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w857\Downloads\"/>
    </mc:Choice>
  </mc:AlternateContent>
  <xr:revisionPtr revIDLastSave="0" documentId="13_ncr:1_{193F849C-761E-4703-9B19-4E55E211147A}" xr6:coauthVersionLast="47" xr6:coauthVersionMax="47" xr10:uidLastSave="{00000000-0000-0000-0000-000000000000}"/>
  <bookViews>
    <workbookView xWindow="-98" yWindow="-98" windowWidth="28996" windowHeight="15796" tabRatio="833" xr2:uid="{9A58A6F6-C7A4-4F26-BF23-0F8EEE17F4B3}"/>
  </bookViews>
  <sheets>
    <sheet name="Individual" sheetId="52" r:id="rId1"/>
    <sheet name="Worker" sheetId="51" r:id="rId2"/>
    <sheet name="Servicing Total" sheetId="10" r:id="rId3"/>
    <sheet name="Assighned" sheetId="11" r:id="rId4"/>
    <sheet name="ranges" sheetId="19" state="hidden" r:id="rId5"/>
    <sheet name="Instructions" sheetId="26" r:id="rId6"/>
    <sheet name="Settings" sheetId="27" r:id="rId7"/>
    <sheet name="Email Settings" sheetId="30" r:id="rId8"/>
    <sheet name="Mail Cover" sheetId="71" r:id="rId9"/>
    <sheet name="Individual Template" sheetId="5" state="hidden" r:id="rId10"/>
    <sheet name="Worker Template" sheetId="22" state="hidden" r:id="rId11"/>
    <sheet name="Individual 1" sheetId="72" r:id="rId12"/>
    <sheet name="Individual 2" sheetId="73" r:id="rId13"/>
    <sheet name="Individual 3" sheetId="74" r:id="rId14"/>
    <sheet name="Individual 4" sheetId="75" r:id="rId15"/>
    <sheet name="Individual 5" sheetId="76" r:id="rId16"/>
    <sheet name="Individual 6" sheetId="77" r:id="rId17"/>
    <sheet name="Individual 7" sheetId="78" r:id="rId18"/>
    <sheet name="Individual 8" sheetId="79" r:id="rId19"/>
    <sheet name="Individual 9" sheetId="80" r:id="rId20"/>
    <sheet name="Individual 10" sheetId="81" r:id="rId21"/>
    <sheet name="Individual 11" sheetId="82" r:id="rId22"/>
    <sheet name="Individual 12" sheetId="83" r:id="rId23"/>
    <sheet name="Individual 13" sheetId="84" r:id="rId24"/>
    <sheet name="Worker 1" sheetId="85" r:id="rId25"/>
    <sheet name="Worker 2" sheetId="86" r:id="rId26"/>
    <sheet name="Worker 3" sheetId="87" r:id="rId27"/>
    <sheet name="Worker 4" sheetId="88" r:id="rId28"/>
    <sheet name="Worker 5" sheetId="89" r:id="rId29"/>
    <sheet name="Worker 6" sheetId="90" r:id="rId30"/>
    <sheet name="Worker 7" sheetId="91" r:id="rId31"/>
    <sheet name="Worker 8" sheetId="92" r:id="rId32"/>
    <sheet name="Worker 9" sheetId="93" r:id="rId33"/>
    <sheet name="Worker 10" sheetId="94" r:id="rId34"/>
  </sheets>
  <definedNames>
    <definedName name="_xlnm._FilterDatabase" localSheetId="3" hidden="1">Assighned!$L$2:$S$48</definedName>
    <definedName name="_xlnm._FilterDatabase" localSheetId="0" hidden="1">Individual!$S$2:$S$2</definedName>
    <definedName name="_xlnm._FilterDatabase" localSheetId="5" hidden="1">Instructions!$B$3:$C$18</definedName>
    <definedName name="_xlnm._FilterDatabase" localSheetId="2" hidden="1">'Servicing Total'!$A$2:$U$312</definedName>
    <definedName name="approved_hours">ranges!$E$1:$E$40</definedName>
    <definedName name="City__State__Zip" localSheetId="11">City[[#All],[City, State, Zip]]</definedName>
    <definedName name="City__State__Zip" localSheetId="20">City[[#All],[City, State, Zip]]</definedName>
    <definedName name="City__State__Zip" localSheetId="21">City[[#All],[City, State, Zip]]</definedName>
    <definedName name="City__State__Zip" localSheetId="22">City[[#All],[City, State, Zip]]</definedName>
    <definedName name="City__State__Zip" localSheetId="23">City[[#All],[City, State, Zip]]</definedName>
    <definedName name="City__State__Zip" localSheetId="12">City[[#All],[City, State, Zip]]</definedName>
    <definedName name="City__State__Zip" localSheetId="13">City[[#All],[City, State, Zip]]</definedName>
    <definedName name="City__State__Zip" localSheetId="14">City[[#All],[City, State, Zip]]</definedName>
    <definedName name="City__State__Zip" localSheetId="15">City[[#All],[City, State, Zip]]</definedName>
    <definedName name="City__State__Zip" localSheetId="16">City[[#All],[City, State, Zip]]</definedName>
    <definedName name="City__State__Zip" localSheetId="17">City[[#All],[City, State, Zip]]</definedName>
    <definedName name="City__State__Zip" localSheetId="18">City[[#All],[City, State, Zip]]</definedName>
    <definedName name="City__State__Zip" localSheetId="19">City[[#All],[City, State, Zip]]</definedName>
    <definedName name="City__State__Zip" localSheetId="24">City[[#All],[City, State, Zip]]</definedName>
    <definedName name="City__State__Zip" localSheetId="33">City[[#All],[City, State, Zip]]</definedName>
    <definedName name="City__State__Zip" localSheetId="25">City[[#All],[City, State, Zip]]</definedName>
    <definedName name="City__State__Zip" localSheetId="26">City[[#All],[City, State, Zip]]</definedName>
    <definedName name="City__State__Zip" localSheetId="27">City[[#All],[City, State, Zip]]</definedName>
    <definedName name="City__State__Zip" localSheetId="28">City[[#All],[City, State, Zip]]</definedName>
    <definedName name="City__State__Zip" localSheetId="29">City[[#All],[City, State, Zip]]</definedName>
    <definedName name="City__State__Zip" localSheetId="30">City[[#All],[City, State, Zip]]</definedName>
    <definedName name="City__State__Zip" localSheetId="31">City[[#All],[City, State, Zip]]</definedName>
    <definedName name="City__State__Zip" localSheetId="32">City[[#All],[City, State, Zip]]</definedName>
    <definedName name="City__State__Zip">City[[#All],[City, State, Zip]]</definedName>
    <definedName name="Clients" localSheetId="0">Table134[Individual Name]</definedName>
    <definedName name="Clients" localSheetId="11">Table134[Individual Name]</definedName>
    <definedName name="Clients" localSheetId="20">Table134[Individual Name]</definedName>
    <definedName name="Clients" localSheetId="21">Table134[Individual Name]</definedName>
    <definedName name="Clients" localSheetId="22">Table134[Individual Name]</definedName>
    <definedName name="Clients" localSheetId="23">Table134[Individual Name]</definedName>
    <definedName name="Clients" localSheetId="12">Table134[Individual Name]</definedName>
    <definedName name="Clients" localSheetId="13">Table134[Individual Name]</definedName>
    <definedName name="Clients" localSheetId="14">Table134[Individual Name]</definedName>
    <definedName name="Clients" localSheetId="15">Table134[Individual Name]</definedName>
    <definedName name="Clients" localSheetId="16">Table134[Individual Name]</definedName>
    <definedName name="Clients" localSheetId="17">Table134[Individual Name]</definedName>
    <definedName name="Clients" localSheetId="18">Table134[Individual Name]</definedName>
    <definedName name="Clients" localSheetId="19">Table134[Individual Name]</definedName>
    <definedName name="Clients" localSheetId="24">Table134[Individual Name]</definedName>
    <definedName name="Clients" localSheetId="33">Table134[Individual Name]</definedName>
    <definedName name="Clients" localSheetId="25">Table134[Individual Name]</definedName>
    <definedName name="Clients" localSheetId="26">Table134[Individual Name]</definedName>
    <definedName name="Clients" localSheetId="27">Table134[Individual Name]</definedName>
    <definedName name="Clients" localSheetId="28">Table134[Individual Name]</definedName>
    <definedName name="Clients" localSheetId="29">Table134[Individual Name]</definedName>
    <definedName name="Clients" localSheetId="30">Table134[Individual Name]</definedName>
    <definedName name="Clients" localSheetId="31">Table134[Individual Name]</definedName>
    <definedName name="Clients" localSheetId="32">Table134[Individual Name]</definedName>
    <definedName name="Clients">Table134[Individual Name]</definedName>
    <definedName name="day">ranges!$B$1:$B$7</definedName>
    <definedName name="degree">ranges!$F$1:$F$8</definedName>
    <definedName name="end_time">ranges!$D$1:$D$24</definedName>
    <definedName name="end_time_worker">ranges!$G$1:$G$64</definedName>
    <definedName name="Group">Settings!$H$2:$H$50</definedName>
    <definedName name="_xlnm.Print_Area" localSheetId="3">Assighned!$A$1:$I$72</definedName>
    <definedName name="_xlnm.Print_Area" localSheetId="0">Individual!$A$1:$FM$71</definedName>
    <definedName name="_xlnm.Print_Area" localSheetId="11">'Individual 1'!$A$1:$I$80</definedName>
    <definedName name="_xlnm.Print_Area" localSheetId="20">'Individual 10'!$A$1:$I$80</definedName>
    <definedName name="_xlnm.Print_Area" localSheetId="21">'Individual 11'!$A$1:$I$80</definedName>
    <definedName name="_xlnm.Print_Area" localSheetId="22">'Individual 12'!$A$1:$I$80</definedName>
    <definedName name="_xlnm.Print_Area" localSheetId="23">'Individual 13'!$A$1:$I$80</definedName>
    <definedName name="_xlnm.Print_Area" localSheetId="12">'Individual 2'!$A$1:$I$80</definedName>
    <definedName name="_xlnm.Print_Area" localSheetId="13">'Individual 3'!$A$1:$I$80</definedName>
    <definedName name="_xlnm.Print_Area" localSheetId="14">'Individual 4'!$A$1:$I$80</definedName>
    <definedName name="_xlnm.Print_Area" localSheetId="15">'Individual 5'!$A$1:$I$80</definedName>
    <definedName name="_xlnm.Print_Area" localSheetId="16">'Individual 6'!$A$1:$I$80</definedName>
    <definedName name="_xlnm.Print_Area" localSheetId="17">'Individual 7'!$A$1:$I$80</definedName>
    <definedName name="_xlnm.Print_Area" localSheetId="18">'Individual 8'!$A$1:$I$80</definedName>
    <definedName name="_xlnm.Print_Area" localSheetId="19">'Individual 9'!$A$1:$I$80</definedName>
    <definedName name="_xlnm.Print_Area" localSheetId="9">'Individual Template'!$A$1:$I$80</definedName>
    <definedName name="_xlnm.Print_Area" localSheetId="8">'Mail Cover'!$A$1:$I$72</definedName>
    <definedName name="_xlnm.Print_Area" localSheetId="2">'Servicing Total'!$A$1:$I$72</definedName>
    <definedName name="_xlnm.Print_Area" localSheetId="24">'Worker 1'!$A$1:$I$80</definedName>
    <definedName name="_xlnm.Print_Area" localSheetId="33">'Worker 10'!$A$1:$I$80</definedName>
    <definedName name="_xlnm.Print_Area" localSheetId="25">'Worker 2'!$A$1:$I$80</definedName>
    <definedName name="_xlnm.Print_Area" localSheetId="26">'Worker 3'!$A$1:$I$80</definedName>
    <definedName name="_xlnm.Print_Area" localSheetId="27">'Worker 4'!$A$1:$I$80</definedName>
    <definedName name="_xlnm.Print_Area" localSheetId="28">'Worker 5'!$A$1:$I$80</definedName>
    <definedName name="_xlnm.Print_Area" localSheetId="29">'Worker 6'!$A$1:$I$80</definedName>
    <definedName name="_xlnm.Print_Area" localSheetId="30">'Worker 7'!$A$1:$I$80</definedName>
    <definedName name="_xlnm.Print_Area" localSheetId="31">'Worker 8'!$A$1:$I$80</definedName>
    <definedName name="_xlnm.Print_Area" localSheetId="32">'Worker 9'!$A$1:$I$80</definedName>
    <definedName name="_xlnm.Print_Area" localSheetId="10">'Worker Template'!$A$1:$I$80</definedName>
    <definedName name="service">ranges!$C$1:$C$5</definedName>
    <definedName name="time">ranges!$A$1:$A$72</definedName>
    <definedName name="worker" localSheetId="0">Table211[Worker name]</definedName>
    <definedName name="worker" localSheetId="11">Table211[Worker name]</definedName>
    <definedName name="worker" localSheetId="20">Table211[Worker name]</definedName>
    <definedName name="worker" localSheetId="21">Table211[Worker name]</definedName>
    <definedName name="worker" localSheetId="22">Table211[Worker name]</definedName>
    <definedName name="worker" localSheetId="23">Table211[Worker name]</definedName>
    <definedName name="worker" localSheetId="12">Table211[Worker name]</definedName>
    <definedName name="worker" localSheetId="13">Table211[Worker name]</definedName>
    <definedName name="worker" localSheetId="14">Table211[Worker name]</definedName>
    <definedName name="worker" localSheetId="15">Table211[Worker name]</definedName>
    <definedName name="worker" localSheetId="16">Table211[Worker name]</definedName>
    <definedName name="worker" localSheetId="17">Table211[Worker name]</definedName>
    <definedName name="worker" localSheetId="18">Table211[Worker name]</definedName>
    <definedName name="worker" localSheetId="19">Table211[Worker name]</definedName>
    <definedName name="worker" localSheetId="24">Table211[Worker name]</definedName>
    <definedName name="worker" localSheetId="33">Table211[Worker name]</definedName>
    <definedName name="worker" localSheetId="25">Table211[Worker name]</definedName>
    <definedName name="worker" localSheetId="26">Table211[Worker name]</definedName>
    <definedName name="worker" localSheetId="27">Table211[Worker name]</definedName>
    <definedName name="worker" localSheetId="28">Table211[Worker name]</definedName>
    <definedName name="worker" localSheetId="29">Table211[Worker name]</definedName>
    <definedName name="worker" localSheetId="30">Table211[Worker name]</definedName>
    <definedName name="worker" localSheetId="31">Table211[Worker name]</definedName>
    <definedName name="worker" localSheetId="32">Table211[Worker name]</definedName>
    <definedName name="worker">Table211[Worker name]</definedName>
    <definedName name="worker2" localSheetId="11">Table211[Worker name]</definedName>
    <definedName name="worker2" localSheetId="20">Table211[Worker name]</definedName>
    <definedName name="worker2" localSheetId="21">Table211[Worker name]</definedName>
    <definedName name="worker2" localSheetId="22">Table211[Worker name]</definedName>
    <definedName name="worker2" localSheetId="23">Table211[Worker name]</definedName>
    <definedName name="worker2" localSheetId="12">Table211[Worker name]</definedName>
    <definedName name="worker2" localSheetId="13">Table211[Worker name]</definedName>
    <definedName name="worker2" localSheetId="14">Table211[Worker name]</definedName>
    <definedName name="worker2" localSheetId="15">Table211[Worker name]</definedName>
    <definedName name="worker2" localSheetId="16">Table211[Worker name]</definedName>
    <definedName name="worker2" localSheetId="17">Table211[Worker name]</definedName>
    <definedName name="worker2" localSheetId="18">Table211[Worker name]</definedName>
    <definedName name="worker2" localSheetId="19">Table211[Worker name]</definedName>
    <definedName name="worker2" localSheetId="24">Table211[Worker name]</definedName>
    <definedName name="worker2" localSheetId="33">Table211[Worker name]</definedName>
    <definedName name="worker2" localSheetId="25">Table211[Worker name]</definedName>
    <definedName name="worker2" localSheetId="26">Table211[Worker name]</definedName>
    <definedName name="worker2" localSheetId="27">Table211[Worker name]</definedName>
    <definedName name="worker2" localSheetId="28">Table211[Worker name]</definedName>
    <definedName name="worker2" localSheetId="29">Table211[Worker name]</definedName>
    <definedName name="worker2" localSheetId="30">Table211[Worker name]</definedName>
    <definedName name="worker2" localSheetId="31">Table211[Worker name]</definedName>
    <definedName name="worker2" localSheetId="32">Table211[Worker name]</definedName>
    <definedName name="worker2">Table211[Worker 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48" i="10" l="1"/>
  <c r="H79" i="94"/>
  <c r="H78" i="94"/>
  <c r="H77" i="94"/>
  <c r="H76" i="94"/>
  <c r="H75" i="94"/>
  <c r="X2" i="94"/>
  <c r="X4" i="94" s="1"/>
  <c r="X6" i="94" s="1"/>
  <c r="X9" i="94" s="1"/>
  <c r="U47" i="10"/>
  <c r="H79" i="93"/>
  <c r="H78" i="93"/>
  <c r="H77" i="93"/>
  <c r="H76" i="93"/>
  <c r="H75" i="93"/>
  <c r="H80" i="93" s="1"/>
  <c r="X2" i="93"/>
  <c r="X4" i="93" s="1"/>
  <c r="X6" i="93" s="1"/>
  <c r="U46" i="10"/>
  <c r="H79" i="92"/>
  <c r="H78" i="92"/>
  <c r="H77" i="92"/>
  <c r="H76" i="92"/>
  <c r="H75" i="92"/>
  <c r="X2" i="92"/>
  <c r="X4" i="92" s="1"/>
  <c r="X6" i="92" s="1"/>
  <c r="U45" i="10"/>
  <c r="H79" i="91"/>
  <c r="H78" i="91"/>
  <c r="H77" i="91"/>
  <c r="H76" i="91"/>
  <c r="H75" i="91"/>
  <c r="X2" i="91"/>
  <c r="U44" i="10"/>
  <c r="H79" i="90"/>
  <c r="H78" i="90"/>
  <c r="H77" i="90"/>
  <c r="H76" i="90"/>
  <c r="H75" i="90"/>
  <c r="X2" i="90"/>
  <c r="X4" i="90" s="1"/>
  <c r="X6" i="90" s="1"/>
  <c r="U43" i="10"/>
  <c r="H79" i="89"/>
  <c r="H78" i="89"/>
  <c r="H77" i="89"/>
  <c r="H76" i="89"/>
  <c r="H75" i="89"/>
  <c r="H80" i="89" s="1"/>
  <c r="X2" i="89"/>
  <c r="X3" i="89" s="1"/>
  <c r="U42" i="10"/>
  <c r="H79" i="88"/>
  <c r="H78" i="88"/>
  <c r="H77" i="88"/>
  <c r="H76" i="88"/>
  <c r="H75" i="88"/>
  <c r="X2" i="88"/>
  <c r="X3" i="88" s="1"/>
  <c r="U41" i="10"/>
  <c r="H79" i="87"/>
  <c r="H78" i="87"/>
  <c r="H77" i="87"/>
  <c r="H76" i="87"/>
  <c r="H75" i="87"/>
  <c r="X2" i="87"/>
  <c r="X3" i="87" s="1"/>
  <c r="U40" i="10"/>
  <c r="H79" i="86"/>
  <c r="H78" i="86"/>
  <c r="H77" i="86"/>
  <c r="H76" i="86"/>
  <c r="H75" i="86"/>
  <c r="X2" i="86"/>
  <c r="X3" i="86" s="1"/>
  <c r="U39" i="10"/>
  <c r="H79" i="85"/>
  <c r="H78" i="85"/>
  <c r="H77" i="85"/>
  <c r="H76" i="85"/>
  <c r="H75" i="85"/>
  <c r="X2" i="85"/>
  <c r="X4" i="85" s="1"/>
  <c r="X6" i="85" s="1"/>
  <c r="X9" i="85" s="1"/>
  <c r="H51" i="10"/>
  <c r="N51" i="10"/>
  <c r="H79" i="84"/>
  <c r="H78" i="84"/>
  <c r="H77" i="84"/>
  <c r="H76" i="84"/>
  <c r="H75" i="84"/>
  <c r="AC6" i="84"/>
  <c r="AB6" i="84"/>
  <c r="AA6" i="84"/>
  <c r="Z6" i="84"/>
  <c r="Y6" i="84"/>
  <c r="X6" i="84"/>
  <c r="W6" i="84"/>
  <c r="AC5" i="84"/>
  <c r="AB5" i="84"/>
  <c r="AA5" i="84"/>
  <c r="Z5" i="84"/>
  <c r="Y5" i="84"/>
  <c r="V5" i="84" s="1"/>
  <c r="X5" i="84"/>
  <c r="W5" i="84"/>
  <c r="AC4" i="84"/>
  <c r="AB4" i="84"/>
  <c r="AA4" i="84"/>
  <c r="Z4" i="84"/>
  <c r="Y4" i="84"/>
  <c r="X4" i="84"/>
  <c r="W4" i="84"/>
  <c r="AC3" i="84"/>
  <c r="AB3" i="84"/>
  <c r="AA3" i="84"/>
  <c r="Z3" i="84"/>
  <c r="Y3" i="84"/>
  <c r="X3" i="84"/>
  <c r="W3" i="84"/>
  <c r="AC2" i="84"/>
  <c r="AB2" i="84"/>
  <c r="AA2" i="84"/>
  <c r="Z2" i="84"/>
  <c r="Y2" i="84"/>
  <c r="X2" i="84"/>
  <c r="W2" i="84"/>
  <c r="T2" i="84"/>
  <c r="H50" i="10"/>
  <c r="N50" i="10"/>
  <c r="H79" i="83"/>
  <c r="H78" i="83"/>
  <c r="H77" i="83"/>
  <c r="H76" i="83"/>
  <c r="H75" i="83"/>
  <c r="H80" i="83" s="1"/>
  <c r="AC6" i="83"/>
  <c r="AB6" i="83"/>
  <c r="AA6" i="83"/>
  <c r="Z6" i="83"/>
  <c r="Y6" i="83"/>
  <c r="X6" i="83"/>
  <c r="W6" i="83"/>
  <c r="AC5" i="83"/>
  <c r="AB5" i="83"/>
  <c r="AA5" i="83"/>
  <c r="Z5" i="83"/>
  <c r="Y5" i="83"/>
  <c r="X5" i="83"/>
  <c r="W5" i="83"/>
  <c r="AC4" i="83"/>
  <c r="AB4" i="83"/>
  <c r="AA4" i="83"/>
  <c r="Z4" i="83"/>
  <c r="Y4" i="83"/>
  <c r="X4" i="83"/>
  <c r="W4" i="83"/>
  <c r="AC3" i="83"/>
  <c r="AB3" i="83"/>
  <c r="AA3" i="83"/>
  <c r="Z3" i="83"/>
  <c r="Y3" i="83"/>
  <c r="X3" i="83"/>
  <c r="W3" i="83"/>
  <c r="AC2" i="83"/>
  <c r="AB2" i="83"/>
  <c r="AA2" i="83"/>
  <c r="Z2" i="83"/>
  <c r="Y2" i="83"/>
  <c r="X2" i="83"/>
  <c r="W2" i="83"/>
  <c r="T2" i="83"/>
  <c r="H49" i="10"/>
  <c r="N49" i="10"/>
  <c r="H79" i="82"/>
  <c r="H78" i="82"/>
  <c r="H77" i="82"/>
  <c r="H76" i="82"/>
  <c r="H75" i="82"/>
  <c r="AC6" i="82"/>
  <c r="AB6" i="82"/>
  <c r="AA6" i="82"/>
  <c r="Z6" i="82"/>
  <c r="Y6" i="82"/>
  <c r="X6" i="82"/>
  <c r="W6" i="82"/>
  <c r="AC5" i="82"/>
  <c r="AB5" i="82"/>
  <c r="AA5" i="82"/>
  <c r="Z5" i="82"/>
  <c r="Y5" i="82"/>
  <c r="X5" i="82"/>
  <c r="W5" i="82"/>
  <c r="AC4" i="82"/>
  <c r="AB4" i="82"/>
  <c r="AA4" i="82"/>
  <c r="Z4" i="82"/>
  <c r="Y4" i="82"/>
  <c r="X4" i="82"/>
  <c r="W4" i="82"/>
  <c r="V4" i="82" s="1"/>
  <c r="AC3" i="82"/>
  <c r="AB3" i="82"/>
  <c r="AA3" i="82"/>
  <c r="Z3" i="82"/>
  <c r="Y3" i="82"/>
  <c r="X3" i="82"/>
  <c r="W3" i="82"/>
  <c r="V3" i="82" s="1"/>
  <c r="AC2" i="82"/>
  <c r="AB2" i="82"/>
  <c r="AA2" i="82"/>
  <c r="Z2" i="82"/>
  <c r="Y2" i="82"/>
  <c r="X2" i="82"/>
  <c r="W2" i="82"/>
  <c r="T2" i="82"/>
  <c r="H48" i="10"/>
  <c r="N48" i="10"/>
  <c r="H79" i="81"/>
  <c r="H78" i="81"/>
  <c r="H77" i="81"/>
  <c r="H76" i="81"/>
  <c r="H75" i="81"/>
  <c r="AC6" i="81"/>
  <c r="AB6" i="81"/>
  <c r="AA6" i="81"/>
  <c r="Z6" i="81"/>
  <c r="Y6" i="81"/>
  <c r="X6" i="81"/>
  <c r="W6" i="81"/>
  <c r="AC5" i="81"/>
  <c r="AB5" i="81"/>
  <c r="AA5" i="81"/>
  <c r="V5" i="81" s="1"/>
  <c r="Z5" i="81"/>
  <c r="Y5" i="81"/>
  <c r="X5" i="81"/>
  <c r="W5" i="81"/>
  <c r="AC4" i="81"/>
  <c r="AB4" i="81"/>
  <c r="AA4" i="81"/>
  <c r="Z4" i="81"/>
  <c r="Y4" i="81"/>
  <c r="X4" i="81"/>
  <c r="W4" i="81"/>
  <c r="AC3" i="81"/>
  <c r="AB3" i="81"/>
  <c r="AA3" i="81"/>
  <c r="Z3" i="81"/>
  <c r="Y3" i="81"/>
  <c r="X3" i="81"/>
  <c r="W3" i="81"/>
  <c r="AC2" i="81"/>
  <c r="AB2" i="81"/>
  <c r="AA2" i="81"/>
  <c r="Z2" i="81"/>
  <c r="Y2" i="81"/>
  <c r="X2" i="81"/>
  <c r="W2" i="81"/>
  <c r="T2" i="81"/>
  <c r="H47" i="10"/>
  <c r="N47" i="10"/>
  <c r="H79" i="80"/>
  <c r="H78" i="80"/>
  <c r="H77" i="80"/>
  <c r="H76" i="80"/>
  <c r="H75" i="80"/>
  <c r="AC6" i="80"/>
  <c r="AB6" i="80"/>
  <c r="AA6" i="80"/>
  <c r="Z6" i="80"/>
  <c r="Y6" i="80"/>
  <c r="X6" i="80"/>
  <c r="W6" i="80"/>
  <c r="AC5" i="80"/>
  <c r="AB5" i="80"/>
  <c r="AA5" i="80"/>
  <c r="Z5" i="80"/>
  <c r="Y5" i="80"/>
  <c r="X5" i="80"/>
  <c r="W5" i="80"/>
  <c r="AC4" i="80"/>
  <c r="AB4" i="80"/>
  <c r="AA4" i="80"/>
  <c r="Z4" i="80"/>
  <c r="Y4" i="80"/>
  <c r="X4" i="80"/>
  <c r="W4" i="80"/>
  <c r="AC3" i="80"/>
  <c r="AB3" i="80"/>
  <c r="AA3" i="80"/>
  <c r="Z3" i="80"/>
  <c r="Y3" i="80"/>
  <c r="X3" i="80"/>
  <c r="W3" i="80"/>
  <c r="AC2" i="80"/>
  <c r="AB2" i="80"/>
  <c r="AA2" i="80"/>
  <c r="Z2" i="80"/>
  <c r="Y2" i="80"/>
  <c r="X2" i="80"/>
  <c r="W2" i="80"/>
  <c r="T2" i="80"/>
  <c r="H46" i="10"/>
  <c r="N46" i="10"/>
  <c r="H79" i="79"/>
  <c r="H78" i="79"/>
  <c r="H77" i="79"/>
  <c r="H76" i="79"/>
  <c r="H75" i="79"/>
  <c r="AC6" i="79"/>
  <c r="AB6" i="79"/>
  <c r="AA6" i="79"/>
  <c r="Z6" i="79"/>
  <c r="Y6" i="79"/>
  <c r="X6" i="79"/>
  <c r="W6" i="79"/>
  <c r="AC5" i="79"/>
  <c r="AB5" i="79"/>
  <c r="AA5" i="79"/>
  <c r="Z5" i="79"/>
  <c r="Y5" i="79"/>
  <c r="X5" i="79"/>
  <c r="W5" i="79"/>
  <c r="AC4" i="79"/>
  <c r="AB4" i="79"/>
  <c r="AA4" i="79"/>
  <c r="Z4" i="79"/>
  <c r="Y4" i="79"/>
  <c r="X4" i="79"/>
  <c r="W4" i="79"/>
  <c r="AC3" i="79"/>
  <c r="AB3" i="79"/>
  <c r="AA3" i="79"/>
  <c r="Z3" i="79"/>
  <c r="Y3" i="79"/>
  <c r="X3" i="79"/>
  <c r="W3" i="79"/>
  <c r="V3" i="79" s="1"/>
  <c r="AC2" i="79"/>
  <c r="AB2" i="79"/>
  <c r="AA2" i="79"/>
  <c r="Z2" i="79"/>
  <c r="Y2" i="79"/>
  <c r="X2" i="79"/>
  <c r="W2" i="79"/>
  <c r="V2" i="79" s="1"/>
  <c r="T2" i="79"/>
  <c r="H45" i="10"/>
  <c r="N45" i="10"/>
  <c r="H79" i="78"/>
  <c r="H78" i="78"/>
  <c r="H77" i="78"/>
  <c r="H76" i="78"/>
  <c r="H75" i="78"/>
  <c r="H80" i="78" s="1"/>
  <c r="AC6" i="78"/>
  <c r="AB6" i="78"/>
  <c r="AA6" i="78"/>
  <c r="Z6" i="78"/>
  <c r="Y6" i="78"/>
  <c r="X6" i="78"/>
  <c r="W6" i="78"/>
  <c r="AC5" i="78"/>
  <c r="AB5" i="78"/>
  <c r="AA5" i="78"/>
  <c r="Z5" i="78"/>
  <c r="Y5" i="78"/>
  <c r="X5" i="78"/>
  <c r="W5" i="78"/>
  <c r="AC4" i="78"/>
  <c r="AB4" i="78"/>
  <c r="AA4" i="78"/>
  <c r="Z4" i="78"/>
  <c r="Y4" i="78"/>
  <c r="X4" i="78"/>
  <c r="W4" i="78"/>
  <c r="AC3" i="78"/>
  <c r="AB3" i="78"/>
  <c r="AA3" i="78"/>
  <c r="Z3" i="78"/>
  <c r="Y3" i="78"/>
  <c r="X3" i="78"/>
  <c r="W3" i="78"/>
  <c r="AC2" i="78"/>
  <c r="AB2" i="78"/>
  <c r="AA2" i="78"/>
  <c r="Z2" i="78"/>
  <c r="Y2" i="78"/>
  <c r="X2" i="78"/>
  <c r="W2" i="78"/>
  <c r="T2" i="78"/>
  <c r="H44" i="10"/>
  <c r="N44" i="10"/>
  <c r="H79" i="77"/>
  <c r="H78" i="77"/>
  <c r="H77" i="77"/>
  <c r="H76" i="77"/>
  <c r="H75" i="77"/>
  <c r="AC6" i="77"/>
  <c r="AB6" i="77"/>
  <c r="AA6" i="77"/>
  <c r="Z6" i="77"/>
  <c r="Y6" i="77"/>
  <c r="X6" i="77"/>
  <c r="V6" i="77" s="1"/>
  <c r="W6" i="77"/>
  <c r="AC5" i="77"/>
  <c r="AB5" i="77"/>
  <c r="AA5" i="77"/>
  <c r="Z5" i="77"/>
  <c r="Y5" i="77"/>
  <c r="X5" i="77"/>
  <c r="W5" i="77"/>
  <c r="AC4" i="77"/>
  <c r="AB4" i="77"/>
  <c r="AA4" i="77"/>
  <c r="Z4" i="77"/>
  <c r="Y4" i="77"/>
  <c r="X4" i="77"/>
  <c r="W4" i="77"/>
  <c r="AC3" i="77"/>
  <c r="AB3" i="77"/>
  <c r="AA3" i="77"/>
  <c r="Z3" i="77"/>
  <c r="Y3" i="77"/>
  <c r="X3" i="77"/>
  <c r="W3" i="77"/>
  <c r="AC2" i="77"/>
  <c r="AB2" i="77"/>
  <c r="AA2" i="77"/>
  <c r="Z2" i="77"/>
  <c r="Y2" i="77"/>
  <c r="X2" i="77"/>
  <c r="W2" i="77"/>
  <c r="T2" i="77"/>
  <c r="H43" i="10"/>
  <c r="N43" i="10"/>
  <c r="H79" i="76"/>
  <c r="H78" i="76"/>
  <c r="H77" i="76"/>
  <c r="H76" i="76"/>
  <c r="H75" i="76"/>
  <c r="H80" i="76" s="1"/>
  <c r="AC6" i="76"/>
  <c r="AB6" i="76"/>
  <c r="AA6" i="76"/>
  <c r="Z6" i="76"/>
  <c r="Y6" i="76"/>
  <c r="X6" i="76"/>
  <c r="W6" i="76"/>
  <c r="AC5" i="76"/>
  <c r="AB5" i="76"/>
  <c r="AA5" i="76"/>
  <c r="Z5" i="76"/>
  <c r="Y5" i="76"/>
  <c r="X5" i="76"/>
  <c r="W5" i="76"/>
  <c r="AC4" i="76"/>
  <c r="AB4" i="76"/>
  <c r="AA4" i="76"/>
  <c r="Z4" i="76"/>
  <c r="Y4" i="76"/>
  <c r="X4" i="76"/>
  <c r="W4" i="76"/>
  <c r="AC3" i="76"/>
  <c r="AB3" i="76"/>
  <c r="AA3" i="76"/>
  <c r="Z3" i="76"/>
  <c r="Y3" i="76"/>
  <c r="X3" i="76"/>
  <c r="W3" i="76"/>
  <c r="AC2" i="76"/>
  <c r="AB2" i="76"/>
  <c r="AA2" i="76"/>
  <c r="Z2" i="76"/>
  <c r="Y2" i="76"/>
  <c r="X2" i="76"/>
  <c r="W2" i="76"/>
  <c r="V2" i="76" s="1"/>
  <c r="T2" i="76"/>
  <c r="H42" i="10"/>
  <c r="N42" i="10"/>
  <c r="H79" i="75"/>
  <c r="H78" i="75"/>
  <c r="H77" i="75"/>
  <c r="H76" i="75"/>
  <c r="H75" i="75"/>
  <c r="H80" i="75" s="1"/>
  <c r="AC6" i="75"/>
  <c r="AB6" i="75"/>
  <c r="AA6" i="75"/>
  <c r="Z6" i="75"/>
  <c r="Y6" i="75"/>
  <c r="X6" i="75"/>
  <c r="W6" i="75"/>
  <c r="AC5" i="75"/>
  <c r="AB5" i="75"/>
  <c r="AA5" i="75"/>
  <c r="Z5" i="75"/>
  <c r="Y5" i="75"/>
  <c r="X5" i="75"/>
  <c r="W5" i="75"/>
  <c r="AC4" i="75"/>
  <c r="AB4" i="75"/>
  <c r="AA4" i="75"/>
  <c r="Z4" i="75"/>
  <c r="Y4" i="75"/>
  <c r="X4" i="75"/>
  <c r="W4" i="75"/>
  <c r="AC3" i="75"/>
  <c r="AB3" i="75"/>
  <c r="AA3" i="75"/>
  <c r="Z3" i="75"/>
  <c r="Y3" i="75"/>
  <c r="X3" i="75"/>
  <c r="W3" i="75"/>
  <c r="AC2" i="75"/>
  <c r="AB2" i="75"/>
  <c r="AA2" i="75"/>
  <c r="Z2" i="75"/>
  <c r="Y2" i="75"/>
  <c r="X2" i="75"/>
  <c r="W2" i="75"/>
  <c r="T2" i="75"/>
  <c r="H41" i="10"/>
  <c r="N41" i="10"/>
  <c r="H79" i="74"/>
  <c r="H78" i="74"/>
  <c r="H77" i="74"/>
  <c r="H76" i="74"/>
  <c r="H75" i="74"/>
  <c r="AC6" i="74"/>
  <c r="AB6" i="74"/>
  <c r="AA6" i="74"/>
  <c r="Z6" i="74"/>
  <c r="Y6" i="74"/>
  <c r="X6" i="74"/>
  <c r="W6" i="74"/>
  <c r="AC5" i="74"/>
  <c r="AB5" i="74"/>
  <c r="AA5" i="74"/>
  <c r="Z5" i="74"/>
  <c r="Y5" i="74"/>
  <c r="X5" i="74"/>
  <c r="W5" i="74"/>
  <c r="AC4" i="74"/>
  <c r="AB4" i="74"/>
  <c r="AA4" i="74"/>
  <c r="Z4" i="74"/>
  <c r="Y4" i="74"/>
  <c r="X4" i="74"/>
  <c r="W4" i="74"/>
  <c r="V4" i="74" s="1"/>
  <c r="AC3" i="74"/>
  <c r="AB3" i="74"/>
  <c r="AA3" i="74"/>
  <c r="Z3" i="74"/>
  <c r="Y3" i="74"/>
  <c r="X3" i="74"/>
  <c r="W3" i="74"/>
  <c r="V3" i="74" s="1"/>
  <c r="AC2" i="74"/>
  <c r="AB2" i="74"/>
  <c r="AA2" i="74"/>
  <c r="Z2" i="74"/>
  <c r="Y2" i="74"/>
  <c r="X2" i="74"/>
  <c r="W2" i="74"/>
  <c r="T2" i="74"/>
  <c r="H40" i="10"/>
  <c r="N40" i="10"/>
  <c r="H79" i="73"/>
  <c r="H78" i="73"/>
  <c r="H77" i="73"/>
  <c r="H76" i="73"/>
  <c r="H75" i="73"/>
  <c r="AC6" i="73"/>
  <c r="AB6" i="73"/>
  <c r="AA6" i="73"/>
  <c r="Z6" i="73"/>
  <c r="Y6" i="73"/>
  <c r="X6" i="73"/>
  <c r="W6" i="73"/>
  <c r="AC5" i="73"/>
  <c r="AB5" i="73"/>
  <c r="AA5" i="73"/>
  <c r="V5" i="73" s="1"/>
  <c r="Z5" i="73"/>
  <c r="Y5" i="73"/>
  <c r="X5" i="73"/>
  <c r="W5" i="73"/>
  <c r="AC4" i="73"/>
  <c r="AB4" i="73"/>
  <c r="AA4" i="73"/>
  <c r="Z4" i="73"/>
  <c r="Y4" i="73"/>
  <c r="X4" i="73"/>
  <c r="W4" i="73"/>
  <c r="AC3" i="73"/>
  <c r="AB3" i="73"/>
  <c r="AA3" i="73"/>
  <c r="Z3" i="73"/>
  <c r="Y3" i="73"/>
  <c r="X3" i="73"/>
  <c r="W3" i="73"/>
  <c r="AC2" i="73"/>
  <c r="AB2" i="73"/>
  <c r="AA2" i="73"/>
  <c r="Z2" i="73"/>
  <c r="Y2" i="73"/>
  <c r="X2" i="73"/>
  <c r="W2" i="73"/>
  <c r="T2" i="73"/>
  <c r="H39" i="10"/>
  <c r="N39" i="10"/>
  <c r="H79" i="72"/>
  <c r="H78" i="72"/>
  <c r="H77" i="72"/>
  <c r="H76" i="72"/>
  <c r="H75" i="72"/>
  <c r="AC6" i="72"/>
  <c r="AB6" i="72"/>
  <c r="AA6" i="72"/>
  <c r="Z6" i="72"/>
  <c r="Y6" i="72"/>
  <c r="X6" i="72"/>
  <c r="W6" i="72"/>
  <c r="V6" i="72" s="1"/>
  <c r="AC5" i="72"/>
  <c r="AB5" i="72"/>
  <c r="AA5" i="72"/>
  <c r="Z5" i="72"/>
  <c r="Y5" i="72"/>
  <c r="X5" i="72"/>
  <c r="W5" i="72"/>
  <c r="V5" i="72" s="1"/>
  <c r="AC4" i="72"/>
  <c r="AB4" i="72"/>
  <c r="AA4" i="72"/>
  <c r="Z4" i="72"/>
  <c r="Y4" i="72"/>
  <c r="X4" i="72"/>
  <c r="W4" i="72"/>
  <c r="V4" i="72" s="1"/>
  <c r="AC3" i="72"/>
  <c r="AB3" i="72"/>
  <c r="AA3" i="72"/>
  <c r="Z3" i="72"/>
  <c r="Y3" i="72"/>
  <c r="X3" i="72"/>
  <c r="W3" i="72"/>
  <c r="V3" i="72" s="1"/>
  <c r="AC2" i="72"/>
  <c r="AB2" i="72"/>
  <c r="AA2" i="72"/>
  <c r="Z2" i="72"/>
  <c r="Y2" i="72"/>
  <c r="X2" i="72"/>
  <c r="W2" i="72"/>
  <c r="V2" i="72" s="1"/>
  <c r="T2" i="72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" i="10"/>
  <c r="N4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" i="10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" i="10"/>
  <c r="H79" i="22"/>
  <c r="H78" i="22"/>
  <c r="H77" i="22"/>
  <c r="H76" i="22"/>
  <c r="H75" i="22"/>
  <c r="H79" i="5"/>
  <c r="H78" i="5"/>
  <c r="H77" i="5"/>
  <c r="H76" i="5"/>
  <c r="H75" i="5"/>
  <c r="AC6" i="5"/>
  <c r="AB6" i="5"/>
  <c r="AA6" i="5"/>
  <c r="Z6" i="5"/>
  <c r="Y6" i="5"/>
  <c r="X6" i="5"/>
  <c r="AC5" i="5"/>
  <c r="AB5" i="5"/>
  <c r="AA5" i="5"/>
  <c r="Z5" i="5"/>
  <c r="Y5" i="5"/>
  <c r="X5" i="5"/>
  <c r="AC4" i="5"/>
  <c r="AB4" i="5"/>
  <c r="AA4" i="5"/>
  <c r="Z4" i="5"/>
  <c r="Y4" i="5"/>
  <c r="X4" i="5"/>
  <c r="AC3" i="5"/>
  <c r="AB3" i="5"/>
  <c r="AA3" i="5"/>
  <c r="Z3" i="5"/>
  <c r="Y3" i="5"/>
  <c r="X3" i="5"/>
  <c r="AC2" i="5"/>
  <c r="AB2" i="5"/>
  <c r="AA2" i="5"/>
  <c r="Z2" i="5"/>
  <c r="Y2" i="5"/>
  <c r="X2" i="5"/>
  <c r="W6" i="5"/>
  <c r="W5" i="5"/>
  <c r="W4" i="5"/>
  <c r="W3" i="5"/>
  <c r="W2" i="5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1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85" i="10"/>
  <c r="H286" i="10"/>
  <c r="H287" i="10"/>
  <c r="H288" i="10"/>
  <c r="H289" i="10"/>
  <c r="H290" i="10"/>
  <c r="H291" i="10"/>
  <c r="H292" i="10"/>
  <c r="H293" i="10"/>
  <c r="H294" i="10"/>
  <c r="H295" i="10"/>
  <c r="H296" i="10"/>
  <c r="H297" i="10"/>
  <c r="H298" i="10"/>
  <c r="H299" i="10"/>
  <c r="H300" i="10"/>
  <c r="H301" i="10"/>
  <c r="H302" i="10"/>
  <c r="H303" i="10"/>
  <c r="H304" i="10"/>
  <c r="H305" i="10"/>
  <c r="H306" i="10"/>
  <c r="H307" i="10"/>
  <c r="H308" i="10"/>
  <c r="H309" i="10"/>
  <c r="H310" i="10"/>
  <c r="H311" i="10"/>
  <c r="H312" i="10"/>
  <c r="M70" i="94"/>
  <c r="M54" i="94"/>
  <c r="M38" i="94"/>
  <c r="M22" i="94"/>
  <c r="N8" i="94"/>
  <c r="L74" i="94"/>
  <c r="N63" i="94"/>
  <c r="J53" i="94"/>
  <c r="L42" i="94"/>
  <c r="N31" i="94"/>
  <c r="J21" i="94"/>
  <c r="M8" i="94"/>
  <c r="J24" i="94"/>
  <c r="M63" i="94"/>
  <c r="M47" i="94"/>
  <c r="M31" i="94"/>
  <c r="M15" i="94"/>
  <c r="L4" i="94"/>
  <c r="K11" i="94"/>
  <c r="N64" i="94"/>
  <c r="J54" i="94"/>
  <c r="L43" i="94"/>
  <c r="N32" i="94"/>
  <c r="J22" i="94"/>
  <c r="M9" i="94"/>
  <c r="J20" i="94"/>
  <c r="M60" i="94"/>
  <c r="M44" i="94"/>
  <c r="M28" i="94"/>
  <c r="N11" i="94"/>
  <c r="N30" i="94"/>
  <c r="L68" i="94"/>
  <c r="N57" i="94"/>
  <c r="J47" i="94"/>
  <c r="L36" i="94"/>
  <c r="N25" i="94"/>
  <c r="J15" i="94"/>
  <c r="J56" i="94"/>
  <c r="K72" i="94"/>
  <c r="K56" i="94"/>
  <c r="K40" i="94"/>
  <c r="K24" i="94"/>
  <c r="K10" i="94"/>
  <c r="L69" i="94"/>
  <c r="N50" i="94"/>
  <c r="J28" i="94"/>
  <c r="M66" i="93"/>
  <c r="M50" i="93"/>
  <c r="M34" i="93"/>
  <c r="M18" i="93"/>
  <c r="M6" i="93"/>
  <c r="M17" i="93"/>
  <c r="N42" i="93"/>
  <c r="N71" i="93"/>
  <c r="J61" i="93"/>
  <c r="L50" i="93"/>
  <c r="N39" i="93"/>
  <c r="J29" i="93"/>
  <c r="L18" i="93"/>
  <c r="L6" i="93"/>
  <c r="N7" i="93"/>
  <c r="N6" i="93"/>
  <c r="M59" i="93"/>
  <c r="M43" i="93"/>
  <c r="M27" i="93"/>
  <c r="J13" i="93"/>
  <c r="R1" i="93" a="1"/>
  <c r="N62" i="93"/>
  <c r="J16" i="93"/>
  <c r="J66" i="93"/>
  <c r="L55" i="93"/>
  <c r="N44" i="93"/>
  <c r="J34" i="93"/>
  <c r="L23" i="93"/>
  <c r="N10" i="93"/>
  <c r="K64" i="93"/>
  <c r="L61" i="93"/>
  <c r="K71" i="93"/>
  <c r="K55" i="93"/>
  <c r="K39" i="93"/>
  <c r="K23" i="93"/>
  <c r="J8" i="93"/>
  <c r="L53" i="93"/>
  <c r="N69" i="93"/>
  <c r="J59" i="93"/>
  <c r="L48" i="93"/>
  <c r="N37" i="93"/>
  <c r="J27" i="93"/>
  <c r="L16" i="93"/>
  <c r="J3" i="93"/>
  <c r="J9" i="93"/>
  <c r="K11" i="93"/>
  <c r="M62" i="92"/>
  <c r="M46" i="92"/>
  <c r="M30" i="92"/>
  <c r="M14" i="92"/>
  <c r="N4" i="92"/>
  <c r="L70" i="92"/>
  <c r="N59" i="92"/>
  <c r="J49" i="92"/>
  <c r="L38" i="92"/>
  <c r="N27" i="92"/>
  <c r="J17" i="92"/>
  <c r="L5" i="92"/>
  <c r="K66" i="92"/>
  <c r="K50" i="92"/>
  <c r="K69" i="94"/>
  <c r="K53" i="94"/>
  <c r="K37" i="94"/>
  <c r="K21" i="94"/>
  <c r="L7" i="94"/>
  <c r="J73" i="94"/>
  <c r="L62" i="94"/>
  <c r="N51" i="94"/>
  <c r="J41" i="94"/>
  <c r="L30" i="94"/>
  <c r="N19" i="94"/>
  <c r="K7" i="94"/>
  <c r="N14" i="94"/>
  <c r="K62" i="94"/>
  <c r="K46" i="94"/>
  <c r="K30" i="94"/>
  <c r="K14" i="94"/>
  <c r="M3" i="94"/>
  <c r="J74" i="94"/>
  <c r="L63" i="94"/>
  <c r="N52" i="94"/>
  <c r="J42" i="94"/>
  <c r="L31" i="94"/>
  <c r="N20" i="94"/>
  <c r="K8" i="94"/>
  <c r="J10" i="94"/>
  <c r="K59" i="94"/>
  <c r="K43" i="94"/>
  <c r="K27" i="94"/>
  <c r="M10" i="94"/>
  <c r="N22" i="94"/>
  <c r="J67" i="94"/>
  <c r="L56" i="94"/>
  <c r="N45" i="94"/>
  <c r="J35" i="94"/>
  <c r="L24" i="94"/>
  <c r="N12" i="94"/>
  <c r="N42" i="94"/>
  <c r="M69" i="94"/>
  <c r="M53" i="94"/>
  <c r="M37" i="94"/>
  <c r="M21" i="94"/>
  <c r="J9" i="94"/>
  <c r="J68" i="94"/>
  <c r="L49" i="94"/>
  <c r="L21" i="94"/>
  <c r="K65" i="93"/>
  <c r="K49" i="93"/>
  <c r="K33" i="93"/>
  <c r="K17" i="93"/>
  <c r="M5" i="93"/>
  <c r="K10" i="93"/>
  <c r="N34" i="93"/>
  <c r="L70" i="93"/>
  <c r="N59" i="93"/>
  <c r="J49" i="93"/>
  <c r="L38" i="93"/>
  <c r="N27" i="93"/>
  <c r="M66" i="94"/>
  <c r="M50" i="94"/>
  <c r="M34" i="94"/>
  <c r="M18" i="94"/>
  <c r="M6" i="94"/>
  <c r="N71" i="94"/>
  <c r="J61" i="94"/>
  <c r="L50" i="94"/>
  <c r="N39" i="94"/>
  <c r="J29" i="94"/>
  <c r="L18" i="94"/>
  <c r="L6" i="94"/>
  <c r="M7" i="94"/>
  <c r="M59" i="94"/>
  <c r="M43" i="94"/>
  <c r="M27" i="94"/>
  <c r="J13" i="94"/>
  <c r="R1" i="94" a="1"/>
  <c r="N72" i="94"/>
  <c r="J62" i="94"/>
  <c r="L51" i="94"/>
  <c r="N40" i="94"/>
  <c r="J30" i="94"/>
  <c r="L19" i="94"/>
  <c r="J6" i="94"/>
  <c r="M72" i="94"/>
  <c r="M56" i="94"/>
  <c r="M40" i="94"/>
  <c r="M24" i="94"/>
  <c r="L9" i="94"/>
  <c r="M13" i="94"/>
  <c r="N65" i="94"/>
  <c r="J55" i="94"/>
  <c r="L44" i="94"/>
  <c r="N33" i="94"/>
  <c r="J23" i="94"/>
  <c r="M11" i="94"/>
  <c r="N34" i="94"/>
  <c r="K68" i="94"/>
  <c r="K52" i="94"/>
  <c r="K36" i="94"/>
  <c r="K20" i="94"/>
  <c r="N7" i="94"/>
  <c r="N66" i="94"/>
  <c r="J48" i="94"/>
  <c r="J16" i="94"/>
  <c r="M62" i="93"/>
  <c r="M46" i="93"/>
  <c r="M30" i="93"/>
  <c r="M14" i="93"/>
  <c r="N4" i="93"/>
  <c r="N74" i="93"/>
  <c r="J28" i="93"/>
  <c r="J69" i="93"/>
  <c r="L58" i="93"/>
  <c r="N47" i="93"/>
  <c r="J37" i="93"/>
  <c r="L26" i="93"/>
  <c r="N15" i="93"/>
  <c r="M4" i="93"/>
  <c r="J48" i="93"/>
  <c r="M71" i="93"/>
  <c r="M55" i="93"/>
  <c r="M39" i="93"/>
  <c r="M23" i="93"/>
  <c r="L8" i="93"/>
  <c r="M49" i="93"/>
  <c r="J56" i="93"/>
  <c r="J74" i="93"/>
  <c r="L63" i="93"/>
  <c r="N52" i="93"/>
  <c r="J42" i="93"/>
  <c r="L31" i="93"/>
  <c r="N20" i="93"/>
  <c r="K8" i="93"/>
  <c r="K56" i="93"/>
  <c r="J52" i="93"/>
  <c r="K67" i="93"/>
  <c r="K51" i="93"/>
  <c r="K35" i="93"/>
  <c r="K19" i="93"/>
  <c r="K3" i="93"/>
  <c r="L33" i="93"/>
  <c r="J67" i="93"/>
  <c r="L56" i="93"/>
  <c r="N45" i="93"/>
  <c r="J35" i="93"/>
  <c r="L24" i="93"/>
  <c r="N12" i="93"/>
  <c r="M61" i="93"/>
  <c r="L69" i="93"/>
  <c r="M74" i="92"/>
  <c r="M58" i="92"/>
  <c r="M42" i="92"/>
  <c r="M26" i="92"/>
  <c r="K12" i="92"/>
  <c r="N3" i="92"/>
  <c r="N67" i="92"/>
  <c r="J57" i="92"/>
  <c r="L46" i="92"/>
  <c r="N35" i="92"/>
  <c r="J25" i="92"/>
  <c r="L14" i="92"/>
  <c r="K44" i="92"/>
  <c r="K62" i="92"/>
  <c r="K46" i="92"/>
  <c r="K65" i="94"/>
  <c r="K49" i="94"/>
  <c r="K33" i="94"/>
  <c r="K17" i="94"/>
  <c r="M5" i="94"/>
  <c r="L70" i="94"/>
  <c r="N59" i="94"/>
  <c r="J49" i="94"/>
  <c r="L38" i="94"/>
  <c r="N27" i="94"/>
  <c r="J17" i="94"/>
  <c r="L5" i="94"/>
  <c r="K74" i="94"/>
  <c r="K58" i="94"/>
  <c r="K42" i="94"/>
  <c r="K26" i="94"/>
  <c r="N9" i="94"/>
  <c r="N54" i="94"/>
  <c r="L71" i="94"/>
  <c r="N60" i="94"/>
  <c r="J50" i="94"/>
  <c r="L39" i="94"/>
  <c r="N28" i="94"/>
  <c r="J18" i="94"/>
  <c r="J5" i="94"/>
  <c r="K71" i="94"/>
  <c r="K61" i="94"/>
  <c r="K45" i="94"/>
  <c r="K29" i="94"/>
  <c r="L13" i="94"/>
  <c r="R2" i="94" a="1"/>
  <c r="N67" i="94"/>
  <c r="J57" i="94"/>
  <c r="L46" i="94"/>
  <c r="N35" i="94"/>
  <c r="J25" i="94"/>
  <c r="L14" i="94"/>
  <c r="N58" i="94"/>
  <c r="K70" i="94"/>
  <c r="K54" i="94"/>
  <c r="K38" i="94"/>
  <c r="K22" i="94"/>
  <c r="J7" i="94"/>
  <c r="L33" i="94"/>
  <c r="N68" i="94"/>
  <c r="J58" i="94"/>
  <c r="L47" i="94"/>
  <c r="N36" i="94"/>
  <c r="J26" i="94"/>
  <c r="L15" i="94"/>
  <c r="L3" i="94"/>
  <c r="K67" i="94"/>
  <c r="K51" i="94"/>
  <c r="K35" i="94"/>
  <c r="K19" i="94"/>
  <c r="K3" i="94"/>
  <c r="L72" i="94"/>
  <c r="N61" i="94"/>
  <c r="J51" i="94"/>
  <c r="L40" i="94"/>
  <c r="N29" i="94"/>
  <c r="J19" i="94"/>
  <c r="R6" i="94" a="1"/>
  <c r="L12" i="94"/>
  <c r="M61" i="94"/>
  <c r="M45" i="94"/>
  <c r="M29" i="94"/>
  <c r="N13" i="94"/>
  <c r="L73" i="94"/>
  <c r="N62" i="94"/>
  <c r="J44" i="94"/>
  <c r="K73" i="93"/>
  <c r="K57" i="93"/>
  <c r="K41" i="93"/>
  <c r="K25" i="93"/>
  <c r="J11" i="93"/>
  <c r="M41" i="93"/>
  <c r="N58" i="93"/>
  <c r="R3" i="93" a="1"/>
  <c r="J65" i="93"/>
  <c r="L54" i="93"/>
  <c r="N43" i="93"/>
  <c r="J33" i="93"/>
  <c r="L22" i="93"/>
  <c r="J12" i="93"/>
  <c r="K44" i="93"/>
  <c r="N26" i="93"/>
  <c r="K66" i="93"/>
  <c r="K50" i="93"/>
  <c r="K34" i="93"/>
  <c r="K18" i="93"/>
  <c r="K5" i="93"/>
  <c r="N13" i="93"/>
  <c r="L37" i="93"/>
  <c r="J70" i="93"/>
  <c r="L59" i="93"/>
  <c r="N48" i="93"/>
  <c r="J38" i="93"/>
  <c r="L27" i="93"/>
  <c r="N16" i="93"/>
  <c r="K4" i="93"/>
  <c r="K32" i="93"/>
  <c r="J20" i="93"/>
  <c r="M60" i="93"/>
  <c r="M44" i="93"/>
  <c r="M28" i="93"/>
  <c r="N11" i="93"/>
  <c r="K20" i="93"/>
  <c r="N73" i="93"/>
  <c r="J63" i="93"/>
  <c r="L52" i="93"/>
  <c r="N41" i="93"/>
  <c r="J31" i="93"/>
  <c r="L20" i="93"/>
  <c r="K9" i="93"/>
  <c r="M45" i="93"/>
  <c r="N30" i="93"/>
  <c r="K69" i="92"/>
  <c r="K53" i="92"/>
  <c r="K37" i="92"/>
  <c r="K21" i="92"/>
  <c r="L7" i="92"/>
  <c r="L74" i="92"/>
  <c r="N63" i="92"/>
  <c r="J53" i="92"/>
  <c r="L42" i="92"/>
  <c r="N31" i="92"/>
  <c r="J21" i="92"/>
  <c r="M8" i="92"/>
  <c r="M74" i="94"/>
  <c r="M58" i="94"/>
  <c r="M42" i="94"/>
  <c r="M26" i="94"/>
  <c r="K12" i="94"/>
  <c r="M4" i="94"/>
  <c r="L66" i="94"/>
  <c r="N55" i="94"/>
  <c r="J45" i="94"/>
  <c r="L34" i="94"/>
  <c r="N23" i="94"/>
  <c r="K13" i="94"/>
  <c r="N38" i="94"/>
  <c r="M67" i="94"/>
  <c r="M51" i="94"/>
  <c r="M35" i="94"/>
  <c r="M19" i="94"/>
  <c r="K6" i="94"/>
  <c r="N26" i="94"/>
  <c r="L67" i="94"/>
  <c r="N56" i="94"/>
  <c r="J46" i="94"/>
  <c r="L35" i="94"/>
  <c r="N24" i="94"/>
  <c r="J14" i="94"/>
  <c r="J52" i="94"/>
  <c r="M64" i="94"/>
  <c r="M48" i="94"/>
  <c r="M32" i="94"/>
  <c r="M16" i="94"/>
  <c r="L57" i="94"/>
  <c r="J71" i="94"/>
  <c r="L60" i="94"/>
  <c r="N49" i="94"/>
  <c r="J39" i="94"/>
  <c r="L28" i="94"/>
  <c r="N17" i="94"/>
  <c r="R5" i="94" a="1"/>
  <c r="N5" i="94"/>
  <c r="K60" i="94"/>
  <c r="K44" i="94"/>
  <c r="K28" i="94"/>
  <c r="M12" i="94"/>
  <c r="J72" i="94"/>
  <c r="L61" i="94"/>
  <c r="L41" i="94"/>
  <c r="M70" i="93"/>
  <c r="M54" i="93"/>
  <c r="M38" i="93"/>
  <c r="M22" i="93"/>
  <c r="N8" i="93"/>
  <c r="M33" i="93"/>
  <c r="N54" i="93"/>
  <c r="L74" i="93"/>
  <c r="N63" i="93"/>
  <c r="J53" i="93"/>
  <c r="L42" i="93"/>
  <c r="N31" i="93"/>
  <c r="J21" i="93"/>
  <c r="M8" i="93"/>
  <c r="M29" i="93"/>
  <c r="N18" i="93"/>
  <c r="M63" i="93"/>
  <c r="M47" i="93"/>
  <c r="M31" i="93"/>
  <c r="M15" i="93"/>
  <c r="L4" i="93"/>
  <c r="L73" i="93"/>
  <c r="L29" i="93"/>
  <c r="N68" i="93"/>
  <c r="J58" i="93"/>
  <c r="L47" i="93"/>
  <c r="N36" i="93"/>
  <c r="J26" i="93"/>
  <c r="L15" i="93"/>
  <c r="L3" i="93"/>
  <c r="M12" i="93"/>
  <c r="J10" i="93"/>
  <c r="K59" i="93"/>
  <c r="K43" i="93"/>
  <c r="K27" i="93"/>
  <c r="M10" i="93"/>
  <c r="L11" i="93"/>
  <c r="L72" i="93"/>
  <c r="N61" i="93"/>
  <c r="J51" i="93"/>
  <c r="L40" i="93"/>
  <c r="N29" i="93"/>
  <c r="J19" i="93"/>
  <c r="R6" i="93" a="1"/>
  <c r="K36" i="93"/>
  <c r="L25" i="93"/>
  <c r="M66" i="92"/>
  <c r="M50" i="92"/>
  <c r="M34" i="92"/>
  <c r="M18" i="92"/>
  <c r="M6" i="92"/>
  <c r="J73" i="92"/>
  <c r="L62" i="92"/>
  <c r="N51" i="92"/>
  <c r="J41" i="92"/>
  <c r="L30" i="92"/>
  <c r="N19" i="92"/>
  <c r="K7" i="92"/>
  <c r="K70" i="92"/>
  <c r="K54" i="92"/>
  <c r="K38" i="92"/>
  <c r="K73" i="94"/>
  <c r="K57" i="94"/>
  <c r="K41" i="94"/>
  <c r="K25" i="94"/>
  <c r="J11" i="94"/>
  <c r="J60" i="94"/>
  <c r="J65" i="94"/>
  <c r="L54" i="94"/>
  <c r="N43" i="94"/>
  <c r="J33" i="94"/>
  <c r="L22" i="94"/>
  <c r="J12" i="94"/>
  <c r="J32" i="94"/>
  <c r="K66" i="94"/>
  <c r="K50" i="94"/>
  <c r="K34" i="94"/>
  <c r="K18" i="94"/>
  <c r="K5" i="94"/>
  <c r="N18" i="94"/>
  <c r="J66" i="94"/>
  <c r="L55" i="94"/>
  <c r="N44" i="94"/>
  <c r="J34" i="94"/>
  <c r="L23" i="94"/>
  <c r="N10" i="94"/>
  <c r="L29" i="94"/>
  <c r="K63" i="94"/>
  <c r="K47" i="94"/>
  <c r="K31" i="94"/>
  <c r="K15" i="94"/>
  <c r="J40" i="94"/>
  <c r="N69" i="94"/>
  <c r="J59" i="94"/>
  <c r="L48" i="94"/>
  <c r="N37" i="94"/>
  <c r="J27" i="94"/>
  <c r="L16" i="94"/>
  <c r="J3" i="94"/>
  <c r="M73" i="94"/>
  <c r="M57" i="94"/>
  <c r="M41" i="94"/>
  <c r="M25" i="94"/>
  <c r="L11" i="94"/>
  <c r="N70" i="94"/>
  <c r="L53" i="94"/>
  <c r="J36" i="94"/>
  <c r="K69" i="93"/>
  <c r="K53" i="93"/>
  <c r="K37" i="93"/>
  <c r="K21" i="93"/>
  <c r="L7" i="93"/>
  <c r="K24" i="93"/>
  <c r="L49" i="93"/>
  <c r="J73" i="93"/>
  <c r="L62" i="93"/>
  <c r="N51" i="93"/>
  <c r="J41" i="93"/>
  <c r="L30" i="93"/>
  <c r="N19" i="93"/>
  <c r="K7" i="93"/>
  <c r="K16" i="93"/>
  <c r="L12" i="93"/>
  <c r="K62" i="93"/>
  <c r="K46" i="93"/>
  <c r="K30" i="93"/>
  <c r="K14" i="93"/>
  <c r="M3" i="93"/>
  <c r="L65" i="93"/>
  <c r="J24" i="93"/>
  <c r="L67" i="93"/>
  <c r="N56" i="93"/>
  <c r="J46" i="93"/>
  <c r="L35" i="93"/>
  <c r="N24" i="93"/>
  <c r="J14" i="93"/>
  <c r="K72" i="93"/>
  <c r="J72" i="93"/>
  <c r="M72" i="93"/>
  <c r="M56" i="93"/>
  <c r="M40" i="93"/>
  <c r="M24" i="93"/>
  <c r="L9" i="93"/>
  <c r="N70" i="93"/>
  <c r="J71" i="93"/>
  <c r="L60" i="93"/>
  <c r="N49" i="93"/>
  <c r="J39" i="93"/>
  <c r="L28" i="93"/>
  <c r="N17" i="93"/>
  <c r="R5" i="93" a="1"/>
  <c r="M25" i="93"/>
  <c r="L17" i="93"/>
  <c r="K65" i="92"/>
  <c r="K49" i="92"/>
  <c r="K33" i="92"/>
  <c r="K17" i="92"/>
  <c r="M5" i="92"/>
  <c r="N71" i="92"/>
  <c r="J61" i="92"/>
  <c r="L50" i="92"/>
  <c r="N39" i="92"/>
  <c r="J29" i="92"/>
  <c r="L18" i="92"/>
  <c r="L6" i="92"/>
  <c r="M67" i="92"/>
  <c r="M51" i="92"/>
  <c r="N4" i="94"/>
  <c r="M71" i="94"/>
  <c r="N48" i="94"/>
  <c r="K39" i="94"/>
  <c r="L64" i="94"/>
  <c r="N21" i="94"/>
  <c r="M49" i="94"/>
  <c r="L65" i="94"/>
  <c r="K45" i="93"/>
  <c r="N66" i="93"/>
  <c r="L46" i="93"/>
  <c r="K13" i="93"/>
  <c r="K70" i="93"/>
  <c r="K26" i="93"/>
  <c r="M21" i="93"/>
  <c r="J62" i="93"/>
  <c r="N32" i="93"/>
  <c r="J5" i="93"/>
  <c r="M64" i="93"/>
  <c r="M20" i="93"/>
  <c r="M13" i="93"/>
  <c r="L44" i="93"/>
  <c r="J15" i="93"/>
  <c r="N38" i="93"/>
  <c r="K41" i="92"/>
  <c r="R2" i="92" a="1"/>
  <c r="L54" i="92"/>
  <c r="N23" i="92"/>
  <c r="M71" i="92"/>
  <c r="M39" i="92"/>
  <c r="K22" i="92"/>
  <c r="J7" i="92"/>
  <c r="J74" i="92"/>
  <c r="L63" i="92"/>
  <c r="N52" i="92"/>
  <c r="J42" i="92"/>
  <c r="L31" i="92"/>
  <c r="N20" i="92"/>
  <c r="K8" i="92"/>
  <c r="K52" i="92"/>
  <c r="M68" i="92"/>
  <c r="M52" i="92"/>
  <c r="M36" i="92"/>
  <c r="M20" i="92"/>
  <c r="J4" i="92"/>
  <c r="M37" i="92"/>
  <c r="J71" i="92"/>
  <c r="L60" i="92"/>
  <c r="N49" i="92"/>
  <c r="J39" i="92"/>
  <c r="L28" i="92"/>
  <c r="N17" i="92"/>
  <c r="R5" i="92" a="1"/>
  <c r="M25" i="92"/>
  <c r="L69" i="92"/>
  <c r="N58" i="92"/>
  <c r="J48" i="92"/>
  <c r="L37" i="92"/>
  <c r="N26" i="92"/>
  <c r="J16" i="92"/>
  <c r="N5" i="92"/>
  <c r="M62" i="91"/>
  <c r="M46" i="91"/>
  <c r="M30" i="91"/>
  <c r="M14" i="91"/>
  <c r="N4" i="91"/>
  <c r="J73" i="91"/>
  <c r="L62" i="91"/>
  <c r="N51" i="91"/>
  <c r="J41" i="91"/>
  <c r="L30" i="91"/>
  <c r="N19" i="91"/>
  <c r="K7" i="91"/>
  <c r="M13" i="91"/>
  <c r="K62" i="91"/>
  <c r="J69" i="94"/>
  <c r="M55" i="94"/>
  <c r="J38" i="94"/>
  <c r="M36" i="94"/>
  <c r="J63" i="94"/>
  <c r="L20" i="94"/>
  <c r="K48" i="94"/>
  <c r="J64" i="94"/>
  <c r="M42" i="93"/>
  <c r="J64" i="93"/>
  <c r="J45" i="93"/>
  <c r="L5" i="93"/>
  <c r="M67" i="93"/>
  <c r="K22" i="93"/>
  <c r="J60" i="93"/>
  <c r="N60" i="93"/>
  <c r="J30" i="93"/>
  <c r="K60" i="93"/>
  <c r="K63" i="93"/>
  <c r="M16" i="93"/>
  <c r="L68" i="93"/>
  <c r="J43" i="93"/>
  <c r="M11" i="93"/>
  <c r="N5" i="93"/>
  <c r="M38" i="92"/>
  <c r="M41" i="92"/>
  <c r="N47" i="92"/>
  <c r="L22" i="92"/>
  <c r="M63" i="92"/>
  <c r="M35" i="92"/>
  <c r="M19" i="92"/>
  <c r="K6" i="92"/>
  <c r="N72" i="92"/>
  <c r="J62" i="92"/>
  <c r="L51" i="92"/>
  <c r="N40" i="92"/>
  <c r="J30" i="92"/>
  <c r="L19" i="92"/>
  <c r="J6" i="92"/>
  <c r="K36" i="92"/>
  <c r="K67" i="92"/>
  <c r="K51" i="92"/>
  <c r="K35" i="92"/>
  <c r="K19" i="92"/>
  <c r="K3" i="92"/>
  <c r="M33" i="92"/>
  <c r="N69" i="92"/>
  <c r="J59" i="92"/>
  <c r="L48" i="92"/>
  <c r="N37" i="92"/>
  <c r="J27" i="92"/>
  <c r="L16" i="92"/>
  <c r="J3" i="92"/>
  <c r="K16" i="92"/>
  <c r="J68" i="92"/>
  <c r="L57" i="92"/>
  <c r="N46" i="92"/>
  <c r="J36" i="92"/>
  <c r="L25" i="92"/>
  <c r="N14" i="92"/>
  <c r="R3" i="92" a="1"/>
  <c r="K61" i="91"/>
  <c r="K45" i="91"/>
  <c r="K29" i="91"/>
  <c r="L13" i="91"/>
  <c r="R2" i="91" a="1"/>
  <c r="N71" i="91"/>
  <c r="J61" i="91"/>
  <c r="L50" i="91"/>
  <c r="N39" i="91"/>
  <c r="J29" i="91"/>
  <c r="L18" i="91"/>
  <c r="L6" i="91"/>
  <c r="R3" i="91" a="1"/>
  <c r="M59" i="91"/>
  <c r="M43" i="91"/>
  <c r="M27" i="91"/>
  <c r="J13" i="91"/>
  <c r="R1" i="91" a="1"/>
  <c r="N72" i="91"/>
  <c r="J62" i="91"/>
  <c r="L51" i="91"/>
  <c r="N40" i="91"/>
  <c r="J30" i="91"/>
  <c r="L19" i="91"/>
  <c r="J6" i="91"/>
  <c r="L12" i="91"/>
  <c r="M60" i="91"/>
  <c r="M44" i="91"/>
  <c r="M28" i="91"/>
  <c r="N11" i="91"/>
  <c r="L17" i="91"/>
  <c r="L64" i="91"/>
  <c r="N53" i="91"/>
  <c r="J43" i="91"/>
  <c r="L32" i="91"/>
  <c r="N21" i="91"/>
  <c r="L10" i="91"/>
  <c r="L25" i="91"/>
  <c r="K64" i="91"/>
  <c r="K48" i="91"/>
  <c r="K32" i="91"/>
  <c r="K16" i="91"/>
  <c r="N74" i="91"/>
  <c r="J64" i="91"/>
  <c r="L45" i="91"/>
  <c r="K73" i="90"/>
  <c r="K57" i="90"/>
  <c r="K41" i="90"/>
  <c r="K25" i="90"/>
  <c r="J11" i="90"/>
  <c r="K48" i="90"/>
  <c r="J56" i="90"/>
  <c r="L74" i="90"/>
  <c r="N63" i="90"/>
  <c r="J53" i="90"/>
  <c r="L42" i="90"/>
  <c r="N31" i="90"/>
  <c r="J21" i="90"/>
  <c r="M8" i="90"/>
  <c r="K36" i="90"/>
  <c r="J36" i="90"/>
  <c r="M67" i="90"/>
  <c r="M51" i="90"/>
  <c r="M35" i="90"/>
  <c r="M19" i="90"/>
  <c r="K6" i="90"/>
  <c r="L58" i="94"/>
  <c r="M39" i="94"/>
  <c r="L27" i="94"/>
  <c r="K23" i="94"/>
  <c r="N53" i="94"/>
  <c r="L10" i="94"/>
  <c r="M33" i="94"/>
  <c r="N46" i="94"/>
  <c r="K29" i="93"/>
  <c r="L21" i="93"/>
  <c r="N35" i="93"/>
  <c r="N3" i="93"/>
  <c r="K58" i="93"/>
  <c r="M19" i="93"/>
  <c r="N50" i="93"/>
  <c r="J54" i="93"/>
  <c r="N28" i="93"/>
  <c r="K48" i="93"/>
  <c r="M52" i="93"/>
  <c r="K15" i="93"/>
  <c r="N65" i="93"/>
  <c r="L36" i="93"/>
  <c r="L10" i="93"/>
  <c r="K73" i="92"/>
  <c r="K29" i="92"/>
  <c r="N7" i="92"/>
  <c r="J45" i="92"/>
  <c r="N15" i="92"/>
  <c r="M59" i="92"/>
  <c r="K34" i="92"/>
  <c r="K18" i="92"/>
  <c r="K5" i="92"/>
  <c r="L71" i="92"/>
  <c r="N60" i="92"/>
  <c r="J50" i="92"/>
  <c r="L39" i="92"/>
  <c r="N28" i="92"/>
  <c r="J18" i="92"/>
  <c r="J5" i="92"/>
  <c r="K32" i="92"/>
  <c r="M64" i="92"/>
  <c r="M48" i="92"/>
  <c r="M32" i="92"/>
  <c r="M16" i="92"/>
  <c r="K72" i="92"/>
  <c r="K28" i="92"/>
  <c r="L68" i="92"/>
  <c r="N57" i="92"/>
  <c r="J47" i="92"/>
  <c r="L36" i="92"/>
  <c r="N25" i="92"/>
  <c r="J15" i="92"/>
  <c r="M69" i="92"/>
  <c r="K10" i="92"/>
  <c r="N66" i="92"/>
  <c r="J56" i="92"/>
  <c r="L45" i="92"/>
  <c r="N34" i="92"/>
  <c r="J24" i="92"/>
  <c r="M13" i="92"/>
  <c r="M74" i="91"/>
  <c r="M58" i="91"/>
  <c r="M42" i="91"/>
  <c r="M26" i="91"/>
  <c r="K12" i="91"/>
  <c r="N58" i="91"/>
  <c r="L70" i="91"/>
  <c r="N59" i="91"/>
  <c r="J49" i="91"/>
  <c r="L38" i="91"/>
  <c r="N27" i="91"/>
  <c r="J17" i="91"/>
  <c r="L5" i="91"/>
  <c r="K74" i="91"/>
  <c r="K58" i="91"/>
  <c r="K42" i="91"/>
  <c r="K26" i="91"/>
  <c r="N9" i="91"/>
  <c r="J56" i="91"/>
  <c r="L71" i="91"/>
  <c r="N60" i="91"/>
  <c r="J50" i="91"/>
  <c r="L39" i="91"/>
  <c r="N28" i="91"/>
  <c r="J18" i="91"/>
  <c r="J5" i="91"/>
  <c r="N5" i="91"/>
  <c r="K59" i="91"/>
  <c r="K43" i="91"/>
  <c r="K27" i="91"/>
  <c r="M10" i="91"/>
  <c r="N73" i="91"/>
  <c r="J63" i="91"/>
  <c r="N47" i="94"/>
  <c r="M23" i="94"/>
  <c r="N16" i="94"/>
  <c r="M20" i="94"/>
  <c r="L52" i="94"/>
  <c r="K9" i="94"/>
  <c r="K32" i="94"/>
  <c r="L45" i="94"/>
  <c r="M26" i="93"/>
  <c r="N14" i="93"/>
  <c r="L34" i="93"/>
  <c r="K68" i="93"/>
  <c r="K54" i="93"/>
  <c r="N9" i="93"/>
  <c r="L45" i="93"/>
  <c r="L51" i="93"/>
  <c r="J22" i="93"/>
  <c r="K40" i="93"/>
  <c r="M48" i="93"/>
  <c r="J4" i="93"/>
  <c r="L64" i="93"/>
  <c r="N33" i="93"/>
  <c r="M65" i="93"/>
  <c r="M70" i="92"/>
  <c r="K25" i="92"/>
  <c r="J69" i="92"/>
  <c r="N43" i="92"/>
  <c r="M62" i="94"/>
  <c r="J37" i="94"/>
  <c r="L8" i="94"/>
  <c r="K4" i="94"/>
  <c r="J8" i="94"/>
  <c r="J43" i="94"/>
  <c r="L25" i="94"/>
  <c r="M17" i="94"/>
  <c r="R3" i="94" a="1"/>
  <c r="L13" i="93"/>
  <c r="N67" i="93"/>
  <c r="J25" i="93"/>
  <c r="J68" i="93"/>
  <c r="M51" i="93"/>
  <c r="J7" i="93"/>
  <c r="M7" i="93"/>
  <c r="J50" i="93"/>
  <c r="L19" i="93"/>
  <c r="L57" i="93"/>
  <c r="K47" i="93"/>
  <c r="M73" i="93"/>
  <c r="N57" i="93"/>
  <c r="L32" i="93"/>
  <c r="M57" i="93"/>
  <c r="K61" i="92"/>
  <c r="M22" i="92"/>
  <c r="L66" i="92"/>
  <c r="J37" i="92"/>
  <c r="J12" i="92"/>
  <c r="M55" i="92"/>
  <c r="K30" i="92"/>
  <c r="K14" i="92"/>
  <c r="M3" i="92"/>
  <c r="N68" i="92"/>
  <c r="J58" i="92"/>
  <c r="L47" i="92"/>
  <c r="N36" i="92"/>
  <c r="J26" i="92"/>
  <c r="L15" i="92"/>
  <c r="L3" i="92"/>
  <c r="K20" i="92"/>
  <c r="M60" i="92"/>
  <c r="M44" i="92"/>
  <c r="M28" i="92"/>
  <c r="N11" i="92"/>
  <c r="M61" i="92"/>
  <c r="M17" i="92"/>
  <c r="N65" i="92"/>
  <c r="J55" i="92"/>
  <c r="L44" i="92"/>
  <c r="N33" i="92"/>
  <c r="J23" i="92"/>
  <c r="M11" i="92"/>
  <c r="K56" i="92"/>
  <c r="N74" i="92"/>
  <c r="J64" i="92"/>
  <c r="L53" i="92"/>
  <c r="N42" i="92"/>
  <c r="J32" i="92"/>
  <c r="L21" i="92"/>
  <c r="K11" i="92"/>
  <c r="M46" i="94"/>
  <c r="L26" i="94"/>
  <c r="L37" i="94"/>
  <c r="M68" i="94"/>
  <c r="J4" i="94"/>
  <c r="N41" i="94"/>
  <c r="L17" i="94"/>
  <c r="K16" i="94"/>
  <c r="M74" i="93"/>
  <c r="K12" i="93"/>
  <c r="L66" i="93"/>
  <c r="N23" i="93"/>
  <c r="J40" i="93"/>
  <c r="K42" i="93"/>
  <c r="K6" i="93"/>
  <c r="N72" i="93"/>
  <c r="L43" i="93"/>
  <c r="J18" i="93"/>
  <c r="J44" i="93"/>
  <c r="M36" i="93"/>
  <c r="K28" i="93"/>
  <c r="J55" i="93"/>
  <c r="N25" i="93"/>
  <c r="K52" i="93"/>
  <c r="K57" i="92"/>
  <c r="L13" i="92"/>
  <c r="J65" i="92"/>
  <c r="L34" i="92"/>
  <c r="M4" i="92"/>
  <c r="M47" i="92"/>
  <c r="M27" i="92"/>
  <c r="J13" i="92"/>
  <c r="R1" i="92" a="1"/>
  <c r="L67" i="92"/>
  <c r="N56" i="92"/>
  <c r="J46" i="92"/>
  <c r="L35" i="92"/>
  <c r="N24" i="92"/>
  <c r="J14" i="92"/>
  <c r="M73" i="92"/>
  <c r="L11" i="92"/>
  <c r="K59" i="92"/>
  <c r="K43" i="92"/>
  <c r="K27" i="92"/>
  <c r="M10" i="92"/>
  <c r="M57" i="92"/>
  <c r="J9" i="92"/>
  <c r="L64" i="92"/>
  <c r="N53" i="92"/>
  <c r="J43" i="92"/>
  <c r="L32" i="92"/>
  <c r="N21" i="92"/>
  <c r="L10" i="92"/>
  <c r="M49" i="92"/>
  <c r="L73" i="92"/>
  <c r="N62" i="92"/>
  <c r="J52" i="92"/>
  <c r="L41" i="92"/>
  <c r="N30" i="92"/>
  <c r="J20" i="92"/>
  <c r="J10" i="92"/>
  <c r="K69" i="91"/>
  <c r="K53" i="91"/>
  <c r="K37" i="91"/>
  <c r="K21" i="91"/>
  <c r="L7" i="91"/>
  <c r="L21" i="91"/>
  <c r="L66" i="91"/>
  <c r="N55" i="91"/>
  <c r="J45" i="91"/>
  <c r="L34" i="91"/>
  <c r="N23" i="91"/>
  <c r="K13" i="91"/>
  <c r="L53" i="91"/>
  <c r="M67" i="91"/>
  <c r="M51" i="91"/>
  <c r="M35" i="91"/>
  <c r="M19" i="91"/>
  <c r="K6" i="91"/>
  <c r="J24" i="91"/>
  <c r="L67" i="91"/>
  <c r="N56" i="91"/>
  <c r="J46" i="91"/>
  <c r="L35" i="91"/>
  <c r="N24" i="91"/>
  <c r="J14" i="91"/>
  <c r="J60" i="91"/>
  <c r="M68" i="91"/>
  <c r="M52" i="91"/>
  <c r="M36" i="91"/>
  <c r="M20" i="91"/>
  <c r="J4" i="91"/>
  <c r="N69" i="91"/>
  <c r="J59" i="91"/>
  <c r="L48" i="91"/>
  <c r="N37" i="91"/>
  <c r="J27" i="91"/>
  <c r="L16" i="91"/>
  <c r="J3" i="91"/>
  <c r="K72" i="91"/>
  <c r="K56" i="91"/>
  <c r="K40" i="91"/>
  <c r="K24" i="91"/>
  <c r="K10" i="91"/>
  <c r="L69" i="91"/>
  <c r="N50" i="91"/>
  <c r="N26" i="91"/>
  <c r="K65" i="90"/>
  <c r="K49" i="90"/>
  <c r="K33" i="90"/>
  <c r="K17" i="90"/>
  <c r="M5" i="90"/>
  <c r="L11" i="90"/>
  <c r="L33" i="90"/>
  <c r="J69" i="90"/>
  <c r="L58" i="90"/>
  <c r="N47" i="90"/>
  <c r="J37" i="90"/>
  <c r="L26" i="90"/>
  <c r="N15" i="90"/>
  <c r="M4" i="90"/>
  <c r="N70" i="90"/>
  <c r="R3" i="90" a="1"/>
  <c r="M59" i="90"/>
  <c r="M43" i="90"/>
  <c r="M27" i="90"/>
  <c r="J13" i="90"/>
  <c r="J70" i="94"/>
  <c r="M65" i="94"/>
  <c r="J57" i="93"/>
  <c r="M69" i="93"/>
  <c r="J36" i="93"/>
  <c r="J23" i="93"/>
  <c r="L58" i="92"/>
  <c r="M43" i="92"/>
  <c r="L4" i="92"/>
  <c r="J54" i="92"/>
  <c r="L23" i="92"/>
  <c r="K24" i="92"/>
  <c r="K39" i="92"/>
  <c r="M53" i="92"/>
  <c r="L56" i="92"/>
  <c r="N29" i="92"/>
  <c r="K40" i="92"/>
  <c r="N54" i="92"/>
  <c r="J28" i="92"/>
  <c r="M70" i="91"/>
  <c r="M38" i="91"/>
  <c r="N8" i="91"/>
  <c r="N67" i="91"/>
  <c r="L46" i="91"/>
  <c r="J25" i="91"/>
  <c r="N3" i="91"/>
  <c r="K54" i="91"/>
  <c r="K30" i="91"/>
  <c r="K5" i="91"/>
  <c r="J70" i="91"/>
  <c r="J54" i="91"/>
  <c r="N36" i="91"/>
  <c r="N20" i="91"/>
  <c r="L41" i="91"/>
  <c r="M56" i="91"/>
  <c r="M32" i="91"/>
  <c r="J8" i="91"/>
  <c r="N65" i="91"/>
  <c r="N49" i="91"/>
  <c r="J35" i="91"/>
  <c r="L20" i="91"/>
  <c r="R5" i="91" a="1"/>
  <c r="K68" i="91"/>
  <c r="M45" i="91"/>
  <c r="M25" i="91"/>
  <c r="N7" i="91"/>
  <c r="N62" i="91"/>
  <c r="N34" i="91"/>
  <c r="K61" i="90"/>
  <c r="M38" i="90"/>
  <c r="M18" i="90"/>
  <c r="R2" i="90" a="1"/>
  <c r="J52" i="90"/>
  <c r="L70" i="90"/>
  <c r="N55" i="90"/>
  <c r="J41" i="90"/>
  <c r="N27" i="90"/>
  <c r="K13" i="90"/>
  <c r="K28" i="90"/>
  <c r="N14" i="90"/>
  <c r="M55" i="90"/>
  <c r="K34" i="90"/>
  <c r="K14" i="90"/>
  <c r="M69" i="90"/>
  <c r="L69" i="90"/>
  <c r="M7" i="90"/>
  <c r="N64" i="90"/>
  <c r="J54" i="90"/>
  <c r="L43" i="90"/>
  <c r="N32" i="90"/>
  <c r="J22" i="90"/>
  <c r="M9" i="90"/>
  <c r="J68" i="90"/>
  <c r="L17" i="90"/>
  <c r="K63" i="90"/>
  <c r="K47" i="90"/>
  <c r="K31" i="90"/>
  <c r="K15" i="90"/>
  <c r="K68" i="90"/>
  <c r="N62" i="90"/>
  <c r="M13" i="90"/>
  <c r="N65" i="90"/>
  <c r="J55" i="90"/>
  <c r="L44" i="90"/>
  <c r="N33" i="90"/>
  <c r="J23" i="90"/>
  <c r="M11" i="90"/>
  <c r="M49" i="90"/>
  <c r="M74" i="89"/>
  <c r="M58" i="89"/>
  <c r="M42" i="89"/>
  <c r="M26" i="89"/>
  <c r="K12" i="89"/>
  <c r="N65" i="89"/>
  <c r="N21" i="89"/>
  <c r="K56" i="89"/>
  <c r="N71" i="89"/>
  <c r="J61" i="89"/>
  <c r="L50" i="89"/>
  <c r="N39" i="89"/>
  <c r="J29" i="89"/>
  <c r="L18" i="89"/>
  <c r="L6" i="89"/>
  <c r="K48" i="89"/>
  <c r="M67" i="89"/>
  <c r="M51" i="89"/>
  <c r="M35" i="89"/>
  <c r="M19" i="89"/>
  <c r="K6" i="89"/>
  <c r="J74" i="89"/>
  <c r="L63" i="89"/>
  <c r="N52" i="89"/>
  <c r="J42" i="89"/>
  <c r="L31" i="89"/>
  <c r="N20" i="89"/>
  <c r="K8" i="89"/>
  <c r="N69" i="89"/>
  <c r="J55" i="89"/>
  <c r="L28" i="89"/>
  <c r="K20" i="89"/>
  <c r="K63" i="89"/>
  <c r="K47" i="89"/>
  <c r="K31" i="89"/>
  <c r="K15" i="89"/>
  <c r="J3" i="89"/>
  <c r="K16" i="89"/>
  <c r="L65" i="89"/>
  <c r="L59" i="94"/>
  <c r="K64" i="94"/>
  <c r="N55" i="93"/>
  <c r="M37" i="93"/>
  <c r="M68" i="93"/>
  <c r="N21" i="93"/>
  <c r="N55" i="92"/>
  <c r="K42" i="92"/>
  <c r="M45" i="92"/>
  <c r="N48" i="92"/>
  <c r="J22" i="92"/>
  <c r="M72" i="92"/>
  <c r="K31" i="92"/>
  <c r="K48" i="92"/>
  <c r="L52" i="92"/>
  <c r="L24" i="92"/>
  <c r="M29" i="92"/>
  <c r="N50" i="92"/>
  <c r="N22" i="92"/>
  <c r="M66" i="91"/>
  <c r="M34" i="91"/>
  <c r="M6" i="91"/>
  <c r="J65" i="91"/>
  <c r="N43" i="91"/>
  <c r="L22" i="91"/>
  <c r="L33" i="91"/>
  <c r="K50" i="91"/>
  <c r="M23" i="91"/>
  <c r="L4" i="91"/>
  <c r="N68" i="91"/>
  <c r="N52" i="91"/>
  <c r="J34" i="91"/>
  <c r="N16" i="91"/>
  <c r="N30" i="91"/>
  <c r="K55" i="91"/>
  <c r="K31" i="91"/>
  <c r="K3" i="91"/>
  <c r="N61" i="91"/>
  <c r="J47" i="91"/>
  <c r="N33" i="91"/>
  <c r="J19" i="91"/>
  <c r="L57" i="91"/>
  <c r="M65" i="91"/>
  <c r="K44" i="91"/>
  <c r="M21" i="91"/>
  <c r="R4" i="91" a="1"/>
  <c r="L61" i="91"/>
  <c r="N18" i="91"/>
  <c r="M58" i="90"/>
  <c r="K37" i="90"/>
  <c r="M14" i="90"/>
  <c r="M61" i="90"/>
  <c r="L45" i="90"/>
  <c r="N67" i="90"/>
  <c r="L54" i="90"/>
  <c r="N39" i="90"/>
  <c r="J25" i="90"/>
  <c r="J12" i="90"/>
  <c r="M21" i="90"/>
  <c r="K74" i="90"/>
  <c r="K54" i="90"/>
  <c r="M31" i="90"/>
  <c r="N9" i="90"/>
  <c r="K56" i="90"/>
  <c r="L49" i="90"/>
  <c r="J74" i="90"/>
  <c r="L63" i="90"/>
  <c r="N52" i="90"/>
  <c r="J42" i="90"/>
  <c r="L31" i="90"/>
  <c r="N20" i="90"/>
  <c r="K8" i="90"/>
  <c r="L61" i="90"/>
  <c r="K11" i="90"/>
  <c r="M60" i="90"/>
  <c r="M44" i="90"/>
  <c r="M28" i="90"/>
  <c r="N11" i="90"/>
  <c r="K64" i="90"/>
  <c r="N58" i="90"/>
  <c r="N6" i="90"/>
  <c r="L64" i="90"/>
  <c r="N53" i="90"/>
  <c r="J43" i="90"/>
  <c r="L32" i="90"/>
  <c r="N21" i="90"/>
  <c r="L10" i="90"/>
  <c r="M41" i="90"/>
  <c r="K73" i="89"/>
  <c r="K57" i="89"/>
  <c r="K41" i="89"/>
  <c r="K25" i="89"/>
  <c r="J11" i="89"/>
  <c r="L52" i="89"/>
  <c r="N17" i="89"/>
  <c r="K40" i="89"/>
  <c r="L70" i="89"/>
  <c r="N59" i="89"/>
  <c r="J49" i="89"/>
  <c r="L38" i="89"/>
  <c r="N27" i="89"/>
  <c r="J17" i="89"/>
  <c r="L5" i="89"/>
  <c r="M41" i="89"/>
  <c r="K66" i="89"/>
  <c r="K50" i="89"/>
  <c r="K34" i="89"/>
  <c r="K18" i="89"/>
  <c r="K5" i="89"/>
  <c r="N72" i="89"/>
  <c r="J62" i="89"/>
  <c r="L51" i="89"/>
  <c r="N40" i="89"/>
  <c r="J30" i="89"/>
  <c r="L19" i="89"/>
  <c r="J6" i="89"/>
  <c r="L68" i="89"/>
  <c r="N53" i="89"/>
  <c r="J23" i="89"/>
  <c r="L11" i="89"/>
  <c r="M60" i="89"/>
  <c r="M44" i="89"/>
  <c r="M28" i="89"/>
  <c r="K55" i="94"/>
  <c r="R4" i="94" a="1"/>
  <c r="J17" i="93"/>
  <c r="L71" i="93"/>
  <c r="M32" i="93"/>
  <c r="R4" i="93" a="1"/>
  <c r="J33" i="92"/>
  <c r="M31" i="92"/>
  <c r="M12" i="92"/>
  <c r="N44" i="92"/>
  <c r="N16" i="92"/>
  <c r="K71" i="92"/>
  <c r="M24" i="92"/>
  <c r="M21" i="92"/>
  <c r="J51" i="92"/>
  <c r="L20" i="92"/>
  <c r="R4" i="92" a="1"/>
  <c r="L49" i="92"/>
  <c r="N18" i="92"/>
  <c r="K65" i="91"/>
  <c r="K33" i="91"/>
  <c r="M5" i="91"/>
  <c r="N63" i="91"/>
  <c r="L42" i="91"/>
  <c r="J21" i="91"/>
  <c r="N22" i="91"/>
  <c r="M47" i="91"/>
  <c r="K22" i="91"/>
  <c r="M3" i="91"/>
  <c r="J66" i="91"/>
  <c r="N48" i="91"/>
  <c r="N32" i="91"/>
  <c r="L15" i="91"/>
  <c r="J20" i="91"/>
  <c r="K51" i="91"/>
  <c r="M24" i="91"/>
  <c r="J52" i="91"/>
  <c r="L60" i="91"/>
  <c r="N45" i="91"/>
  <c r="J31" i="91"/>
  <c r="N17" i="91"/>
  <c r="N42" i="91"/>
  <c r="M61" i="91"/>
  <c r="M41" i="91"/>
  <c r="K20" i="91"/>
  <c r="L73" i="91"/>
  <c r="N54" i="91"/>
  <c r="J10" i="91"/>
  <c r="M54" i="90"/>
  <c r="M34" i="90"/>
  <c r="L13" i="90"/>
  <c r="M37" i="90"/>
  <c r="J40" i="90"/>
  <c r="L66" i="90"/>
  <c r="N51" i="90"/>
  <c r="L38" i="90"/>
  <c r="N23" i="90"/>
  <c r="K7" i="90"/>
  <c r="M12" i="90"/>
  <c r="M71" i="90"/>
  <c r="K50" i="90"/>
  <c r="K30" i="90"/>
  <c r="L8" i="90"/>
  <c r="K40" i="90"/>
  <c r="N42" i="90"/>
  <c r="N72" i="90"/>
  <c r="J62" i="90"/>
  <c r="L51" i="90"/>
  <c r="N40" i="90"/>
  <c r="J30" i="90"/>
  <c r="L19" i="90"/>
  <c r="J6" i="90"/>
  <c r="L57" i="90"/>
  <c r="N5" i="90"/>
  <c r="K59" i="90"/>
  <c r="K43" i="90"/>
  <c r="K27" i="90"/>
  <c r="M10" i="90"/>
  <c r="K60" i="90"/>
  <c r="N54" i="90"/>
  <c r="N73" i="90"/>
  <c r="J63" i="90"/>
  <c r="L52" i="90"/>
  <c r="N41" i="90"/>
  <c r="J31" i="90"/>
  <c r="L20" i="90"/>
  <c r="K9" i="90"/>
  <c r="K32" i="90"/>
  <c r="M70" i="89"/>
  <c r="M54" i="89"/>
  <c r="M38" i="89"/>
  <c r="M22" i="89"/>
  <c r="N8" i="89"/>
  <c r="J47" i="89"/>
  <c r="N12" i="89"/>
  <c r="K32" i="89"/>
  <c r="J69" i="89"/>
  <c r="L58" i="89"/>
  <c r="N47" i="89"/>
  <c r="J37" i="89"/>
  <c r="L26" i="89"/>
  <c r="N15" i="89"/>
  <c r="M4" i="89"/>
  <c r="M29" i="89"/>
  <c r="M63" i="89"/>
  <c r="M47" i="89"/>
  <c r="M31" i="89"/>
  <c r="M15" i="89"/>
  <c r="L4" i="89"/>
  <c r="L71" i="89"/>
  <c r="N60" i="89"/>
  <c r="J50" i="89"/>
  <c r="L39" i="89"/>
  <c r="M52" i="94"/>
  <c r="N74" i="94"/>
  <c r="L14" i="93"/>
  <c r="N64" i="93"/>
  <c r="K31" i="93"/>
  <c r="N46" i="93"/>
  <c r="L26" i="92"/>
  <c r="K26" i="92"/>
  <c r="J70" i="92"/>
  <c r="L43" i="92"/>
  <c r="N10" i="92"/>
  <c r="K63" i="92"/>
  <c r="K23" i="92"/>
  <c r="N73" i="92"/>
  <c r="N45" i="92"/>
  <c r="J19" i="92"/>
  <c r="J72" i="92"/>
  <c r="J44" i="92"/>
  <c r="L17" i="92"/>
  <c r="K57" i="91"/>
  <c r="K25" i="91"/>
  <c r="N38" i="91"/>
  <c r="L58" i="91"/>
  <c r="J37" i="91"/>
  <c r="N15" i="91"/>
  <c r="M71" i="91"/>
  <c r="K46" i="91"/>
  <c r="K18" i="91"/>
  <c r="J40" i="91"/>
  <c r="N64" i="91"/>
  <c r="L47" i="91"/>
  <c r="L31" i="91"/>
  <c r="N10" i="91"/>
  <c r="M72" i="91"/>
  <c r="M48" i="91"/>
  <c r="K23" i="91"/>
  <c r="J28" i="91"/>
  <c r="N57" i="91"/>
  <c r="L44" i="91"/>
  <c r="N29" i="91"/>
  <c r="J15" i="91"/>
  <c r="J36" i="91"/>
  <c r="K60" i="91"/>
  <c r="M37" i="91"/>
  <c r="M17" i="91"/>
  <c r="J72" i="91"/>
  <c r="L49" i="91"/>
  <c r="M74" i="90"/>
  <c r="K53" i="90"/>
  <c r="M30" i="90"/>
  <c r="K12" i="90"/>
  <c r="M29" i="90"/>
  <c r="N26" i="90"/>
  <c r="J65" i="90"/>
  <c r="L50" i="90"/>
  <c r="N35" i="90"/>
  <c r="L22" i="90"/>
  <c r="L6" i="90"/>
  <c r="J60" i="90"/>
  <c r="K70" i="90"/>
  <c r="M47" i="90"/>
  <c r="K26" i="90"/>
  <c r="J7" i="90"/>
  <c r="M33" i="90"/>
  <c r="L37" i="90"/>
  <c r="L71" i="90"/>
  <c r="N60" i="90"/>
  <c r="J50" i="90"/>
  <c r="L39" i="90"/>
  <c r="N28" i="90"/>
  <c r="J18" i="90"/>
  <c r="J5" i="90"/>
  <c r="L53" i="90"/>
  <c r="M72" i="90"/>
  <c r="M56" i="90"/>
  <c r="M40" i="90"/>
  <c r="M24" i="90"/>
  <c r="L9" i="90"/>
  <c r="M53" i="90"/>
  <c r="J48" i="90"/>
  <c r="L72" i="90"/>
  <c r="N61" i="90"/>
  <c r="J51" i="90"/>
  <c r="L40" i="90"/>
  <c r="N29" i="90"/>
  <c r="J19" i="90"/>
  <c r="R6" i="90" a="1"/>
  <c r="K24" i="90"/>
  <c r="K69" i="89"/>
  <c r="K53" i="89"/>
  <c r="K37" i="89"/>
  <c r="K21" i="89"/>
  <c r="L7" i="89"/>
  <c r="J43" i="89"/>
  <c r="K9" i="89"/>
  <c r="M25" i="89"/>
  <c r="N67" i="89"/>
  <c r="J57" i="89"/>
  <c r="L46" i="89"/>
  <c r="N35" i="89"/>
  <c r="J25" i="89"/>
  <c r="L14" i="89"/>
  <c r="N3" i="89"/>
  <c r="M21" i="89"/>
  <c r="K62" i="89"/>
  <c r="K46" i="89"/>
  <c r="K30" i="89"/>
  <c r="K14" i="89"/>
  <c r="M3" i="89"/>
  <c r="J70" i="89"/>
  <c r="L59" i="89"/>
  <c r="N48" i="89"/>
  <c r="J38" i="89"/>
  <c r="L27" i="89"/>
  <c r="N16" i="89"/>
  <c r="K4" i="89"/>
  <c r="N61" i="89"/>
  <c r="L48" i="89"/>
  <c r="J15" i="89"/>
  <c r="M72" i="89"/>
  <c r="M56" i="89"/>
  <c r="M40" i="89"/>
  <c r="M30" i="94"/>
  <c r="N6" i="94"/>
  <c r="K61" i="93"/>
  <c r="J32" i="93"/>
  <c r="N40" i="93"/>
  <c r="L41" i="93"/>
  <c r="M54" i="92"/>
  <c r="K13" i="92"/>
  <c r="M23" i="92"/>
  <c r="J66" i="92"/>
  <c r="J38" i="92"/>
  <c r="M9" i="92"/>
  <c r="M56" i="92"/>
  <c r="K15" i="92"/>
  <c r="L72" i="92"/>
  <c r="N41" i="92"/>
  <c r="N12" i="92"/>
  <c r="N70" i="92"/>
  <c r="J40" i="92"/>
  <c r="L12" i="92"/>
  <c r="M54" i="91"/>
  <c r="M22" i="91"/>
  <c r="J32" i="91"/>
  <c r="J57" i="91"/>
  <c r="N35" i="91"/>
  <c r="L14" i="91"/>
  <c r="K70" i="91"/>
  <c r="M39" i="91"/>
  <c r="M15" i="91"/>
  <c r="L29" i="91"/>
  <c r="L63" i="91"/>
  <c r="N44" i="91"/>
  <c r="L27" i="91"/>
  <c r="M9" i="91"/>
  <c r="K71" i="91"/>
  <c r="K47" i="91"/>
  <c r="K19" i="91"/>
  <c r="L72" i="91"/>
  <c r="L56" i="91"/>
  <c r="N41" i="91"/>
  <c r="L28" i="91"/>
  <c r="N12" i="91"/>
  <c r="J16" i="91"/>
  <c r="M57" i="91"/>
  <c r="K36" i="91"/>
  <c r="N13" i="91"/>
  <c r="N70" i="91"/>
  <c r="J48" i="91"/>
  <c r="M70" i="90"/>
  <c r="M50" i="90"/>
  <c r="K29" i="90"/>
  <c r="N8" i="90"/>
  <c r="K20" i="90"/>
  <c r="J16" i="90"/>
  <c r="L62" i="90"/>
  <c r="J49" i="90"/>
  <c r="L34" i="90"/>
  <c r="N19" i="90"/>
  <c r="L5" i="90"/>
  <c r="N50" i="90"/>
  <c r="K66" i="90"/>
  <c r="K46" i="90"/>
  <c r="M23" i="90"/>
  <c r="K5" i="90"/>
  <c r="M25" i="90"/>
  <c r="N30" i="90"/>
  <c r="J70" i="90"/>
  <c r="L59" i="90"/>
  <c r="N48" i="90"/>
  <c r="J38" i="90"/>
  <c r="L27" i="90"/>
  <c r="N16" i="90"/>
  <c r="K4" i="90"/>
  <c r="N46" i="90"/>
  <c r="K71" i="90"/>
  <c r="K55" i="90"/>
  <c r="K39" i="90"/>
  <c r="K23" i="90"/>
  <c r="J8" i="90"/>
  <c r="M45" i="90"/>
  <c r="L41" i="90"/>
  <c r="J71" i="90"/>
  <c r="L60" i="90"/>
  <c r="N49" i="90"/>
  <c r="J39" i="90"/>
  <c r="L28" i="90"/>
  <c r="N17" i="90"/>
  <c r="R5" i="90" a="1"/>
  <c r="K10" i="90"/>
  <c r="M66" i="89"/>
  <c r="M50" i="89"/>
  <c r="M34" i="89"/>
  <c r="M18" i="89"/>
  <c r="M6" i="89"/>
  <c r="J39" i="89"/>
  <c r="K68" i="89"/>
  <c r="N13" i="89"/>
  <c r="L66" i="89"/>
  <c r="N55" i="89"/>
  <c r="J45" i="89"/>
  <c r="L34" i="89"/>
  <c r="N23" i="89"/>
  <c r="K13" i="89"/>
  <c r="R1" i="89" a="1"/>
  <c r="M12" i="89"/>
  <c r="M59" i="89"/>
  <c r="M43" i="89"/>
  <c r="M27" i="89"/>
  <c r="J13" i="89"/>
  <c r="L64" i="89"/>
  <c r="N68" i="89"/>
  <c r="J58" i="89"/>
  <c r="L47" i="89"/>
  <c r="N36" i="89"/>
  <c r="J26" i="89"/>
  <c r="L15" i="89"/>
  <c r="L3" i="89"/>
  <c r="L60" i="89"/>
  <c r="L44" i="89"/>
  <c r="L10" i="89"/>
  <c r="K71" i="89"/>
  <c r="K55" i="89"/>
  <c r="K39" i="89"/>
  <c r="K23" i="89"/>
  <c r="J8" i="89"/>
  <c r="K52" i="89"/>
  <c r="N70" i="89"/>
  <c r="N15" i="94"/>
  <c r="L32" i="94"/>
  <c r="R2" i="93" a="1"/>
  <c r="K38" i="93"/>
  <c r="M9" i="93"/>
  <c r="N53" i="93"/>
  <c r="J11" i="92"/>
  <c r="K74" i="92"/>
  <c r="N9" i="92"/>
  <c r="L59" i="92"/>
  <c r="N32" i="92"/>
  <c r="M65" i="92"/>
  <c r="K47" i="92"/>
  <c r="J8" i="92"/>
  <c r="J63" i="92"/>
  <c r="J35" i="92"/>
  <c r="R6" i="92" a="1"/>
  <c r="L61" i="92"/>
  <c r="L33" i="92"/>
  <c r="N6" i="92"/>
  <c r="K49" i="91"/>
  <c r="K17" i="91"/>
  <c r="L74" i="91"/>
  <c r="J53" i="91"/>
  <c r="N31" i="91"/>
  <c r="M8" i="91"/>
  <c r="M63" i="91"/>
  <c r="K34" i="91"/>
  <c r="L8" i="91"/>
  <c r="M7" i="91"/>
  <c r="J58" i="91"/>
  <c r="J42" i="91"/>
  <c r="L23" i="91"/>
  <c r="K4" i="91"/>
  <c r="M64" i="91"/>
  <c r="K39" i="91"/>
  <c r="K15" i="91"/>
  <c r="L68" i="91"/>
  <c r="L52" i="91"/>
  <c r="J39" i="91"/>
  <c r="L24" i="91"/>
  <c r="K9" i="91"/>
  <c r="M73" i="91"/>
  <c r="K52" i="91"/>
  <c r="M29" i="91"/>
  <c r="L11" i="91"/>
  <c r="N66" i="91"/>
  <c r="J44" i="91"/>
  <c r="M66" i="90"/>
  <c r="K45" i="90"/>
  <c r="M22" i="90"/>
  <c r="M6" i="90"/>
  <c r="N66" i="90"/>
  <c r="J73" i="90"/>
  <c r="N59" i="90"/>
  <c r="J45" i="90"/>
  <c r="L30" i="90"/>
  <c r="J17" i="90"/>
  <c r="K72" i="90"/>
  <c r="L29" i="90"/>
  <c r="K62" i="90"/>
  <c r="M39" i="90"/>
  <c r="K18" i="90"/>
  <c r="M3" i="90"/>
  <c r="N13" i="90"/>
  <c r="N18" i="90"/>
  <c r="L67" i="90"/>
  <c r="N56" i="90"/>
  <c r="J46" i="90"/>
  <c r="L35" i="90"/>
  <c r="N24" i="90"/>
  <c r="J14" i="90"/>
  <c r="K52" i="90"/>
  <c r="J32" i="90"/>
  <c r="K67" i="90"/>
  <c r="K51" i="90"/>
  <c r="K35" i="90"/>
  <c r="K19" i="90"/>
  <c r="K3" i="90"/>
  <c r="J9" i="90"/>
  <c r="J28" i="90"/>
  <c r="L68" i="90"/>
  <c r="N57" i="90"/>
  <c r="J47" i="90"/>
  <c r="L36" i="90"/>
  <c r="N25" i="90"/>
  <c r="J15" i="90"/>
  <c r="M65" i="90"/>
  <c r="L65" i="90"/>
  <c r="M62" i="89"/>
  <c r="M46" i="89"/>
  <c r="M30" i="89"/>
  <c r="M14" i="89"/>
  <c r="N4" i="89"/>
  <c r="J31" i="89"/>
  <c r="K64" i="89"/>
  <c r="L74" i="89"/>
  <c r="N63" i="89"/>
  <c r="J53" i="89"/>
  <c r="L42" i="89"/>
  <c r="N31" i="89"/>
  <c r="J21" i="89"/>
  <c r="M8" i="89"/>
  <c r="K72" i="89"/>
  <c r="M71" i="89"/>
  <c r="M55" i="89"/>
  <c r="M39" i="89"/>
  <c r="M23" i="89"/>
  <c r="L8" i="89"/>
  <c r="M17" i="89"/>
  <c r="J66" i="89"/>
  <c r="N3" i="94"/>
  <c r="J6" i="93"/>
  <c r="L8" i="92"/>
  <c r="M40" i="92"/>
  <c r="K64" i="92"/>
  <c r="K41" i="91"/>
  <c r="L26" i="91"/>
  <c r="J7" i="91"/>
  <c r="J22" i="91"/>
  <c r="L9" i="91"/>
  <c r="J23" i="91"/>
  <c r="K28" i="91"/>
  <c r="M62" i="90"/>
  <c r="J64" i="90"/>
  <c r="J29" i="90"/>
  <c r="K58" i="90"/>
  <c r="N7" i="90"/>
  <c r="N44" i="90"/>
  <c r="N74" i="90"/>
  <c r="M32" i="90"/>
  <c r="L21" i="90"/>
  <c r="J35" i="90"/>
  <c r="J20" i="90"/>
  <c r="L13" i="89"/>
  <c r="J73" i="89"/>
  <c r="L30" i="89"/>
  <c r="K70" i="89"/>
  <c r="J7" i="89"/>
  <c r="J46" i="89"/>
  <c r="L23" i="89"/>
  <c r="L72" i="89"/>
  <c r="L36" i="89"/>
  <c r="K67" i="89"/>
  <c r="K35" i="89"/>
  <c r="M10" i="89"/>
  <c r="M45" i="89"/>
  <c r="N66" i="89"/>
  <c r="N54" i="89"/>
  <c r="J44" i="89"/>
  <c r="L33" i="89"/>
  <c r="N22" i="89"/>
  <c r="L12" i="89"/>
  <c r="J51" i="89"/>
  <c r="M11" i="89"/>
  <c r="M70" i="88"/>
  <c r="M54" i="88"/>
  <c r="M38" i="88"/>
  <c r="M22" i="88"/>
  <c r="N8" i="88"/>
  <c r="K44" i="88"/>
  <c r="N67" i="88"/>
  <c r="J57" i="88"/>
  <c r="L46" i="88"/>
  <c r="N35" i="88"/>
  <c r="J25" i="88"/>
  <c r="L14" i="88"/>
  <c r="N3" i="88"/>
  <c r="K74" i="88"/>
  <c r="K58" i="88"/>
  <c r="K42" i="88"/>
  <c r="K26" i="88"/>
  <c r="N9" i="88"/>
  <c r="J3" i="88"/>
  <c r="N72" i="88"/>
  <c r="J62" i="88"/>
  <c r="L51" i="88"/>
  <c r="N40" i="88"/>
  <c r="J30" i="88"/>
  <c r="L19" i="88"/>
  <c r="J6" i="88"/>
  <c r="M29" i="88"/>
  <c r="M60" i="88"/>
  <c r="M44" i="88"/>
  <c r="M28" i="88"/>
  <c r="N11" i="88"/>
  <c r="N73" i="88"/>
  <c r="J63" i="88"/>
  <c r="L52" i="88"/>
  <c r="N41" i="88"/>
  <c r="J31" i="88"/>
  <c r="L20" i="88"/>
  <c r="K9" i="88"/>
  <c r="M12" i="88"/>
  <c r="N66" i="88"/>
  <c r="J56" i="88"/>
  <c r="L45" i="88"/>
  <c r="N34" i="88"/>
  <c r="J24" i="88"/>
  <c r="M13" i="88"/>
  <c r="K64" i="88"/>
  <c r="M66" i="87"/>
  <c r="M50" i="87"/>
  <c r="M34" i="87"/>
  <c r="M18" i="87"/>
  <c r="M6" i="87"/>
  <c r="L44" i="87"/>
  <c r="N73" i="94"/>
  <c r="N22" i="93"/>
  <c r="N64" i="92"/>
  <c r="L9" i="92"/>
  <c r="L65" i="92"/>
  <c r="M18" i="91"/>
  <c r="J12" i="91"/>
  <c r="N14" i="91"/>
  <c r="K8" i="91"/>
  <c r="J71" i="91"/>
  <c r="M11" i="91"/>
  <c r="M12" i="91"/>
  <c r="M46" i="90"/>
  <c r="J10" i="90"/>
  <c r="L18" i="90"/>
  <c r="K42" i="90"/>
  <c r="J24" i="90"/>
  <c r="N36" i="90"/>
  <c r="N38" i="90"/>
  <c r="M20" i="90"/>
  <c r="N69" i="90"/>
  <c r="J27" i="90"/>
  <c r="K65" i="89"/>
  <c r="M5" i="89"/>
  <c r="J65" i="89"/>
  <c r="L22" i="89"/>
  <c r="K58" i="89"/>
  <c r="M37" i="89"/>
  <c r="N44" i="89"/>
  <c r="J22" i="89"/>
  <c r="J71" i="89"/>
  <c r="L32" i="89"/>
  <c r="M64" i="89"/>
  <c r="M32" i="89"/>
  <c r="L9" i="89"/>
  <c r="K36" i="89"/>
  <c r="J64" i="89"/>
  <c r="L53" i="89"/>
  <c r="N42" i="89"/>
  <c r="J32" i="89"/>
  <c r="L21" i="89"/>
  <c r="K11" i="89"/>
  <c r="N45" i="89"/>
  <c r="R5" i="89" a="1"/>
  <c r="K69" i="88"/>
  <c r="K53" i="88"/>
  <c r="K37" i="88"/>
  <c r="K21" i="88"/>
  <c r="L7" i="88"/>
  <c r="M21" i="88"/>
  <c r="L66" i="88"/>
  <c r="N55" i="88"/>
  <c r="J45" i="88"/>
  <c r="L34" i="88"/>
  <c r="N23" i="88"/>
  <c r="K13" i="88"/>
  <c r="K72" i="88"/>
  <c r="M71" i="88"/>
  <c r="M55" i="88"/>
  <c r="M39" i="88"/>
  <c r="M23" i="88"/>
  <c r="L8" i="88"/>
  <c r="K68" i="88"/>
  <c r="L71" i="88"/>
  <c r="N60" i="88"/>
  <c r="J50" i="88"/>
  <c r="L39" i="88"/>
  <c r="N28" i="88"/>
  <c r="J18" i="88"/>
  <c r="J5" i="88"/>
  <c r="L11" i="88"/>
  <c r="K59" i="88"/>
  <c r="K43" i="88"/>
  <c r="K27" i="88"/>
  <c r="M10" i="88"/>
  <c r="L72" i="88"/>
  <c r="N61" i="88"/>
  <c r="J51" i="88"/>
  <c r="L40" i="88"/>
  <c r="N29" i="88"/>
  <c r="J19" i="88"/>
  <c r="R6" i="88" a="1"/>
  <c r="R4" i="88" a="1"/>
  <c r="L65" i="88"/>
  <c r="N54" i="88"/>
  <c r="J44" i="88"/>
  <c r="L33" i="88"/>
  <c r="N22" i="88"/>
  <c r="L12" i="88"/>
  <c r="K56" i="88"/>
  <c r="K65" i="87"/>
  <c r="K49" i="87"/>
  <c r="K33" i="87"/>
  <c r="K17" i="87"/>
  <c r="M5" i="87"/>
  <c r="N37" i="87"/>
  <c r="K56" i="87"/>
  <c r="J73" i="87"/>
  <c r="L62" i="87"/>
  <c r="N51" i="87"/>
  <c r="J41" i="87"/>
  <c r="L30" i="87"/>
  <c r="N19" i="87"/>
  <c r="K7" i="87"/>
  <c r="L48" i="87"/>
  <c r="J9" i="87"/>
  <c r="M59" i="87"/>
  <c r="M43" i="87"/>
  <c r="M27" i="87"/>
  <c r="J13" i="87"/>
  <c r="R1" i="87" a="1"/>
  <c r="N21" i="87"/>
  <c r="K24" i="87"/>
  <c r="L67" i="87"/>
  <c r="N56" i="87"/>
  <c r="J46" i="87"/>
  <c r="L35" i="87"/>
  <c r="M58" i="93"/>
  <c r="K45" i="92"/>
  <c r="J34" i="92"/>
  <c r="J67" i="92"/>
  <c r="N38" i="92"/>
  <c r="K11" i="91"/>
  <c r="K66" i="91"/>
  <c r="L59" i="91"/>
  <c r="K67" i="91"/>
  <c r="J55" i="91"/>
  <c r="N6" i="91"/>
  <c r="J68" i="91"/>
  <c r="M26" i="90"/>
  <c r="J61" i="90"/>
  <c r="N3" i="90"/>
  <c r="K22" i="90"/>
  <c r="N68" i="90"/>
  <c r="J26" i="90"/>
  <c r="M68" i="90"/>
  <c r="J4" i="90"/>
  <c r="J59" i="90"/>
  <c r="L16" i="90"/>
  <c r="K49" i="89"/>
  <c r="J35" i="89"/>
  <c r="L54" i="89"/>
  <c r="J12" i="89"/>
  <c r="K42" i="89"/>
  <c r="L67" i="89"/>
  <c r="L35" i="89"/>
  <c r="J14" i="89"/>
  <c r="J59" i="89"/>
  <c r="R6" i="89" a="1"/>
  <c r="M52" i="89"/>
  <c r="M24" i="89"/>
  <c r="K3" i="89"/>
  <c r="N74" i="89"/>
  <c r="L61" i="89"/>
  <c r="N50" i="89"/>
  <c r="J40" i="89"/>
  <c r="L29" i="89"/>
  <c r="N18" i="89"/>
  <c r="M7" i="89"/>
  <c r="N37" i="89"/>
  <c r="M33" i="89"/>
  <c r="K65" i="88"/>
  <c r="K49" i="88"/>
  <c r="K33" i="88"/>
  <c r="K17" i="88"/>
  <c r="M5" i="88"/>
  <c r="L74" i="88"/>
  <c r="N63" i="88"/>
  <c r="J53" i="88"/>
  <c r="L42" i="88"/>
  <c r="N31" i="88"/>
  <c r="J21" i="88"/>
  <c r="M8" i="88"/>
  <c r="M49" i="88"/>
  <c r="M67" i="88"/>
  <c r="M51" i="88"/>
  <c r="M35" i="88"/>
  <c r="M19" i="88"/>
  <c r="K6" i="88"/>
  <c r="K36" i="88"/>
  <c r="N68" i="88"/>
  <c r="J58" i="88"/>
  <c r="L47" i="88"/>
  <c r="N36" i="88"/>
  <c r="J26" i="88"/>
  <c r="L15" i="88"/>
  <c r="L3" i="88"/>
  <c r="K71" i="88"/>
  <c r="K55" i="88"/>
  <c r="K39" i="88"/>
  <c r="K23" i="88"/>
  <c r="J8" i="88"/>
  <c r="N69" i="88"/>
  <c r="J59" i="88"/>
  <c r="L48" i="88"/>
  <c r="N37" i="88"/>
  <c r="J27" i="88"/>
  <c r="L16" i="88"/>
  <c r="M65" i="88"/>
  <c r="L73" i="88"/>
  <c r="N62" i="88"/>
  <c r="J52" i="88"/>
  <c r="L41" i="88"/>
  <c r="N30" i="88"/>
  <c r="J20" i="88"/>
  <c r="J10" i="88"/>
  <c r="K10" i="88"/>
  <c r="K61" i="87"/>
  <c r="K45" i="87"/>
  <c r="K29" i="87"/>
  <c r="L13" i="87"/>
  <c r="R2" i="87" a="1"/>
  <c r="N25" i="87"/>
  <c r="K40" i="87"/>
  <c r="L70" i="87"/>
  <c r="N59" i="87"/>
  <c r="J49" i="87"/>
  <c r="L38" i="87"/>
  <c r="N27" i="87"/>
  <c r="J17" i="87"/>
  <c r="L5" i="87"/>
  <c r="N33" i="87"/>
  <c r="M71" i="87"/>
  <c r="M55" i="87"/>
  <c r="M39" i="87"/>
  <c r="M23" i="87"/>
  <c r="L8" i="87"/>
  <c r="N57" i="87"/>
  <c r="M73" i="87"/>
  <c r="M12" i="87"/>
  <c r="N64" i="87"/>
  <c r="J54" i="87"/>
  <c r="M53" i="93"/>
  <c r="N8" i="92"/>
  <c r="L27" i="92"/>
  <c r="N61" i="92"/>
  <c r="L29" i="92"/>
  <c r="J69" i="91"/>
  <c r="M55" i="91"/>
  <c r="L55" i="91"/>
  <c r="K63" i="91"/>
  <c r="J51" i="91"/>
  <c r="M69" i="91"/>
  <c r="L65" i="91"/>
  <c r="K21" i="90"/>
  <c r="J57" i="90"/>
  <c r="K44" i="90"/>
  <c r="M15" i="90"/>
  <c r="J66" i="90"/>
  <c r="L23" i="90"/>
  <c r="M64" i="90"/>
  <c r="M73" i="90"/>
  <c r="L56" i="90"/>
  <c r="N12" i="90"/>
  <c r="K45" i="89"/>
  <c r="N25" i="89"/>
  <c r="N51" i="89"/>
  <c r="K7" i="89"/>
  <c r="K38" i="89"/>
  <c r="N64" i="89"/>
  <c r="J34" i="89"/>
  <c r="N10" i="89"/>
  <c r="N57" i="89"/>
  <c r="M69" i="89"/>
  <c r="K51" i="89"/>
  <c r="M20" i="89"/>
  <c r="J27" i="89"/>
  <c r="L73" i="89"/>
  <c r="J60" i="89"/>
  <c r="L49" i="89"/>
  <c r="N38" i="89"/>
  <c r="J28" i="89"/>
  <c r="L17" i="89"/>
  <c r="N6" i="89"/>
  <c r="N33" i="89"/>
  <c r="K24" i="89"/>
  <c r="M62" i="88"/>
  <c r="M46" i="88"/>
  <c r="M30" i="88"/>
  <c r="M14" i="88"/>
  <c r="N4" i="88"/>
  <c r="J73" i="88"/>
  <c r="L62" i="88"/>
  <c r="N51" i="88"/>
  <c r="J41" i="88"/>
  <c r="L30" i="88"/>
  <c r="N19" i="88"/>
  <c r="K7" i="88"/>
  <c r="K40" i="88"/>
  <c r="K66" i="88"/>
  <c r="K50" i="88"/>
  <c r="K34" i="88"/>
  <c r="K18" i="88"/>
  <c r="K5" i="88"/>
  <c r="M25" i="88"/>
  <c r="L67" i="88"/>
  <c r="N56" i="88"/>
  <c r="J46" i="88"/>
  <c r="L35" i="88"/>
  <c r="N24" i="88"/>
  <c r="J14" i="88"/>
  <c r="M73" i="88"/>
  <c r="M68" i="88"/>
  <c r="M52" i="88"/>
  <c r="M36" i="88"/>
  <c r="M20" i="88"/>
  <c r="J4" i="88"/>
  <c r="L68" i="88"/>
  <c r="N57" i="88"/>
  <c r="J47" i="88"/>
  <c r="L36" i="88"/>
  <c r="N25" i="88"/>
  <c r="J15" i="88"/>
  <c r="M57" i="88"/>
  <c r="J72" i="88"/>
  <c r="L61" i="88"/>
  <c r="N50" i="88"/>
  <c r="J40" i="88"/>
  <c r="L29" i="88"/>
  <c r="N18" i="88"/>
  <c r="M7" i="88"/>
  <c r="M74" i="87"/>
  <c r="M58" i="87"/>
  <c r="M42" i="87"/>
  <c r="M26" i="87"/>
  <c r="K12" i="87"/>
  <c r="L68" i="87"/>
  <c r="J19" i="87"/>
  <c r="K32" i="87"/>
  <c r="J69" i="87"/>
  <c r="L58" i="87"/>
  <c r="N47" i="87"/>
  <c r="J37" i="87"/>
  <c r="L26" i="87"/>
  <c r="N15" i="87"/>
  <c r="M4" i="87"/>
  <c r="L28" i="87"/>
  <c r="K70" i="87"/>
  <c r="K54" i="87"/>
  <c r="K38" i="87"/>
  <c r="K22" i="87"/>
  <c r="J7" i="87"/>
  <c r="J51" i="87"/>
  <c r="M65" i="87"/>
  <c r="J74" i="87"/>
  <c r="L63" i="87"/>
  <c r="N52" i="87"/>
  <c r="J42" i="87"/>
  <c r="L31" i="87"/>
  <c r="N20" i="87"/>
  <c r="K8" i="87"/>
  <c r="J55" i="87"/>
  <c r="R5" i="87" a="1"/>
  <c r="M60" i="87"/>
  <c r="K74" i="93"/>
  <c r="N13" i="92"/>
  <c r="K4" i="92"/>
  <c r="L40" i="92"/>
  <c r="M7" i="92"/>
  <c r="L54" i="91"/>
  <c r="K38" i="91"/>
  <c r="L43" i="91"/>
  <c r="M40" i="91"/>
  <c r="L40" i="91"/>
  <c r="M53" i="91"/>
  <c r="N46" i="91"/>
  <c r="L7" i="90"/>
  <c r="L46" i="90"/>
  <c r="J44" i="90"/>
  <c r="L4" i="90"/>
  <c r="J58" i="90"/>
  <c r="L15" i="90"/>
  <c r="M52" i="90"/>
  <c r="K16" i="90"/>
  <c r="L48" i="90"/>
  <c r="J3" i="90"/>
  <c r="K33" i="89"/>
  <c r="M65" i="89"/>
  <c r="N43" i="89"/>
  <c r="L16" i="89"/>
  <c r="K26" i="89"/>
  <c r="N56" i="89"/>
  <c r="N32" i="89"/>
  <c r="M9" i="89"/>
  <c r="L56" i="89"/>
  <c r="K44" i="89"/>
  <c r="M48" i="89"/>
  <c r="K19" i="89"/>
  <c r="M73" i="89"/>
  <c r="J72" i="89"/>
  <c r="N58" i="89"/>
  <c r="J48" i="89"/>
  <c r="L37" i="89"/>
  <c r="N26" i="89"/>
  <c r="J16" i="89"/>
  <c r="N5" i="89"/>
  <c r="N29" i="89"/>
  <c r="K10" i="89"/>
  <c r="K61" i="88"/>
  <c r="K45" i="88"/>
  <c r="K29" i="88"/>
  <c r="L13" i="88"/>
  <c r="R2" i="88" a="1"/>
  <c r="N71" i="88"/>
  <c r="J61" i="88"/>
  <c r="L50" i="88"/>
  <c r="N39" i="88"/>
  <c r="J29" i="88"/>
  <c r="L18" i="88"/>
  <c r="L6" i="88"/>
  <c r="K28" i="88"/>
  <c r="M63" i="88"/>
  <c r="M47" i="88"/>
  <c r="M31" i="88"/>
  <c r="M15" i="88"/>
  <c r="L4" i="88"/>
  <c r="K16" i="88"/>
  <c r="J66" i="88"/>
  <c r="L55" i="88"/>
  <c r="N44" i="88"/>
  <c r="J34" i="88"/>
  <c r="L23" i="88"/>
  <c r="N10" i="88"/>
  <c r="M53" i="88"/>
  <c r="K67" i="88"/>
  <c r="K51" i="88"/>
  <c r="K35" i="88"/>
  <c r="K19" i="88"/>
  <c r="K3" i="88"/>
  <c r="J67" i="88"/>
  <c r="L56" i="88"/>
  <c r="N45" i="88"/>
  <c r="J35" i="88"/>
  <c r="L24" i="88"/>
  <c r="N12" i="88"/>
  <c r="K48" i="88"/>
  <c r="N70" i="88"/>
  <c r="J60" i="88"/>
  <c r="L49" i="88"/>
  <c r="N38" i="88"/>
  <c r="J28" i="88"/>
  <c r="L17" i="88"/>
  <c r="N6" i="88"/>
  <c r="K73" i="87"/>
  <c r="K57" i="87"/>
  <c r="K41" i="87"/>
  <c r="K25" i="87"/>
  <c r="J11" i="87"/>
  <c r="N65" i="87"/>
  <c r="M11" i="87"/>
  <c r="M25" i="87"/>
  <c r="N67" i="87"/>
  <c r="J57" i="87"/>
  <c r="L46" i="87"/>
  <c r="N35" i="87"/>
  <c r="J25" i="87"/>
  <c r="L14" i="87"/>
  <c r="N3" i="87"/>
  <c r="L20" i="87"/>
  <c r="M67" i="87"/>
  <c r="M51" i="87"/>
  <c r="M35" i="87"/>
  <c r="M19" i="87"/>
  <c r="K6" i="87"/>
  <c r="N45" i="87"/>
  <c r="K60" i="87"/>
  <c r="N72" i="87"/>
  <c r="J62" i="87"/>
  <c r="L51" i="87"/>
  <c r="N40" i="87"/>
  <c r="M14" i="94"/>
  <c r="L39" i="93"/>
  <c r="M15" i="92"/>
  <c r="K55" i="92"/>
  <c r="K9" i="92"/>
  <c r="M50" i="91"/>
  <c r="J33" i="91"/>
  <c r="K14" i="91"/>
  <c r="J26" i="91"/>
  <c r="M16" i="91"/>
  <c r="N25" i="91"/>
  <c r="M33" i="91"/>
  <c r="K69" i="90"/>
  <c r="L73" i="90"/>
  <c r="J33" i="90"/>
  <c r="M63" i="90"/>
  <c r="M17" i="90"/>
  <c r="L47" i="90"/>
  <c r="L3" i="90"/>
  <c r="M36" i="90"/>
  <c r="N34" i="90"/>
  <c r="N37" i="90"/>
  <c r="R4" i="90" a="1"/>
  <c r="K17" i="89"/>
  <c r="N7" i="89"/>
  <c r="J33" i="89"/>
  <c r="K74" i="89"/>
  <c r="N9" i="89"/>
  <c r="J54" i="89"/>
  <c r="N24" i="89"/>
  <c r="N73" i="89"/>
  <c r="L40" i="89"/>
  <c r="M68" i="89"/>
  <c r="M36" i="89"/>
  <c r="N11" i="89"/>
  <c r="M57" i="89"/>
  <c r="J68" i="89"/>
  <c r="J56" i="89"/>
  <c r="L45" i="89"/>
  <c r="N34" i="89"/>
  <c r="J24" i="89"/>
  <c r="M13" i="89"/>
  <c r="J67" i="89"/>
  <c r="L20" i="89"/>
  <c r="K73" i="88"/>
  <c r="K57" i="88"/>
  <c r="K41" i="88"/>
  <c r="K25" i="88"/>
  <c r="J11" i="88"/>
  <c r="M61" i="88"/>
  <c r="J69" i="88"/>
  <c r="L58" i="88"/>
  <c r="N47" i="88"/>
  <c r="J37" i="88"/>
  <c r="L26" i="88"/>
  <c r="N15" i="88"/>
  <c r="M4" i="88"/>
  <c r="J9" i="88"/>
  <c r="M59" i="88"/>
  <c r="M43" i="88"/>
  <c r="M27" i="88"/>
  <c r="J13" i="88"/>
  <c r="R1" i="88" a="1"/>
  <c r="J74" i="88"/>
  <c r="L63" i="88"/>
  <c r="N52" i="88"/>
  <c r="J42" i="88"/>
  <c r="L31" i="88"/>
  <c r="N20" i="88"/>
  <c r="K8" i="88"/>
  <c r="M37" i="88"/>
  <c r="K63" i="88"/>
  <c r="K47" i="88"/>
  <c r="K31" i="88"/>
  <c r="K15" i="88"/>
  <c r="K20" i="88"/>
  <c r="L64" i="88"/>
  <c r="N53" i="88"/>
  <c r="J43" i="88"/>
  <c r="L32" i="88"/>
  <c r="N21" i="88"/>
  <c r="L10" i="88"/>
  <c r="K24" i="88"/>
  <c r="J68" i="88"/>
  <c r="L57" i="88"/>
  <c r="N46" i="88"/>
  <c r="J36" i="88"/>
  <c r="L25" i="88"/>
  <c r="N14" i="88"/>
  <c r="R3" i="88" a="1"/>
  <c r="K69" i="87"/>
  <c r="K53" i="87"/>
  <c r="K37" i="87"/>
  <c r="K21" i="87"/>
  <c r="L7" i="87"/>
  <c r="N53" i="87"/>
  <c r="M69" i="87"/>
  <c r="N7" i="87"/>
  <c r="J65" i="87"/>
  <c r="L54" i="87"/>
  <c r="N43" i="87"/>
  <c r="J33" i="87"/>
  <c r="L22" i="87"/>
  <c r="J12" i="87"/>
  <c r="J63" i="87"/>
  <c r="R6" i="87" a="1"/>
  <c r="M63" i="87"/>
  <c r="M47" i="87"/>
  <c r="M31" i="87"/>
  <c r="M15" i="87"/>
  <c r="L4" i="87"/>
  <c r="J35" i="87"/>
  <c r="K44" i="87"/>
  <c r="J70" i="87"/>
  <c r="L59" i="87"/>
  <c r="N48" i="87"/>
  <c r="J38" i="87"/>
  <c r="L27" i="87"/>
  <c r="N16" i="87"/>
  <c r="K4" i="87"/>
  <c r="L36" i="87"/>
  <c r="K71" i="87"/>
  <c r="K55" i="87"/>
  <c r="K39" i="87"/>
  <c r="K23" i="87"/>
  <c r="J8" i="87"/>
  <c r="K28" i="87"/>
  <c r="J31" i="92"/>
  <c r="J38" i="91"/>
  <c r="L37" i="91"/>
  <c r="R1" i="90" a="1"/>
  <c r="J72" i="90"/>
  <c r="K60" i="89"/>
  <c r="L55" i="89"/>
  <c r="R4" i="89" a="1"/>
  <c r="L69" i="89"/>
  <c r="L25" i="89"/>
  <c r="M74" i="88"/>
  <c r="K12" i="88"/>
  <c r="J49" i="88"/>
  <c r="L5" i="88"/>
  <c r="K30" i="88"/>
  <c r="N64" i="88"/>
  <c r="J22" i="88"/>
  <c r="M48" i="88"/>
  <c r="N65" i="88"/>
  <c r="J23" i="88"/>
  <c r="N58" i="88"/>
  <c r="J16" i="88"/>
  <c r="M38" i="87"/>
  <c r="J3" i="87"/>
  <c r="J61" i="87"/>
  <c r="N31" i="87"/>
  <c r="N69" i="87"/>
  <c r="K58" i="87"/>
  <c r="K14" i="87"/>
  <c r="K52" i="87"/>
  <c r="L55" i="87"/>
  <c r="N32" i="87"/>
  <c r="J18" i="87"/>
  <c r="N73" i="87"/>
  <c r="L10" i="87"/>
  <c r="M56" i="87"/>
  <c r="M36" i="87"/>
  <c r="K19" i="87"/>
  <c r="K72" i="87"/>
  <c r="M53" i="87"/>
  <c r="J72" i="87"/>
  <c r="L61" i="87"/>
  <c r="N50" i="87"/>
  <c r="J40" i="87"/>
  <c r="L29" i="87"/>
  <c r="N18" i="87"/>
  <c r="M7" i="87"/>
  <c r="J47" i="87"/>
  <c r="K73" i="86"/>
  <c r="K57" i="86"/>
  <c r="K41" i="86"/>
  <c r="K25" i="86"/>
  <c r="J11" i="86"/>
  <c r="J24" i="86"/>
  <c r="L66" i="86"/>
  <c r="N55" i="86"/>
  <c r="J45" i="86"/>
  <c r="L34" i="86"/>
  <c r="N23" i="86"/>
  <c r="K13" i="86"/>
  <c r="L53" i="86"/>
  <c r="M63" i="86"/>
  <c r="M47" i="86"/>
  <c r="M31" i="86"/>
  <c r="M15" i="86"/>
  <c r="L4" i="86"/>
  <c r="K11" i="86"/>
  <c r="J66" i="86"/>
  <c r="L55" i="86"/>
  <c r="N44" i="86"/>
  <c r="J34" i="86"/>
  <c r="L23" i="86"/>
  <c r="N10" i="86"/>
  <c r="N22" i="86"/>
  <c r="K63" i="86"/>
  <c r="K47" i="86"/>
  <c r="K31" i="86"/>
  <c r="K15" i="86"/>
  <c r="N50" i="86"/>
  <c r="J71" i="86"/>
  <c r="L60" i="86"/>
  <c r="N49" i="86"/>
  <c r="J39" i="86"/>
  <c r="L28" i="86"/>
  <c r="N17" i="86"/>
  <c r="R5" i="86" a="1"/>
  <c r="K68" i="86"/>
  <c r="K52" i="86"/>
  <c r="K36" i="86"/>
  <c r="K20" i="86"/>
  <c r="N7" i="86"/>
  <c r="N66" i="86"/>
  <c r="J56" i="86"/>
  <c r="L37" i="86"/>
  <c r="K69" i="85"/>
  <c r="K53" i="85"/>
  <c r="K37" i="85"/>
  <c r="K21" i="85"/>
  <c r="L7" i="85"/>
  <c r="N6" i="85"/>
  <c r="J65" i="85"/>
  <c r="L54" i="85"/>
  <c r="N43" i="85"/>
  <c r="J33" i="85"/>
  <c r="L22" i="85"/>
  <c r="J12" i="85"/>
  <c r="L53" i="85"/>
  <c r="M71" i="85"/>
  <c r="M55" i="85"/>
  <c r="M39" i="85"/>
  <c r="M23" i="85"/>
  <c r="L8" i="85"/>
  <c r="N58" i="85"/>
  <c r="L71" i="85"/>
  <c r="N60" i="85"/>
  <c r="J50" i="85"/>
  <c r="L39" i="85"/>
  <c r="N28" i="85"/>
  <c r="J18" i="85"/>
  <c r="J5" i="85"/>
  <c r="J24" i="85"/>
  <c r="K63" i="85"/>
  <c r="K47" i="85"/>
  <c r="K31" i="85"/>
  <c r="K15" i="85"/>
  <c r="J68" i="85"/>
  <c r="N73" i="85"/>
  <c r="J31" i="94"/>
  <c r="J60" i="92"/>
  <c r="L3" i="91"/>
  <c r="M42" i="90"/>
  <c r="L12" i="90"/>
  <c r="J67" i="90"/>
  <c r="L62" i="89"/>
  <c r="L43" i="89"/>
  <c r="K59" i="89"/>
  <c r="N62" i="89"/>
  <c r="J20" i="89"/>
  <c r="M66" i="88"/>
  <c r="M6" i="88"/>
  <c r="N43" i="88"/>
  <c r="K60" i="88"/>
  <c r="K22" i="88"/>
  <c r="L59" i="88"/>
  <c r="N16" i="88"/>
  <c r="M40" i="88"/>
  <c r="L60" i="88"/>
  <c r="N17" i="88"/>
  <c r="L53" i="88"/>
  <c r="K11" i="88"/>
  <c r="M30" i="87"/>
  <c r="K64" i="87"/>
  <c r="N55" i="87"/>
  <c r="J29" i="87"/>
  <c r="L56" i="87"/>
  <c r="K50" i="87"/>
  <c r="N9" i="87"/>
  <c r="M37" i="87"/>
  <c r="J50" i="87"/>
  <c r="J30" i="87"/>
  <c r="L15" i="87"/>
  <c r="J67" i="87"/>
  <c r="K16" i="87"/>
  <c r="M52" i="87"/>
  <c r="K35" i="87"/>
  <c r="M16" i="87"/>
  <c r="M61" i="87"/>
  <c r="M41" i="87"/>
  <c r="N70" i="87"/>
  <c r="J60" i="87"/>
  <c r="L49" i="87"/>
  <c r="N38" i="87"/>
  <c r="J28" i="87"/>
  <c r="L17" i="87"/>
  <c r="N6" i="87"/>
  <c r="J39" i="87"/>
  <c r="M70" i="86"/>
  <c r="M54" i="86"/>
  <c r="M38" i="86"/>
  <c r="M22" i="86"/>
  <c r="N8" i="86"/>
  <c r="J10" i="86"/>
  <c r="J65" i="86"/>
  <c r="L54" i="86"/>
  <c r="N43" i="86"/>
  <c r="J33" i="86"/>
  <c r="L22" i="86"/>
  <c r="J12" i="86"/>
  <c r="J28" i="86"/>
  <c r="K62" i="86"/>
  <c r="K46" i="86"/>
  <c r="K30" i="86"/>
  <c r="K14" i="86"/>
  <c r="M3" i="86"/>
  <c r="R3" i="86" a="1"/>
  <c r="N64" i="86"/>
  <c r="J54" i="86"/>
  <c r="L43" i="86"/>
  <c r="N32" i="86"/>
  <c r="J22" i="86"/>
  <c r="M9" i="86"/>
  <c r="N14" i="86"/>
  <c r="M60" i="86"/>
  <c r="M44" i="86"/>
  <c r="M28" i="86"/>
  <c r="N11" i="86"/>
  <c r="J36" i="86"/>
  <c r="N69" i="86"/>
  <c r="J59" i="86"/>
  <c r="L48" i="86"/>
  <c r="N37" i="86"/>
  <c r="J27" i="86"/>
  <c r="L16" i="86"/>
  <c r="L45" i="86"/>
  <c r="M65" i="86"/>
  <c r="M49" i="86"/>
  <c r="M33" i="86"/>
  <c r="M17" i="86"/>
  <c r="R4" i="86" a="1"/>
  <c r="L65" i="86"/>
  <c r="N54" i="86"/>
  <c r="L33" i="86"/>
  <c r="M66" i="85"/>
  <c r="M50" i="85"/>
  <c r="M34" i="85"/>
  <c r="M18" i="85"/>
  <c r="M6" i="85"/>
  <c r="L74" i="85"/>
  <c r="N63" i="85"/>
  <c r="J53" i="85"/>
  <c r="L42" i="85"/>
  <c r="N31" i="85"/>
  <c r="J21" i="85"/>
  <c r="M8" i="85"/>
  <c r="L45" i="85"/>
  <c r="K70" i="85"/>
  <c r="K54" i="85"/>
  <c r="K38" i="85"/>
  <c r="K22" i="85"/>
  <c r="J7" i="85"/>
  <c r="L49" i="85"/>
  <c r="J70" i="85"/>
  <c r="L59" i="85"/>
  <c r="N48" i="85"/>
  <c r="J38" i="85"/>
  <c r="L27" i="85"/>
  <c r="N16" i="85"/>
  <c r="K4" i="85"/>
  <c r="M13" i="85"/>
  <c r="M60" i="85"/>
  <c r="M44" i="85"/>
  <c r="M28" i="85"/>
  <c r="N11" i="85"/>
  <c r="N62" i="85"/>
  <c r="L72" i="85"/>
  <c r="N61" i="85"/>
  <c r="J51" i="85"/>
  <c r="L40" i="85"/>
  <c r="N29" i="85"/>
  <c r="M35" i="93"/>
  <c r="K73" i="91"/>
  <c r="K35" i="91"/>
  <c r="N4" i="90"/>
  <c r="L55" i="90"/>
  <c r="N45" i="90"/>
  <c r="J41" i="89"/>
  <c r="N28" i="89"/>
  <c r="K43" i="89"/>
  <c r="L57" i="89"/>
  <c r="N14" i="89"/>
  <c r="M58" i="88"/>
  <c r="M69" i="88"/>
  <c r="L38" i="88"/>
  <c r="M17" i="88"/>
  <c r="K14" i="88"/>
  <c r="J54" i="88"/>
  <c r="M9" i="88"/>
  <c r="M32" i="88"/>
  <c r="J55" i="88"/>
  <c r="M11" i="88"/>
  <c r="J48" i="88"/>
  <c r="N5" i="88"/>
  <c r="M22" i="87"/>
  <c r="K48" i="87"/>
  <c r="J53" i="87"/>
  <c r="N23" i="87"/>
  <c r="L40" i="87"/>
  <c r="K46" i="87"/>
  <c r="K5" i="87"/>
  <c r="K20" i="87"/>
  <c r="L47" i="87"/>
  <c r="N28" i="87"/>
  <c r="J14" i="87"/>
  <c r="L60" i="87"/>
  <c r="M72" i="87"/>
  <c r="K51" i="87"/>
  <c r="M32" i="87"/>
  <c r="K15" i="87"/>
  <c r="M57" i="87"/>
  <c r="M29" i="87"/>
  <c r="L69" i="87"/>
  <c r="N58" i="87"/>
  <c r="J48" i="87"/>
  <c r="L37" i="87"/>
  <c r="N26" i="87"/>
  <c r="J16" i="87"/>
  <c r="N5" i="87"/>
  <c r="L32" i="87"/>
  <c r="K69" i="86"/>
  <c r="K53" i="86"/>
  <c r="K37" i="86"/>
  <c r="K21" i="86"/>
  <c r="L7" i="86"/>
  <c r="L74" i="86"/>
  <c r="N63" i="86"/>
  <c r="J53" i="86"/>
  <c r="L42" i="86"/>
  <c r="N31" i="86"/>
  <c r="J21" i="86"/>
  <c r="M8" i="86"/>
  <c r="L17" i="86"/>
  <c r="M59" i="86"/>
  <c r="M43" i="86"/>
  <c r="M27" i="86"/>
  <c r="J13" i="86"/>
  <c r="R1" i="86" a="1"/>
  <c r="J74" i="86"/>
  <c r="L63" i="86"/>
  <c r="N52" i="86"/>
  <c r="J42" i="86"/>
  <c r="L31" i="86"/>
  <c r="N20" i="86"/>
  <c r="J6" i="86"/>
  <c r="N6" i="86"/>
  <c r="K59" i="86"/>
  <c r="K43" i="86"/>
  <c r="K27" i="86"/>
  <c r="M10" i="86"/>
  <c r="N30" i="86"/>
  <c r="L68" i="86"/>
  <c r="N57" i="86"/>
  <c r="J47" i="86"/>
  <c r="L36" i="86"/>
  <c r="N25" i="86"/>
  <c r="J15" i="86"/>
  <c r="L25" i="86"/>
  <c r="K64" i="86"/>
  <c r="K48" i="86"/>
  <c r="K32" i="86"/>
  <c r="K16" i="86"/>
  <c r="N74" i="86"/>
  <c r="J64" i="86"/>
  <c r="L49" i="86"/>
  <c r="N26" i="86"/>
  <c r="K65" i="85"/>
  <c r="K49" i="85"/>
  <c r="K33" i="85"/>
  <c r="K17" i="85"/>
  <c r="M5" i="85"/>
  <c r="J73" i="85"/>
  <c r="L62" i="85"/>
  <c r="N51" i="85"/>
  <c r="J41" i="85"/>
  <c r="L30" i="85"/>
  <c r="N19" i="85"/>
  <c r="K7" i="85"/>
  <c r="L37" i="85"/>
  <c r="M67" i="85"/>
  <c r="M51" i="85"/>
  <c r="M35" i="85"/>
  <c r="J47" i="93"/>
  <c r="J11" i="91"/>
  <c r="J67" i="91"/>
  <c r="N71" i="90"/>
  <c r="J34" i="90"/>
  <c r="L24" i="90"/>
  <c r="N19" i="89"/>
  <c r="J18" i="89"/>
  <c r="K27" i="89"/>
  <c r="J52" i="89"/>
  <c r="J10" i="89"/>
  <c r="M50" i="88"/>
  <c r="N13" i="88"/>
  <c r="J33" i="88"/>
  <c r="K70" i="88"/>
  <c r="J7" i="88"/>
  <c r="N48" i="88"/>
  <c r="K4" i="88"/>
  <c r="M24" i="88"/>
  <c r="N49" i="88"/>
  <c r="R5" i="88" a="1"/>
  <c r="N42" i="88"/>
  <c r="M41" i="88"/>
  <c r="M14" i="87"/>
  <c r="N13" i="87"/>
  <c r="L50" i="87"/>
  <c r="J21" i="87"/>
  <c r="N12" i="87"/>
  <c r="K42" i="87"/>
  <c r="M3" i="87"/>
  <c r="L71" i="87"/>
  <c r="N44" i="87"/>
  <c r="J26" i="87"/>
  <c r="N10" i="87"/>
  <c r="N49" i="87"/>
  <c r="M68" i="87"/>
  <c r="M48" i="87"/>
  <c r="K31" i="87"/>
  <c r="N11" i="87"/>
  <c r="M45" i="87"/>
  <c r="M17" i="87"/>
  <c r="J68" i="87"/>
  <c r="L57" i="87"/>
  <c r="N46" i="87"/>
  <c r="J36" i="87"/>
  <c r="L25" i="87"/>
  <c r="N14" i="87"/>
  <c r="R3" i="87" a="1"/>
  <c r="L24" i="87"/>
  <c r="M66" i="86"/>
  <c r="M50" i="86"/>
  <c r="M34" i="86"/>
  <c r="M18" i="86"/>
  <c r="M6" i="86"/>
  <c r="J73" i="86"/>
  <c r="L62" i="86"/>
  <c r="N51" i="86"/>
  <c r="J41" i="86"/>
  <c r="L30" i="86"/>
  <c r="N19" i="86"/>
  <c r="K7" i="86"/>
  <c r="K74" i="86"/>
  <c r="K58" i="86"/>
  <c r="K42" i="86"/>
  <c r="K26" i="86"/>
  <c r="N9" i="86"/>
  <c r="K8" i="86"/>
  <c r="N72" i="86"/>
  <c r="J62" i="86"/>
  <c r="L51" i="86"/>
  <c r="N40" i="86"/>
  <c r="J30" i="86"/>
  <c r="L19" i="86"/>
  <c r="J5" i="86"/>
  <c r="M72" i="86"/>
  <c r="M56" i="86"/>
  <c r="M40" i="86"/>
  <c r="M24" i="86"/>
  <c r="L9" i="86"/>
  <c r="L21" i="86"/>
  <c r="J67" i="86"/>
  <c r="L56" i="86"/>
  <c r="N45" i="86"/>
  <c r="J35" i="86"/>
  <c r="L24" i="86"/>
  <c r="N12" i="86"/>
  <c r="J16" i="86"/>
  <c r="M61" i="86"/>
  <c r="M45" i="86"/>
  <c r="M29" i="86"/>
  <c r="N13" i="86"/>
  <c r="L73" i="86"/>
  <c r="N62" i="86"/>
  <c r="J44" i="86"/>
  <c r="N18" i="86"/>
  <c r="M62" i="85"/>
  <c r="M46" i="85"/>
  <c r="M30" i="85"/>
  <c r="M14" i="85"/>
  <c r="N4" i="85"/>
  <c r="N71" i="85"/>
  <c r="J61" i="85"/>
  <c r="L50" i="85"/>
  <c r="N39" i="85"/>
  <c r="J29" i="85"/>
  <c r="L18" i="85"/>
  <c r="L6" i="85"/>
  <c r="J28" i="85"/>
  <c r="K66" i="85"/>
  <c r="K50" i="85"/>
  <c r="K34" i="85"/>
  <c r="K18" i="85"/>
  <c r="K5" i="85"/>
  <c r="J36" i="85"/>
  <c r="L67" i="85"/>
  <c r="N56" i="85"/>
  <c r="J46" i="85"/>
  <c r="L35" i="85"/>
  <c r="N24" i="85"/>
  <c r="J14" i="85"/>
  <c r="J72" i="85"/>
  <c r="M72" i="85"/>
  <c r="M56" i="85"/>
  <c r="M40" i="85"/>
  <c r="M24" i="85"/>
  <c r="L9" i="85"/>
  <c r="J48" i="85"/>
  <c r="K58" i="92"/>
  <c r="N47" i="91"/>
  <c r="L36" i="91"/>
  <c r="N43" i="90"/>
  <c r="N10" i="90"/>
  <c r="M57" i="90"/>
  <c r="M53" i="89"/>
  <c r="J5" i="89"/>
  <c r="M16" i="89"/>
  <c r="N46" i="89"/>
  <c r="R3" i="89" a="1"/>
  <c r="M42" i="88"/>
  <c r="L70" i="88"/>
  <c r="N27" i="88"/>
  <c r="K62" i="88"/>
  <c r="M3" i="88"/>
  <c r="L43" i="88"/>
  <c r="M45" i="88"/>
  <c r="M16" i="88"/>
  <c r="L44" i="88"/>
  <c r="K32" i="88"/>
  <c r="L37" i="88"/>
  <c r="M70" i="87"/>
  <c r="N8" i="87"/>
  <c r="L74" i="87"/>
  <c r="J45" i="87"/>
  <c r="L18" i="87"/>
  <c r="M49" i="87"/>
  <c r="K34" i="87"/>
  <c r="L72" i="87"/>
  <c r="N68" i="87"/>
  <c r="L43" i="87"/>
  <c r="N24" i="87"/>
  <c r="M9" i="87"/>
  <c r="J43" i="87"/>
  <c r="K67" i="87"/>
  <c r="K47" i="87"/>
  <c r="M28" i="87"/>
  <c r="M10" i="87"/>
  <c r="K36" i="87"/>
  <c r="K10" i="87"/>
  <c r="N66" i="87"/>
  <c r="J56" i="87"/>
  <c r="L45" i="87"/>
  <c r="N34" i="87"/>
  <c r="J24" i="87"/>
  <c r="M13" i="87"/>
  <c r="J71" i="87"/>
  <c r="N17" i="87"/>
  <c r="K65" i="86"/>
  <c r="K49" i="86"/>
  <c r="K33" i="86"/>
  <c r="K17" i="86"/>
  <c r="M5" i="86"/>
  <c r="N71" i="86"/>
  <c r="J61" i="86"/>
  <c r="L50" i="86"/>
  <c r="N39" i="86"/>
  <c r="J29" i="86"/>
  <c r="L18" i="86"/>
  <c r="L6" i="86"/>
  <c r="M71" i="86"/>
  <c r="M55" i="86"/>
  <c r="M39" i="86"/>
  <c r="M23" i="86"/>
  <c r="L8" i="86"/>
  <c r="L3" i="86"/>
  <c r="L71" i="86"/>
  <c r="N60" i="86"/>
  <c r="J50" i="86"/>
  <c r="L39" i="86"/>
  <c r="N28" i="86"/>
  <c r="J18" i="86"/>
  <c r="K4" i="86"/>
  <c r="K71" i="86"/>
  <c r="K55" i="86"/>
  <c r="K39" i="86"/>
  <c r="K23" i="86"/>
  <c r="J8" i="86"/>
  <c r="M13" i="86"/>
  <c r="N65" i="86"/>
  <c r="J55" i="86"/>
  <c r="L44" i="86"/>
  <c r="N33" i="86"/>
  <c r="J23" i="86"/>
  <c r="M11" i="86"/>
  <c r="M7" i="86"/>
  <c r="K60" i="86"/>
  <c r="K44" i="86"/>
  <c r="K28" i="86"/>
  <c r="M12" i="86"/>
  <c r="J72" i="86"/>
  <c r="L61" i="86"/>
  <c r="N42" i="86"/>
  <c r="L12" i="86"/>
  <c r="K61" i="85"/>
  <c r="K45" i="85"/>
  <c r="K29" i="85"/>
  <c r="L13" i="85"/>
  <c r="R2" i="85" a="1"/>
  <c r="L70" i="85"/>
  <c r="N59" i="85"/>
  <c r="J49" i="85"/>
  <c r="L38" i="85"/>
  <c r="N27" i="85"/>
  <c r="J17" i="85"/>
  <c r="L5" i="85"/>
  <c r="N22" i="85"/>
  <c r="M63" i="85"/>
  <c r="M47" i="85"/>
  <c r="M31" i="85"/>
  <c r="M15" i="85"/>
  <c r="L4" i="85"/>
  <c r="N26" i="85"/>
  <c r="J66" i="85"/>
  <c r="L55" i="85"/>
  <c r="N44" i="85"/>
  <c r="J34" i="85"/>
  <c r="L23" i="85"/>
  <c r="N10" i="85"/>
  <c r="J60" i="85"/>
  <c r="K71" i="85"/>
  <c r="K55" i="85"/>
  <c r="L55" i="92"/>
  <c r="M4" i="91"/>
  <c r="R6" i="91" a="1"/>
  <c r="L14" i="90"/>
  <c r="L25" i="90"/>
  <c r="K61" i="89"/>
  <c r="K54" i="89"/>
  <c r="J63" i="89"/>
  <c r="J4" i="89"/>
  <c r="L41" i="89"/>
  <c r="N41" i="89"/>
  <c r="M34" i="88"/>
  <c r="J65" i="88"/>
  <c r="L22" i="88"/>
  <c r="K54" i="88"/>
  <c r="K52" i="88"/>
  <c r="J38" i="88"/>
  <c r="M72" i="88"/>
  <c r="L9" i="88"/>
  <c r="J39" i="88"/>
  <c r="N74" i="88"/>
  <c r="J32" i="88"/>
  <c r="M62" i="87"/>
  <c r="N4" i="87"/>
  <c r="N71" i="87"/>
  <c r="L42" i="87"/>
  <c r="K13" i="87"/>
  <c r="K74" i="87"/>
  <c r="K30" i="87"/>
  <c r="N41" i="87"/>
  <c r="J66" i="87"/>
  <c r="L39" i="87"/>
  <c r="L23" i="87"/>
  <c r="J6" i="87"/>
  <c r="N29" i="87"/>
  <c r="M64" i="87"/>
  <c r="M44" i="87"/>
  <c r="K27" i="87"/>
  <c r="L9" i="87"/>
  <c r="M21" i="87"/>
  <c r="R4" i="87" a="1"/>
  <c r="L65" i="87"/>
  <c r="N54" i="87"/>
  <c r="J44" i="87"/>
  <c r="L33" i="87"/>
  <c r="N22" i="87"/>
  <c r="L12" i="87"/>
  <c r="L64" i="87"/>
  <c r="K9" i="87"/>
  <c r="M62" i="86"/>
  <c r="M46" i="86"/>
  <c r="M30" i="86"/>
  <c r="M14" i="86"/>
  <c r="N4" i="86"/>
  <c r="L70" i="86"/>
  <c r="N59" i="86"/>
  <c r="J49" i="86"/>
  <c r="L38" i="86"/>
  <c r="N27" i="86"/>
  <c r="J17" i="86"/>
  <c r="L5" i="86"/>
  <c r="K70" i="86"/>
  <c r="K54" i="86"/>
  <c r="K38" i="86"/>
  <c r="K22" i="86"/>
  <c r="J7" i="86"/>
  <c r="J48" i="86"/>
  <c r="J70" i="86"/>
  <c r="L59" i="86"/>
  <c r="N48" i="86"/>
  <c r="J38" i="86"/>
  <c r="L27" i="86"/>
  <c r="N16" i="86"/>
  <c r="J52" i="86"/>
  <c r="M68" i="86"/>
  <c r="M52" i="86"/>
  <c r="M36" i="86"/>
  <c r="M20" i="86"/>
  <c r="J4" i="86"/>
  <c r="N5" i="86"/>
  <c r="L64" i="86"/>
  <c r="N53" i="86"/>
  <c r="J43" i="86"/>
  <c r="L32" i="86"/>
  <c r="N21" i="86"/>
  <c r="L10" i="86"/>
  <c r="M73" i="86"/>
  <c r="M57" i="86"/>
  <c r="M41" i="86"/>
  <c r="M25" i="86"/>
  <c r="L11" i="86"/>
  <c r="N70" i="86"/>
  <c r="J60" i="86"/>
  <c r="L41" i="86"/>
  <c r="M74" i="85"/>
  <c r="M58" i="85"/>
  <c r="M42" i="85"/>
  <c r="M26" i="85"/>
  <c r="K12" i="85"/>
  <c r="N66" i="85"/>
  <c r="J69" i="85"/>
  <c r="L58" i="85"/>
  <c r="N47" i="85"/>
  <c r="J37" i="85"/>
  <c r="L26" i="85"/>
  <c r="N15" i="85"/>
  <c r="M4" i="85"/>
  <c r="N14" i="85"/>
  <c r="K62" i="85"/>
  <c r="K46" i="85"/>
  <c r="K30" i="85"/>
  <c r="K14" i="85"/>
  <c r="M3" i="85"/>
  <c r="L17" i="85"/>
  <c r="N64" i="85"/>
  <c r="J54" i="85"/>
  <c r="L43" i="85"/>
  <c r="N32" i="85"/>
  <c r="J22" i="85"/>
  <c r="M9" i="85"/>
  <c r="J52" i="85"/>
  <c r="M68" i="85"/>
  <c r="M52" i="85"/>
  <c r="M36" i="85"/>
  <c r="M20" i="85"/>
  <c r="J4" i="85"/>
  <c r="J32" i="85"/>
  <c r="J67" i="85"/>
  <c r="L56" i="85"/>
  <c r="N45" i="85"/>
  <c r="J35" i="85"/>
  <c r="L24" i="85"/>
  <c r="K60" i="92"/>
  <c r="M31" i="91"/>
  <c r="M49" i="91"/>
  <c r="N22" i="90"/>
  <c r="M48" i="90"/>
  <c r="K29" i="89"/>
  <c r="K22" i="89"/>
  <c r="N49" i="89"/>
  <c r="M61" i="89"/>
  <c r="J36" i="89"/>
  <c r="L24" i="89"/>
  <c r="M26" i="88"/>
  <c r="N59" i="88"/>
  <c r="J17" i="88"/>
  <c r="K46" i="88"/>
  <c r="N7" i="88"/>
  <c r="N32" i="88"/>
  <c r="M64" i="88"/>
  <c r="M33" i="88"/>
  <c r="N33" i="88"/>
  <c r="L69" i="88"/>
  <c r="N26" i="88"/>
  <c r="M54" i="87"/>
  <c r="N61" i="87"/>
  <c r="L66" i="87"/>
  <c r="N39" i="87"/>
  <c r="M8" i="87"/>
  <c r="K66" i="87"/>
  <c r="K26" i="87"/>
  <c r="J27" i="87"/>
  <c r="N60" i="87"/>
  <c r="N36" i="87"/>
  <c r="J22" i="87"/>
  <c r="J5" i="87"/>
  <c r="J23" i="87"/>
  <c r="K63" i="87"/>
  <c r="K43" i="87"/>
  <c r="M24" i="87"/>
  <c r="J4" i="87"/>
  <c r="L11" i="87"/>
  <c r="N74" i="87"/>
  <c r="J64" i="87"/>
  <c r="L53" i="87"/>
  <c r="N42" i="87"/>
  <c r="J32" i="87"/>
  <c r="L21" i="87"/>
  <c r="K11" i="87"/>
  <c r="J59" i="87"/>
  <c r="M33" i="87"/>
  <c r="K61" i="86"/>
  <c r="K45" i="86"/>
  <c r="K29" i="86"/>
  <c r="L13" i="86"/>
  <c r="R2" i="86" a="1"/>
  <c r="J69" i="86"/>
  <c r="L58" i="86"/>
  <c r="N47" i="86"/>
  <c r="J37" i="86"/>
  <c r="L26" i="86"/>
  <c r="N15" i="86"/>
  <c r="M4" i="86"/>
  <c r="M67" i="86"/>
  <c r="M51" i="86"/>
  <c r="M35" i="86"/>
  <c r="M19" i="86"/>
  <c r="K6" i="86"/>
  <c r="J32" i="86"/>
  <c r="N68" i="86"/>
  <c r="J58" i="86"/>
  <c r="L47" i="86"/>
  <c r="N36" i="86"/>
  <c r="J26" i="86"/>
  <c r="L15" i="86"/>
  <c r="N34" i="86"/>
  <c r="K67" i="86"/>
  <c r="K51" i="86"/>
  <c r="K35" i="86"/>
  <c r="K19" i="86"/>
  <c r="K3" i="86"/>
  <c r="N73" i="86"/>
  <c r="J63" i="86"/>
  <c r="L52" i="86"/>
  <c r="N41" i="86"/>
  <c r="J31" i="86"/>
  <c r="L20" i="86"/>
  <c r="K9" i="86"/>
  <c r="K72" i="86"/>
  <c r="K56" i="86"/>
  <c r="K40" i="86"/>
  <c r="K24" i="86"/>
  <c r="K10" i="86"/>
  <c r="L69" i="86"/>
  <c r="N58" i="86"/>
  <c r="J40" i="86"/>
  <c r="K73" i="85"/>
  <c r="K57" i="85"/>
  <c r="K41" i="85"/>
  <c r="K25" i="85"/>
  <c r="J11" i="85"/>
  <c r="N30" i="85"/>
  <c r="N67" i="85"/>
  <c r="J57" i="85"/>
  <c r="L46" i="85"/>
  <c r="N35" i="85"/>
  <c r="J25" i="85"/>
  <c r="L14" i="85"/>
  <c r="N3" i="85"/>
  <c r="M7" i="85"/>
  <c r="M59" i="85"/>
  <c r="M43" i="85"/>
  <c r="M27" i="85"/>
  <c r="J13" i="85"/>
  <c r="R1" i="85" a="1"/>
  <c r="J74" i="85"/>
  <c r="L63" i="85"/>
  <c r="N52" i="85"/>
  <c r="J42" i="85"/>
  <c r="L31" i="85"/>
  <c r="N20" i="85"/>
  <c r="K8" i="85"/>
  <c r="L41" i="85"/>
  <c r="K67" i="85"/>
  <c r="K51" i="85"/>
  <c r="K35" i="85"/>
  <c r="K19" i="85"/>
  <c r="K3" i="85"/>
  <c r="L21" i="85"/>
  <c r="J9" i="89"/>
  <c r="K38" i="88"/>
  <c r="M46" i="87"/>
  <c r="J58" i="87"/>
  <c r="K3" i="87"/>
  <c r="J10" i="87"/>
  <c r="N67" i="86"/>
  <c r="K50" i="86"/>
  <c r="L35" i="86"/>
  <c r="J3" i="86"/>
  <c r="M69" i="86"/>
  <c r="M70" i="85"/>
  <c r="J45" i="85"/>
  <c r="K26" i="85"/>
  <c r="J62" i="85"/>
  <c r="L19" i="85"/>
  <c r="M48" i="85"/>
  <c r="J8" i="85"/>
  <c r="N65" i="85"/>
  <c r="L52" i="85"/>
  <c r="N37" i="85"/>
  <c r="J23" i="85"/>
  <c r="M11" i="85"/>
  <c r="N46" i="85"/>
  <c r="M69" i="85"/>
  <c r="M53" i="85"/>
  <c r="M37" i="85"/>
  <c r="M21" i="85"/>
  <c r="J9" i="85"/>
  <c r="N42" i="85"/>
  <c r="K69" i="84"/>
  <c r="K53" i="84"/>
  <c r="K37" i="84"/>
  <c r="K21" i="84"/>
  <c r="L29" i="84"/>
  <c r="J69" i="84"/>
  <c r="L58" i="84"/>
  <c r="N47" i="84"/>
  <c r="J37" i="84"/>
  <c r="L26" i="84"/>
  <c r="N16" i="84"/>
  <c r="N8" i="84"/>
  <c r="Q12" i="84" a="1"/>
  <c r="M59" i="84"/>
  <c r="M43" i="84"/>
  <c r="M27" i="84"/>
  <c r="M15" i="84"/>
  <c r="L7" i="84"/>
  <c r="Q11" i="84" a="1"/>
  <c r="N64" i="84"/>
  <c r="J54" i="84"/>
  <c r="L43" i="84"/>
  <c r="N32" i="84"/>
  <c r="J22" i="84"/>
  <c r="L13" i="84"/>
  <c r="K5" i="84"/>
  <c r="M68" i="84"/>
  <c r="M52" i="84"/>
  <c r="M36" i="84"/>
  <c r="M20" i="84"/>
  <c r="K12" i="84"/>
  <c r="J4" i="84"/>
  <c r="L72" i="84"/>
  <c r="N61" i="84"/>
  <c r="J51" i="84"/>
  <c r="L40" i="84"/>
  <c r="N29" i="84"/>
  <c r="J19" i="84"/>
  <c r="J11" i="84"/>
  <c r="K68" i="84"/>
  <c r="K52" i="84"/>
  <c r="K36" i="84"/>
  <c r="K20" i="84"/>
  <c r="N70" i="84"/>
  <c r="J60" i="84"/>
  <c r="L49" i="84"/>
  <c r="J32" i="84"/>
  <c r="K69" i="83"/>
  <c r="K53" i="83"/>
  <c r="K37" i="83"/>
  <c r="K21" i="83"/>
  <c r="Q6" i="83" a="1"/>
  <c r="L66" i="83"/>
  <c r="N55" i="83"/>
  <c r="J45" i="83"/>
  <c r="L34" i="83"/>
  <c r="N23" i="83"/>
  <c r="N14" i="83"/>
  <c r="M6" i="83"/>
  <c r="Q4" i="83" a="1"/>
  <c r="K62" i="83"/>
  <c r="K46" i="83"/>
  <c r="K30" i="83"/>
  <c r="M16" i="83"/>
  <c r="M8" i="83"/>
  <c r="M53" i="83"/>
  <c r="Q2" i="83" a="1"/>
  <c r="N64" i="83"/>
  <c r="J54" i="83"/>
  <c r="L43" i="83"/>
  <c r="N32" i="83"/>
  <c r="J22" i="83"/>
  <c r="L13" i="83"/>
  <c r="K5" i="83"/>
  <c r="M68" i="83"/>
  <c r="M52" i="83"/>
  <c r="M36" i="83"/>
  <c r="M20" i="83"/>
  <c r="K12" i="83"/>
  <c r="J4" i="83"/>
  <c r="M45" i="83"/>
  <c r="Q9" i="83" a="1"/>
  <c r="L64" i="83"/>
  <c r="N53" i="83"/>
  <c r="J43" i="83"/>
  <c r="L32" i="83"/>
  <c r="N21" i="83"/>
  <c r="J13" i="83"/>
  <c r="N74" i="83"/>
  <c r="J64" i="83"/>
  <c r="L53" i="83"/>
  <c r="N42" i="83"/>
  <c r="J32" i="83"/>
  <c r="L21" i="83"/>
  <c r="L70" i="82"/>
  <c r="N59" i="82"/>
  <c r="J49" i="82"/>
  <c r="J19" i="89"/>
  <c r="J70" i="88"/>
  <c r="J31" i="87"/>
  <c r="J34" i="87"/>
  <c r="K68" i="87"/>
  <c r="L52" i="87"/>
  <c r="J57" i="86"/>
  <c r="K34" i="86"/>
  <c r="N24" i="86"/>
  <c r="L72" i="86"/>
  <c r="M53" i="86"/>
  <c r="M54" i="85"/>
  <c r="L34" i="85"/>
  <c r="M19" i="85"/>
  <c r="J58" i="85"/>
  <c r="L15" i="85"/>
  <c r="K43" i="85"/>
  <c r="J3" i="85"/>
  <c r="L64" i="85"/>
  <c r="N49" i="85"/>
  <c r="L36" i="85"/>
  <c r="N21" i="85"/>
  <c r="L10" i="85"/>
  <c r="N38" i="85"/>
  <c r="K68" i="85"/>
  <c r="K52" i="85"/>
  <c r="K36" i="85"/>
  <c r="K20" i="85"/>
  <c r="N7" i="85"/>
  <c r="N34" i="85"/>
  <c r="M66" i="84"/>
  <c r="M50" i="84"/>
  <c r="M34" i="84"/>
  <c r="N7" i="84"/>
  <c r="L21" i="84"/>
  <c r="N67" i="84"/>
  <c r="J57" i="84"/>
  <c r="L46" i="84"/>
  <c r="N35" i="84"/>
  <c r="J25" i="84"/>
  <c r="N15" i="84"/>
  <c r="M7" i="84"/>
  <c r="K74" i="84"/>
  <c r="K58" i="84"/>
  <c r="K42" i="84"/>
  <c r="K26" i="84"/>
  <c r="M14" i="84"/>
  <c r="L6" i="84"/>
  <c r="J74" i="84"/>
  <c r="L63" i="84"/>
  <c r="N52" i="84"/>
  <c r="J42" i="84"/>
  <c r="L31" i="84"/>
  <c r="N20" i="84"/>
  <c r="L12" i="84"/>
  <c r="K4" i="84"/>
  <c r="K67" i="84"/>
  <c r="K51" i="84"/>
  <c r="K35" i="84"/>
  <c r="K19" i="84"/>
  <c r="K11" i="84"/>
  <c r="J3" i="84"/>
  <c r="J71" i="84"/>
  <c r="L60" i="84"/>
  <c r="N49" i="84"/>
  <c r="J39" i="84"/>
  <c r="L28" i="84"/>
  <c r="J18" i="84"/>
  <c r="J10" i="84"/>
  <c r="M65" i="84"/>
  <c r="M49" i="84"/>
  <c r="M33" i="84"/>
  <c r="Q6" i="84" a="1"/>
  <c r="L69" i="84"/>
  <c r="N58" i="84"/>
  <c r="J48" i="84"/>
  <c r="J28" i="84"/>
  <c r="M66" i="83"/>
  <c r="M50" i="83"/>
  <c r="M34" i="83"/>
  <c r="N7" i="83"/>
  <c r="Q14" i="83" a="1"/>
  <c r="J65" i="83"/>
  <c r="L54" i="83"/>
  <c r="N43" i="83"/>
  <c r="J33" i="83"/>
  <c r="L22" i="83"/>
  <c r="N13" i="83"/>
  <c r="M5" i="83"/>
  <c r="Q12" i="83" a="1"/>
  <c r="M59" i="83"/>
  <c r="M43" i="83"/>
  <c r="M27" i="83"/>
  <c r="M15" i="83"/>
  <c r="L7" i="83"/>
  <c r="M49" i="83"/>
  <c r="J74" i="83"/>
  <c r="L63" i="83"/>
  <c r="N52" i="83"/>
  <c r="J42" i="83"/>
  <c r="L31" i="83"/>
  <c r="N20" i="83"/>
  <c r="L12" i="83"/>
  <c r="K4" i="83"/>
  <c r="K67" i="83"/>
  <c r="K51" i="83"/>
  <c r="K35" i="83"/>
  <c r="K19" i="83"/>
  <c r="K11" i="83"/>
  <c r="J3" i="83"/>
  <c r="M41" i="83"/>
  <c r="N73" i="83"/>
  <c r="J63" i="83"/>
  <c r="L52" i="83"/>
  <c r="N41" i="83"/>
  <c r="J31" i="83"/>
  <c r="L20" i="83"/>
  <c r="J12" i="83"/>
  <c r="L73" i="83"/>
  <c r="N62" i="83"/>
  <c r="J52" i="83"/>
  <c r="L41" i="83"/>
  <c r="N30" i="83"/>
  <c r="J20" i="83"/>
  <c r="J69" i="82"/>
  <c r="L58" i="82"/>
  <c r="N47" i="82"/>
  <c r="J37" i="82"/>
  <c r="L26" i="82"/>
  <c r="N16" i="82"/>
  <c r="K68" i="92"/>
  <c r="K28" i="89"/>
  <c r="L27" i="88"/>
  <c r="N63" i="87"/>
  <c r="L19" i="87"/>
  <c r="L73" i="87"/>
  <c r="M74" i="86"/>
  <c r="L46" i="86"/>
  <c r="K18" i="86"/>
  <c r="J14" i="86"/>
  <c r="N61" i="86"/>
  <c r="M37" i="86"/>
  <c r="M38" i="85"/>
  <c r="N23" i="85"/>
  <c r="N9" i="85"/>
  <c r="L51" i="85"/>
  <c r="J6" i="85"/>
  <c r="K39" i="85"/>
  <c r="J56" i="85"/>
  <c r="J63" i="85"/>
  <c r="L48" i="85"/>
  <c r="N33" i="85"/>
  <c r="L20" i="85"/>
  <c r="K9" i="85"/>
  <c r="L29" i="85"/>
  <c r="M65" i="85"/>
  <c r="M49" i="85"/>
  <c r="M33" i="85"/>
  <c r="M17" i="85"/>
  <c r="R4" i="85" a="1"/>
  <c r="L25" i="85"/>
  <c r="K65" i="84"/>
  <c r="K49" i="84"/>
  <c r="K33" i="84"/>
  <c r="N6" i="84"/>
  <c r="Q16" i="84" a="1"/>
  <c r="L66" i="84"/>
  <c r="N55" i="84"/>
  <c r="J45" i="84"/>
  <c r="L34" i="84"/>
  <c r="N23" i="84"/>
  <c r="N14" i="84"/>
  <c r="M6" i="84"/>
  <c r="M71" i="84"/>
  <c r="M55" i="84"/>
  <c r="M39" i="84"/>
  <c r="M23" i="84"/>
  <c r="M13" i="84"/>
  <c r="L5" i="84"/>
  <c r="N72" i="84"/>
  <c r="J62" i="84"/>
  <c r="L51" i="84"/>
  <c r="N40" i="84"/>
  <c r="J30" i="84"/>
  <c r="L19" i="84"/>
  <c r="L11" i="84"/>
  <c r="K3" i="84"/>
  <c r="M64" i="84"/>
  <c r="M48" i="84"/>
  <c r="M32" i="84"/>
  <c r="K18" i="84"/>
  <c r="K10" i="84"/>
  <c r="L45" i="84"/>
  <c r="N69" i="84"/>
  <c r="J59" i="84"/>
  <c r="L48" i="84"/>
  <c r="N37" i="84"/>
  <c r="J27" i="84"/>
  <c r="J17" i="84"/>
  <c r="J9" i="84"/>
  <c r="K64" i="84"/>
  <c r="K48" i="84"/>
  <c r="K32" i="84"/>
  <c r="Q5" i="84" a="1"/>
  <c r="J68" i="84"/>
  <c r="L57" i="84"/>
  <c r="N42" i="84"/>
  <c r="J20" i="84"/>
  <c r="K65" i="83"/>
  <c r="K49" i="83"/>
  <c r="K33" i="83"/>
  <c r="N6" i="83"/>
  <c r="L74" i="83"/>
  <c r="N63" i="83"/>
  <c r="J53" i="83"/>
  <c r="L42" i="83"/>
  <c r="N31" i="83"/>
  <c r="J21" i="83"/>
  <c r="N12" i="83"/>
  <c r="M4" i="83"/>
  <c r="K74" i="83"/>
  <c r="K58" i="83"/>
  <c r="K42" i="83"/>
  <c r="K26" i="83"/>
  <c r="M14" i="83"/>
  <c r="L6" i="83"/>
  <c r="K44" i="83"/>
  <c r="N72" i="83"/>
  <c r="J62" i="83"/>
  <c r="L51" i="83"/>
  <c r="N40" i="83"/>
  <c r="J30" i="83"/>
  <c r="L19" i="83"/>
  <c r="L11" i="83"/>
  <c r="K3" i="83"/>
  <c r="M64" i="83"/>
  <c r="M48" i="83"/>
  <c r="M32" i="83"/>
  <c r="K18" i="83"/>
  <c r="K10" i="83"/>
  <c r="M69" i="83"/>
  <c r="K36" i="83"/>
  <c r="L72" i="83"/>
  <c r="N61" i="83"/>
  <c r="J51" i="83"/>
  <c r="L40" i="83"/>
  <c r="N29" i="83"/>
  <c r="J19" i="83"/>
  <c r="J11" i="83"/>
  <c r="J72" i="83"/>
  <c r="L61" i="83"/>
  <c r="N50" i="83"/>
  <c r="J40" i="83"/>
  <c r="L29" i="83"/>
  <c r="Q18" i="83" a="1"/>
  <c r="N67" i="82"/>
  <c r="J57" i="82"/>
  <c r="L46" i="82"/>
  <c r="N35" i="82"/>
  <c r="J74" i="91"/>
  <c r="N30" i="89"/>
  <c r="M56" i="88"/>
  <c r="L34" i="87"/>
  <c r="L3" i="87"/>
  <c r="N62" i="87"/>
  <c r="M58" i="86"/>
  <c r="N35" i="86"/>
  <c r="K5" i="86"/>
  <c r="L29" i="86"/>
  <c r="J51" i="86"/>
  <c r="M21" i="86"/>
  <c r="M22" i="85"/>
  <c r="K13" i="85"/>
  <c r="K6" i="85"/>
  <c r="L47" i="85"/>
  <c r="L3" i="85"/>
  <c r="M32" i="85"/>
  <c r="J40" i="85"/>
  <c r="L60" i="85"/>
  <c r="J47" i="85"/>
  <c r="L32" i="85"/>
  <c r="J19" i="85"/>
  <c r="R6" i="85" a="1"/>
  <c r="J20" i="85"/>
  <c r="K64" i="85"/>
  <c r="K48" i="85"/>
  <c r="K32" i="85"/>
  <c r="K16" i="85"/>
  <c r="N74" i="85"/>
  <c r="N18" i="85"/>
  <c r="M62" i="84"/>
  <c r="M46" i="84"/>
  <c r="M30" i="84"/>
  <c r="N5" i="84"/>
  <c r="Q8" i="84" a="1"/>
  <c r="J65" i="84"/>
  <c r="L54" i="84"/>
  <c r="N43" i="84"/>
  <c r="J33" i="84"/>
  <c r="L22" i="84"/>
  <c r="N13" i="84"/>
  <c r="M4" i="84"/>
  <c r="K70" i="84"/>
  <c r="K54" i="84"/>
  <c r="K38" i="84"/>
  <c r="K22" i="84"/>
  <c r="M12" i="84"/>
  <c r="L4" i="84"/>
  <c r="L71" i="84"/>
  <c r="N60" i="84"/>
  <c r="J50" i="84"/>
  <c r="L39" i="84"/>
  <c r="N28" i="84"/>
  <c r="L18" i="84"/>
  <c r="L10" i="84"/>
  <c r="J40" i="84"/>
  <c r="K63" i="84"/>
  <c r="K47" i="84"/>
  <c r="K31" i="84"/>
  <c r="K17" i="84"/>
  <c r="K9" i="84"/>
  <c r="N30" i="84"/>
  <c r="L68" i="84"/>
  <c r="N57" i="84"/>
  <c r="J47" i="84"/>
  <c r="L36" i="84"/>
  <c r="N25" i="84"/>
  <c r="J16" i="84"/>
  <c r="J8" i="84"/>
  <c r="M61" i="84"/>
  <c r="M45" i="84"/>
  <c r="M29" i="84"/>
  <c r="Q4" i="84" a="1"/>
  <c r="N66" i="84"/>
  <c r="J56" i="84"/>
  <c r="N38" i="84"/>
  <c r="Q14" i="84" a="1"/>
  <c r="M62" i="83"/>
  <c r="M46" i="83"/>
  <c r="M30" i="83"/>
  <c r="N5" i="83"/>
  <c r="J73" i="83"/>
  <c r="L62" i="83"/>
  <c r="N51" i="83"/>
  <c r="J41" i="83"/>
  <c r="L30" i="83"/>
  <c r="N19" i="83"/>
  <c r="N11" i="83"/>
  <c r="M3" i="83"/>
  <c r="M71" i="83"/>
  <c r="M55" i="83"/>
  <c r="M39" i="83"/>
  <c r="M23" i="83"/>
  <c r="M13" i="83"/>
  <c r="L5" i="83"/>
  <c r="K40" i="83"/>
  <c r="L71" i="83"/>
  <c r="N60" i="83"/>
  <c r="J50" i="83"/>
  <c r="L39" i="83"/>
  <c r="N28" i="83"/>
  <c r="L18" i="83"/>
  <c r="L10" i="83"/>
  <c r="M73" i="83"/>
  <c r="K63" i="83"/>
  <c r="K47" i="83"/>
  <c r="K31" i="83"/>
  <c r="K17" i="83"/>
  <c r="K9" i="83"/>
  <c r="K68" i="83"/>
  <c r="K32" i="83"/>
  <c r="J71" i="83"/>
  <c r="L60" i="83"/>
  <c r="N49" i="83"/>
  <c r="J39" i="83"/>
  <c r="L28" i="83"/>
  <c r="J18" i="83"/>
  <c r="J10" i="83"/>
  <c r="N70" i="83"/>
  <c r="J60" i="83"/>
  <c r="K38" i="90"/>
  <c r="M18" i="88"/>
  <c r="L28" i="88"/>
  <c r="K62" i="87"/>
  <c r="K59" i="87"/>
  <c r="L41" i="87"/>
  <c r="M26" i="86"/>
  <c r="L14" i="86"/>
  <c r="L67" i="86"/>
  <c r="M48" i="86"/>
  <c r="N29" i="86"/>
  <c r="J68" i="86"/>
  <c r="J16" i="85"/>
  <c r="K74" i="85"/>
  <c r="J44" i="85"/>
  <c r="N36" i="85"/>
  <c r="R3" i="85" a="1"/>
  <c r="K23" i="85"/>
  <c r="J71" i="85"/>
  <c r="N57" i="85"/>
  <c r="J43" i="85"/>
  <c r="L28" i="85"/>
  <c r="L16" i="85"/>
  <c r="L69" i="85"/>
  <c r="N5" i="85"/>
  <c r="K60" i="85"/>
  <c r="K44" i="85"/>
  <c r="K28" i="85"/>
  <c r="M12" i="85"/>
  <c r="J64" i="85"/>
  <c r="M74" i="84"/>
  <c r="M58" i="84"/>
  <c r="M42" i="84"/>
  <c r="M26" i="84"/>
  <c r="N3" i="84"/>
  <c r="J73" i="84"/>
  <c r="L62" i="84"/>
  <c r="N51" i="84"/>
  <c r="J41" i="84"/>
  <c r="L30" i="84"/>
  <c r="N19" i="84"/>
  <c r="N11" i="84"/>
  <c r="N46" i="84"/>
  <c r="K66" i="84"/>
  <c r="K50" i="84"/>
  <c r="K34" i="84"/>
  <c r="M18" i="84"/>
  <c r="M10" i="84"/>
  <c r="L41" i="84"/>
  <c r="N68" i="84"/>
  <c r="J58" i="84"/>
  <c r="L47" i="84"/>
  <c r="N36" i="84"/>
  <c r="J26" i="84"/>
  <c r="L16" i="84"/>
  <c r="L8" i="84"/>
  <c r="Q15" i="84" a="1"/>
  <c r="K59" i="84"/>
  <c r="K43" i="84"/>
  <c r="K27" i="84"/>
  <c r="K15" i="84"/>
  <c r="J7" i="84"/>
  <c r="Q17" i="84" a="1"/>
  <c r="N65" i="84"/>
  <c r="J55" i="84"/>
  <c r="L44" i="84"/>
  <c r="N33" i="84"/>
  <c r="J23" i="84"/>
  <c r="J14" i="84"/>
  <c r="M73" i="84"/>
  <c r="M57" i="84"/>
  <c r="M41" i="84"/>
  <c r="M25" i="84"/>
  <c r="N74" i="84"/>
  <c r="J64" i="84"/>
  <c r="L53" i="84"/>
  <c r="J36" i="84"/>
  <c r="M74" i="83"/>
  <c r="M58" i="83"/>
  <c r="M42" i="83"/>
  <c r="M26" i="83"/>
  <c r="N3" i="83"/>
  <c r="L70" i="83"/>
  <c r="N59" i="83"/>
  <c r="J49" i="83"/>
  <c r="L38" i="83"/>
  <c r="N27" i="83"/>
  <c r="N17" i="83"/>
  <c r="N9" i="83"/>
  <c r="M61" i="83"/>
  <c r="M67" i="83"/>
  <c r="M51" i="83"/>
  <c r="M35" i="83"/>
  <c r="M19" i="83"/>
  <c r="M11" i="83"/>
  <c r="L3" i="83"/>
  <c r="M29" i="83"/>
  <c r="N68" i="83"/>
  <c r="J58" i="83"/>
  <c r="L47" i="83"/>
  <c r="N36" i="83"/>
  <c r="J26" i="83"/>
  <c r="L16" i="83"/>
  <c r="L8" i="83"/>
  <c r="Q11" i="83" a="1"/>
  <c r="K59" i="83"/>
  <c r="K43" i="83"/>
  <c r="K27" i="83"/>
  <c r="K15" i="83"/>
  <c r="J7" i="83"/>
  <c r="K60" i="83"/>
  <c r="M25" i="83"/>
  <c r="L68" i="83"/>
  <c r="N57" i="83"/>
  <c r="J47" i="83"/>
  <c r="L36" i="83"/>
  <c r="N25" i="83"/>
  <c r="J16" i="83"/>
  <c r="J8" i="83"/>
  <c r="J68" i="83"/>
  <c r="L57" i="83"/>
  <c r="N46" i="83"/>
  <c r="J36" i="83"/>
  <c r="L25" i="83"/>
  <c r="L74" i="82"/>
  <c r="N63" i="82"/>
  <c r="J53" i="82"/>
  <c r="L42" i="82"/>
  <c r="N31" i="82"/>
  <c r="J21" i="82"/>
  <c r="N12" i="82"/>
  <c r="M4" i="82"/>
  <c r="M16" i="90"/>
  <c r="L54" i="88"/>
  <c r="J64" i="88"/>
  <c r="K18" i="87"/>
  <c r="M40" i="87"/>
  <c r="N30" i="87"/>
  <c r="K12" i="86"/>
  <c r="N3" i="86"/>
  <c r="N56" i="86"/>
  <c r="M32" i="86"/>
  <c r="J19" i="86"/>
  <c r="L57" i="86"/>
  <c r="L66" i="85"/>
  <c r="K58" i="85"/>
  <c r="N72" i="85"/>
  <c r="J30" i="85"/>
  <c r="M64" i="85"/>
  <c r="M16" i="85"/>
  <c r="N69" i="85"/>
  <c r="J55" i="85"/>
  <c r="N41" i="85"/>
  <c r="J27" i="85"/>
  <c r="J15" i="85"/>
  <c r="L61" i="85"/>
  <c r="M73" i="85"/>
  <c r="M57" i="85"/>
  <c r="M41" i="85"/>
  <c r="M25" i="85"/>
  <c r="L11" i="85"/>
  <c r="L57" i="85"/>
  <c r="K73" i="84"/>
  <c r="K57" i="84"/>
  <c r="K41" i="84"/>
  <c r="K25" i="84"/>
  <c r="M5" i="84"/>
  <c r="N71" i="84"/>
  <c r="J61" i="84"/>
  <c r="L50" i="84"/>
  <c r="N39" i="84"/>
  <c r="J29" i="84"/>
  <c r="N18" i="84"/>
  <c r="N10" i="84"/>
  <c r="J24" i="84"/>
  <c r="M63" i="84"/>
  <c r="M47" i="84"/>
  <c r="M31" i="84"/>
  <c r="M17" i="84"/>
  <c r="M9" i="84"/>
  <c r="N26" i="84"/>
  <c r="L67" i="84"/>
  <c r="N56" i="84"/>
  <c r="J46" i="84"/>
  <c r="L35" i="84"/>
  <c r="N24" i="84"/>
  <c r="L15" i="84"/>
  <c r="K7" i="84"/>
  <c r="M72" i="84"/>
  <c r="M56" i="84"/>
  <c r="M40" i="84"/>
  <c r="M24" i="84"/>
  <c r="K14" i="84"/>
  <c r="J6" i="84"/>
  <c r="Q9" i="84" a="1"/>
  <c r="L64" i="84"/>
  <c r="N53" i="84"/>
  <c r="J43" i="84"/>
  <c r="L32" i="84"/>
  <c r="N21" i="84"/>
  <c r="J13" i="84"/>
  <c r="K72" i="84"/>
  <c r="K56" i="84"/>
  <c r="K40" i="84"/>
  <c r="K24" i="84"/>
  <c r="L73" i="84"/>
  <c r="N62" i="84"/>
  <c r="J52" i="84"/>
  <c r="N34" i="84"/>
  <c r="K73" i="83"/>
  <c r="K57" i="83"/>
  <c r="K41" i="83"/>
  <c r="K25" i="83"/>
  <c r="M37" i="83"/>
  <c r="J69" i="83"/>
  <c r="L58" i="83"/>
  <c r="N47" i="83"/>
  <c r="J37" i="83"/>
  <c r="L26" i="83"/>
  <c r="N16" i="83"/>
  <c r="N8" i="83"/>
  <c r="K56" i="83"/>
  <c r="K66" i="83"/>
  <c r="K50" i="83"/>
  <c r="K34" i="83"/>
  <c r="M18" i="83"/>
  <c r="M10" i="83"/>
  <c r="K64" i="83"/>
  <c r="Q5" i="83" a="1"/>
  <c r="L67" i="83"/>
  <c r="N56" i="83"/>
  <c r="J46" i="83"/>
  <c r="L35" i="83"/>
  <c r="N24" i="83"/>
  <c r="L15" i="83"/>
  <c r="K7" i="83"/>
  <c r="M72" i="83"/>
  <c r="M56" i="83"/>
  <c r="M40" i="83"/>
  <c r="M24" i="83"/>
  <c r="K14" i="83"/>
  <c r="J6" i="83"/>
  <c r="K52" i="83"/>
  <c r="K20" i="83"/>
  <c r="J67" i="83"/>
  <c r="L56" i="83"/>
  <c r="N45" i="83"/>
  <c r="J35" i="83"/>
  <c r="L24" i="83"/>
  <c r="J15" i="83"/>
  <c r="Q17" i="83" a="1"/>
  <c r="N66" i="83"/>
  <c r="J56" i="83"/>
  <c r="L45" i="83"/>
  <c r="N34" i="83"/>
  <c r="J24" i="83"/>
  <c r="J73" i="82"/>
  <c r="L62" i="82"/>
  <c r="N51" i="82"/>
  <c r="J41" i="82"/>
  <c r="L30" i="82"/>
  <c r="N19" i="82"/>
  <c r="N11" i="82"/>
  <c r="M49" i="89"/>
  <c r="J52" i="87"/>
  <c r="M64" i="86"/>
  <c r="N70" i="85"/>
  <c r="K27" i="85"/>
  <c r="J31" i="85"/>
  <c r="M61" i="85"/>
  <c r="L65" i="85"/>
  <c r="K29" i="84"/>
  <c r="J53" i="84"/>
  <c r="N12" i="84"/>
  <c r="M35" i="84"/>
  <c r="J70" i="84"/>
  <c r="L27" i="84"/>
  <c r="M60" i="84"/>
  <c r="K8" i="84"/>
  <c r="N45" i="84"/>
  <c r="Q2" i="84" a="1"/>
  <c r="Q3" i="84" a="1"/>
  <c r="Q10" i="84" a="1"/>
  <c r="N4" i="83"/>
  <c r="N39" i="83"/>
  <c r="K72" i="83"/>
  <c r="K22" i="83"/>
  <c r="J70" i="83"/>
  <c r="L27" i="83"/>
  <c r="M60" i="83"/>
  <c r="K8" i="83"/>
  <c r="J59" i="83"/>
  <c r="J17" i="83"/>
  <c r="L49" i="83"/>
  <c r="N22" i="83"/>
  <c r="L54" i="82"/>
  <c r="J29" i="82"/>
  <c r="N14" i="82"/>
  <c r="M3" i="82"/>
  <c r="K66" i="82"/>
  <c r="K50" i="82"/>
  <c r="K34" i="82"/>
  <c r="M18" i="82"/>
  <c r="M10" i="82"/>
  <c r="M73" i="82"/>
  <c r="M41" i="82"/>
  <c r="N72" i="82"/>
  <c r="J62" i="82"/>
  <c r="L51" i="82"/>
  <c r="N40" i="82"/>
  <c r="J30" i="82"/>
  <c r="L19" i="82"/>
  <c r="L11" i="82"/>
  <c r="K3" i="82"/>
  <c r="K24" i="82"/>
  <c r="M38" i="82"/>
  <c r="K63" i="82"/>
  <c r="K47" i="82"/>
  <c r="K31" i="82"/>
  <c r="K17" i="82"/>
  <c r="K9" i="82"/>
  <c r="K73" i="82"/>
  <c r="L72" i="82"/>
  <c r="N61" i="82"/>
  <c r="J51" i="82"/>
  <c r="L40" i="82"/>
  <c r="N29" i="82"/>
  <c r="J19" i="82"/>
  <c r="J11" i="82"/>
  <c r="K32" i="82"/>
  <c r="M46" i="82"/>
  <c r="N74" i="82"/>
  <c r="J64" i="82"/>
  <c r="L53" i="82"/>
  <c r="N42" i="82"/>
  <c r="J32" i="82"/>
  <c r="L21" i="82"/>
  <c r="Q12" i="82" a="1"/>
  <c r="K73" i="81"/>
  <c r="K57" i="81"/>
  <c r="K41" i="81"/>
  <c r="K25" i="81"/>
  <c r="L3" i="81"/>
  <c r="M28" i="81"/>
  <c r="J64" i="81"/>
  <c r="Q2" i="81" a="1"/>
  <c r="J65" i="81"/>
  <c r="L54" i="81"/>
  <c r="N43" i="81"/>
  <c r="J33" i="81"/>
  <c r="L22" i="81"/>
  <c r="N13" i="81"/>
  <c r="M5" i="81"/>
  <c r="M48" i="81"/>
  <c r="J7" i="81"/>
  <c r="L29" i="81"/>
  <c r="K66" i="81"/>
  <c r="K50" i="81"/>
  <c r="K34" i="81"/>
  <c r="M18" i="81"/>
  <c r="M10" i="81"/>
  <c r="K55" i="81"/>
  <c r="L45" i="81"/>
  <c r="N68" i="81"/>
  <c r="J58" i="81"/>
  <c r="L47" i="81"/>
  <c r="N36" i="81"/>
  <c r="J26" i="81"/>
  <c r="L16" i="81"/>
  <c r="L8" i="81"/>
  <c r="M20" i="81"/>
  <c r="J40" i="81"/>
  <c r="N69" i="81"/>
  <c r="J59" i="81"/>
  <c r="L48" i="81"/>
  <c r="N37" i="81"/>
  <c r="J27" i="81"/>
  <c r="J17" i="81"/>
  <c r="J9" i="81"/>
  <c r="J28" i="81"/>
  <c r="M65" i="81"/>
  <c r="M49" i="81"/>
  <c r="M33" i="81"/>
  <c r="Q6" i="81" a="1"/>
  <c r="J12" i="88"/>
  <c r="J20" i="87"/>
  <c r="M16" i="86"/>
  <c r="K42" i="85"/>
  <c r="M10" i="85"/>
  <c r="N25" i="85"/>
  <c r="K56" i="85"/>
  <c r="N50" i="85"/>
  <c r="M22" i="84"/>
  <c r="J49" i="84"/>
  <c r="N9" i="84"/>
  <c r="K30" i="84"/>
  <c r="J66" i="84"/>
  <c r="L23" i="84"/>
  <c r="K55" i="84"/>
  <c r="J5" i="84"/>
  <c r="N41" i="84"/>
  <c r="M69" i="84"/>
  <c r="J72" i="84"/>
  <c r="M70" i="83"/>
  <c r="M21" i="83"/>
  <c r="N35" i="83"/>
  <c r="K24" i="83"/>
  <c r="M17" i="83"/>
  <c r="J66" i="83"/>
  <c r="L23" i="83"/>
  <c r="K55" i="83"/>
  <c r="J5" i="83"/>
  <c r="J55" i="83"/>
  <c r="J14" i="83"/>
  <c r="J48" i="83"/>
  <c r="Q13" i="83" a="1"/>
  <c r="L50" i="82"/>
  <c r="N27" i="82"/>
  <c r="N13" i="82"/>
  <c r="Q5" i="82" a="1"/>
  <c r="M63" i="82"/>
  <c r="M47" i="82"/>
  <c r="M31" i="82"/>
  <c r="M17" i="82"/>
  <c r="M9" i="82"/>
  <c r="M69" i="82"/>
  <c r="M37" i="82"/>
  <c r="L71" i="82"/>
  <c r="N60" i="82"/>
  <c r="J50" i="82"/>
  <c r="L39" i="82"/>
  <c r="N28" i="82"/>
  <c r="L18" i="82"/>
  <c r="L10" i="82"/>
  <c r="K72" i="82"/>
  <c r="Q4" i="82" a="1"/>
  <c r="K29" i="82"/>
  <c r="M60" i="82"/>
  <c r="M44" i="82"/>
  <c r="M28" i="82"/>
  <c r="K16" i="82"/>
  <c r="K8" i="82"/>
  <c r="M58" i="82"/>
  <c r="J71" i="82"/>
  <c r="L60" i="82"/>
  <c r="N49" i="82"/>
  <c r="J39" i="82"/>
  <c r="L28" i="82"/>
  <c r="J18" i="82"/>
  <c r="J10" i="82"/>
  <c r="M25" i="82"/>
  <c r="M42" i="82"/>
  <c r="L73" i="82"/>
  <c r="N62" i="82"/>
  <c r="J52" i="82"/>
  <c r="L41" i="82"/>
  <c r="N30" i="82"/>
  <c r="J20" i="82"/>
  <c r="Q11" i="82" a="1"/>
  <c r="M70" i="81"/>
  <c r="M54" i="81"/>
  <c r="M38" i="81"/>
  <c r="M22" i="81"/>
  <c r="M72" i="81"/>
  <c r="K23" i="81"/>
  <c r="N58" i="81"/>
  <c r="L74" i="81"/>
  <c r="N63" i="81"/>
  <c r="J53" i="81"/>
  <c r="L42" i="81"/>
  <c r="N31" i="81"/>
  <c r="J21" i="81"/>
  <c r="N12" i="81"/>
  <c r="M4" i="81"/>
  <c r="K43" i="81"/>
  <c r="J5" i="81"/>
  <c r="L21" i="81"/>
  <c r="M63" i="81"/>
  <c r="M47" i="81"/>
  <c r="M31" i="81"/>
  <c r="M17" i="81"/>
  <c r="M9" i="81"/>
  <c r="K47" i="81"/>
  <c r="J36" i="81"/>
  <c r="L67" i="81"/>
  <c r="N56" i="81"/>
  <c r="J46" i="81"/>
  <c r="L35" i="81"/>
  <c r="N24" i="81"/>
  <c r="L15" i="81"/>
  <c r="K7" i="81"/>
  <c r="K16" i="81"/>
  <c r="N30" i="81"/>
  <c r="L68" i="81"/>
  <c r="N57" i="81"/>
  <c r="J47" i="81"/>
  <c r="L36" i="81"/>
  <c r="N25" i="81"/>
  <c r="J16" i="81"/>
  <c r="J8" i="81"/>
  <c r="J20" i="81"/>
  <c r="K64" i="81"/>
  <c r="K48" i="81"/>
  <c r="K32" i="81"/>
  <c r="Q5" i="81" a="1"/>
  <c r="J71" i="88"/>
  <c r="M42" i="86"/>
  <c r="L40" i="86"/>
  <c r="L73" i="85"/>
  <c r="L12" i="85"/>
  <c r="N17" i="85"/>
  <c r="M45" i="85"/>
  <c r="J10" i="85"/>
  <c r="N4" i="84"/>
  <c r="L42" i="84"/>
  <c r="M3" i="84"/>
  <c r="M19" i="84"/>
  <c r="L59" i="84"/>
  <c r="L17" i="84"/>
  <c r="M44" i="84"/>
  <c r="N22" i="84"/>
  <c r="J35" i="84"/>
  <c r="K60" i="84"/>
  <c r="L65" i="84"/>
  <c r="K61" i="83"/>
  <c r="N71" i="83"/>
  <c r="J29" i="83"/>
  <c r="K70" i="83"/>
  <c r="M12" i="83"/>
  <c r="L59" i="83"/>
  <c r="L17" i="83"/>
  <c r="M44" i="83"/>
  <c r="M65" i="83"/>
  <c r="L48" i="83"/>
  <c r="J9" i="83"/>
  <c r="J44" i="83"/>
  <c r="Q8" i="83" a="1"/>
  <c r="J45" i="82"/>
  <c r="J25" i="82"/>
  <c r="N10" i="82"/>
  <c r="Q2" i="82" a="1"/>
  <c r="K62" i="82"/>
  <c r="K46" i="82"/>
  <c r="K30" i="82"/>
  <c r="M16" i="82"/>
  <c r="M8" i="82"/>
  <c r="K68" i="82"/>
  <c r="M33" i="82"/>
  <c r="J70" i="82"/>
  <c r="L59" i="82"/>
  <c r="N48" i="82"/>
  <c r="J38" i="82"/>
  <c r="L27" i="82"/>
  <c r="L17" i="82"/>
  <c r="L9" i="82"/>
  <c r="K64" i="82"/>
  <c r="M70" i="82"/>
  <c r="K21" i="82"/>
  <c r="K59" i="82"/>
  <c r="K43" i="82"/>
  <c r="K27" i="82"/>
  <c r="K15" i="82"/>
  <c r="J7" i="82"/>
  <c r="K49" i="82"/>
  <c r="N69" i="82"/>
  <c r="J59" i="82"/>
  <c r="L48" i="82"/>
  <c r="N37" i="82"/>
  <c r="J27" i="82"/>
  <c r="J17" i="82"/>
  <c r="J9" i="82"/>
  <c r="M21" i="82"/>
  <c r="K33" i="82"/>
  <c r="J72" i="82"/>
  <c r="L61" i="82"/>
  <c r="N50" i="82"/>
  <c r="J40" i="82"/>
  <c r="L29" i="82"/>
  <c r="Q18" i="82" a="1"/>
  <c r="Q10" i="82" a="1"/>
  <c r="K69" i="81"/>
  <c r="K53" i="81"/>
  <c r="K37" i="81"/>
  <c r="K21" i="81"/>
  <c r="K67" i="81"/>
  <c r="K17" i="81"/>
  <c r="J52" i="81"/>
  <c r="J73" i="81"/>
  <c r="L62" i="81"/>
  <c r="N51" i="81"/>
  <c r="J41" i="81"/>
  <c r="L30" i="81"/>
  <c r="N19" i="81"/>
  <c r="N11" i="81"/>
  <c r="M3" i="81"/>
  <c r="M36" i="81"/>
  <c r="J4" i="81"/>
  <c r="Q14" i="81" a="1"/>
  <c r="K62" i="81"/>
  <c r="K46" i="81"/>
  <c r="K30" i="81"/>
  <c r="M16" i="81"/>
  <c r="M8" i="81"/>
  <c r="K39" i="81"/>
  <c r="J24" i="81"/>
  <c r="J66" i="81"/>
  <c r="L55" i="81"/>
  <c r="N44" i="81"/>
  <c r="J34" i="81"/>
  <c r="L23" i="81"/>
  <c r="L14" i="81"/>
  <c r="K6" i="81"/>
  <c r="K12" i="81"/>
  <c r="N22" i="81"/>
  <c r="J67" i="81"/>
  <c r="L56" i="81"/>
  <c r="N45" i="81"/>
  <c r="J35" i="81"/>
  <c r="L24" i="81"/>
  <c r="J15" i="81"/>
  <c r="Q3" i="81" a="1"/>
  <c r="Q13" i="81" a="1"/>
  <c r="M61" i="81"/>
  <c r="M45" i="81"/>
  <c r="M29" i="81"/>
  <c r="Q4" i="81" a="1"/>
  <c r="L21" i="88"/>
  <c r="N46" i="86"/>
  <c r="R6" i="86" a="1"/>
  <c r="N68" i="85"/>
  <c r="L68" i="85"/>
  <c r="N12" i="85"/>
  <c r="K40" i="85"/>
  <c r="M70" i="84"/>
  <c r="J44" i="84"/>
  <c r="L38" i="84"/>
  <c r="Q13" i="84" a="1"/>
  <c r="M16" i="84"/>
  <c r="L55" i="84"/>
  <c r="L14" i="84"/>
  <c r="K39" i="84"/>
  <c r="N73" i="84"/>
  <c r="J31" i="84"/>
  <c r="M53" i="84"/>
  <c r="L61" i="84"/>
  <c r="M54" i="83"/>
  <c r="N67" i="83"/>
  <c r="J25" i="83"/>
  <c r="M63" i="83"/>
  <c r="M9" i="83"/>
  <c r="L55" i="83"/>
  <c r="L14" i="83"/>
  <c r="K39" i="83"/>
  <c r="K48" i="83"/>
  <c r="L44" i="83"/>
  <c r="Q10" i="83" a="1"/>
  <c r="N38" i="83"/>
  <c r="N71" i="82"/>
  <c r="N43" i="82"/>
  <c r="N23" i="82"/>
  <c r="N9" i="82"/>
  <c r="M30" i="82"/>
  <c r="M59" i="82"/>
  <c r="M43" i="82"/>
  <c r="M27" i="82"/>
  <c r="M15" i="82"/>
  <c r="L7" i="82"/>
  <c r="M65" i="82"/>
  <c r="K28" i="82"/>
  <c r="N68" i="82"/>
  <c r="J58" i="82"/>
  <c r="L47" i="82"/>
  <c r="N36" i="82"/>
  <c r="J26" i="82"/>
  <c r="L16" i="82"/>
  <c r="L8" i="82"/>
  <c r="M61" i="82"/>
  <c r="K65" i="82"/>
  <c r="M72" i="82"/>
  <c r="M56" i="82"/>
  <c r="M40" i="82"/>
  <c r="M24" i="82"/>
  <c r="K14" i="82"/>
  <c r="J6" i="82"/>
  <c r="K41" i="82"/>
  <c r="L68" i="82"/>
  <c r="N57" i="82"/>
  <c r="J47" i="82"/>
  <c r="L36" i="82"/>
  <c r="N25" i="82"/>
  <c r="J16" i="82"/>
  <c r="J8" i="82"/>
  <c r="Q6" i="82" a="1"/>
  <c r="K25" i="82"/>
  <c r="N70" i="82"/>
  <c r="J60" i="82"/>
  <c r="L49" i="82"/>
  <c r="N38" i="82"/>
  <c r="J28" i="82"/>
  <c r="Q17" i="82" a="1"/>
  <c r="Q9" i="82" a="1"/>
  <c r="M66" i="81"/>
  <c r="M50" i="81"/>
  <c r="M34" i="81"/>
  <c r="N7" i="81"/>
  <c r="K63" i="81"/>
  <c r="K13" i="81"/>
  <c r="N42" i="81"/>
  <c r="N71" i="81"/>
  <c r="J61" i="81"/>
  <c r="L50" i="81"/>
  <c r="N39" i="81"/>
  <c r="J29" i="81"/>
  <c r="N18" i="81"/>
  <c r="N10" i="81"/>
  <c r="M68" i="81"/>
  <c r="K31" i="81"/>
  <c r="N70" i="81"/>
  <c r="Q11" i="81" a="1"/>
  <c r="M59" i="81"/>
  <c r="M43" i="81"/>
  <c r="M27" i="81"/>
  <c r="M15" i="81"/>
  <c r="L7" i="81"/>
  <c r="K27" i="81"/>
  <c r="Q16" i="81" a="1"/>
  <c r="N64" i="81"/>
  <c r="J54" i="81"/>
  <c r="L43" i="81"/>
  <c r="N32" i="81"/>
  <c r="J22" i="81"/>
  <c r="L13" i="81"/>
  <c r="K5" i="81"/>
  <c r="K8" i="81"/>
  <c r="Q15" i="81" a="1"/>
  <c r="N65" i="81"/>
  <c r="J55" i="81"/>
  <c r="L44" i="81"/>
  <c r="N33" i="81"/>
  <c r="J23" i="81"/>
  <c r="J14" i="81"/>
  <c r="L69" i="81"/>
  <c r="Q12" i="81" a="1"/>
  <c r="K60" i="81"/>
  <c r="K44" i="81"/>
  <c r="K28" i="81"/>
  <c r="N74" i="81"/>
  <c r="J32" i="81"/>
  <c r="M66" i="80"/>
  <c r="M50" i="80"/>
  <c r="M34" i="80"/>
  <c r="N7" i="80"/>
  <c r="M6" i="80"/>
  <c r="J15" i="87"/>
  <c r="K66" i="86"/>
  <c r="N38" i="86"/>
  <c r="J26" i="85"/>
  <c r="N53" i="85"/>
  <c r="N54" i="85"/>
  <c r="K24" i="85"/>
  <c r="M54" i="84"/>
  <c r="L70" i="84"/>
  <c r="N27" i="84"/>
  <c r="K62" i="84"/>
  <c r="M8" i="84"/>
  <c r="N44" i="84"/>
  <c r="K6" i="84"/>
  <c r="K23" i="84"/>
  <c r="J63" i="84"/>
  <c r="L20" i="84"/>
  <c r="M37" i="84"/>
  <c r="N50" i="84"/>
  <c r="M38" i="83"/>
  <c r="J57" i="83"/>
  <c r="N15" i="83"/>
  <c r="M47" i="83"/>
  <c r="M57" i="83"/>
  <c r="N44" i="83"/>
  <c r="K6" i="83"/>
  <c r="K23" i="83"/>
  <c r="Q16" i="83" a="1"/>
  <c r="N33" i="83"/>
  <c r="L65" i="83"/>
  <c r="L33" i="83"/>
  <c r="J65" i="82"/>
  <c r="L38" i="82"/>
  <c r="N18" i="82"/>
  <c r="M7" i="82"/>
  <c r="M71" i="82"/>
  <c r="M55" i="82"/>
  <c r="M39" i="82"/>
  <c r="M23" i="82"/>
  <c r="M13" i="82"/>
  <c r="L5" i="82"/>
  <c r="K56" i="82"/>
  <c r="K61" i="82"/>
  <c r="J66" i="82"/>
  <c r="L55" i="82"/>
  <c r="N44" i="82"/>
  <c r="J34" i="82"/>
  <c r="L23" i="82"/>
  <c r="L14" i="82"/>
  <c r="K6" i="82"/>
  <c r="M45" i="82"/>
  <c r="K57" i="82"/>
  <c r="M68" i="82"/>
  <c r="M52" i="82"/>
  <c r="M36" i="82"/>
  <c r="M20" i="82"/>
  <c r="K12" i="82"/>
  <c r="J4" i="82"/>
  <c r="M22" i="82"/>
  <c r="N65" i="82"/>
  <c r="J55" i="82"/>
  <c r="L44" i="82"/>
  <c r="N33" i="82"/>
  <c r="J23" i="82"/>
  <c r="J14" i="82"/>
  <c r="M49" i="82"/>
  <c r="K69" i="82"/>
  <c r="M66" i="82"/>
  <c r="J68" i="82"/>
  <c r="L57" i="82"/>
  <c r="N46" i="82"/>
  <c r="J36" i="82"/>
  <c r="L25" i="82"/>
  <c r="Q15" i="82" a="1"/>
  <c r="K37" i="82"/>
  <c r="M62" i="81"/>
  <c r="M46" i="81"/>
  <c r="M30" i="81"/>
  <c r="N5" i="81"/>
  <c r="K51" i="81"/>
  <c r="J6" i="81"/>
  <c r="N26" i="81"/>
  <c r="J69" i="81"/>
  <c r="L58" i="81"/>
  <c r="N47" i="81"/>
  <c r="J37" i="81"/>
  <c r="L26" i="81"/>
  <c r="N16" i="81"/>
  <c r="N8" i="81"/>
  <c r="M60" i="81"/>
  <c r="K19" i="81"/>
  <c r="N50" i="81"/>
  <c r="M71" i="81"/>
  <c r="M55" i="81"/>
  <c r="M39" i="81"/>
  <c r="M23" i="81"/>
  <c r="M13" i="81"/>
  <c r="L5" i="81"/>
  <c r="K14" i="81"/>
  <c r="N72" i="81"/>
  <c r="J62" i="81"/>
  <c r="L51" i="81"/>
  <c r="N40" i="81"/>
  <c r="J30" i="81"/>
  <c r="L19" i="81"/>
  <c r="L11" i="81"/>
  <c r="K3" i="81"/>
  <c r="L61" i="81"/>
  <c r="N73" i="81"/>
  <c r="J63" i="81"/>
  <c r="L52" i="81"/>
  <c r="N41" i="81"/>
  <c r="J31" i="81"/>
  <c r="L20" i="81"/>
  <c r="J12" i="81"/>
  <c r="L49" i="81"/>
  <c r="K72" i="81"/>
  <c r="K56" i="81"/>
  <c r="K40" i="81"/>
  <c r="K24" i="81"/>
  <c r="L65" i="81"/>
  <c r="Q17" i="81" a="1"/>
  <c r="M62" i="80"/>
  <c r="J9" i="91"/>
  <c r="L16" i="87"/>
  <c r="J20" i="86"/>
  <c r="N8" i="85"/>
  <c r="L33" i="85"/>
  <c r="L44" i="85"/>
  <c r="K11" i="85"/>
  <c r="N13" i="85"/>
  <c r="K45" i="84"/>
  <c r="N63" i="84"/>
  <c r="J21" i="84"/>
  <c r="M51" i="84"/>
  <c r="L3" i="84"/>
  <c r="J38" i="84"/>
  <c r="L25" i="84"/>
  <c r="K16" i="84"/>
  <c r="L56" i="84"/>
  <c r="J15" i="84"/>
  <c r="K28" i="84"/>
  <c r="L37" i="84"/>
  <c r="K29" i="83"/>
  <c r="L50" i="83"/>
  <c r="N10" i="83"/>
  <c r="K38" i="83"/>
  <c r="M33" i="83"/>
  <c r="J38" i="83"/>
  <c r="Q3" i="83" a="1"/>
  <c r="K16" i="83"/>
  <c r="N69" i="83"/>
  <c r="J27" i="83"/>
  <c r="N58" i="83"/>
  <c r="J28" i="83"/>
  <c r="J61" i="82"/>
  <c r="L34" i="82"/>
  <c r="N17" i="82"/>
  <c r="M6" i="82"/>
  <c r="K70" i="82"/>
  <c r="K54" i="82"/>
  <c r="K38" i="82"/>
  <c r="K22" i="82"/>
  <c r="M12" i="82"/>
  <c r="L4" i="82"/>
  <c r="K52" i="82"/>
  <c r="M26" i="82"/>
  <c r="N64" i="82"/>
  <c r="J54" i="82"/>
  <c r="L43" i="82"/>
  <c r="N32" i="82"/>
  <c r="J22" i="82"/>
  <c r="L13" i="82"/>
  <c r="K5" i="82"/>
  <c r="K40" i="82"/>
  <c r="K53" i="82"/>
  <c r="K67" i="82"/>
  <c r="K51" i="82"/>
  <c r="K35" i="82"/>
  <c r="K19" i="82"/>
  <c r="K11" i="82"/>
  <c r="J3" i="82"/>
  <c r="N5" i="82"/>
  <c r="L64" i="82"/>
  <c r="N53" i="82"/>
  <c r="J43" i="82"/>
  <c r="L32" i="82"/>
  <c r="N21" i="82"/>
  <c r="J13" i="82"/>
  <c r="K44" i="82"/>
  <c r="M54" i="82"/>
  <c r="N6" i="82"/>
  <c r="N66" i="82"/>
  <c r="J56" i="82"/>
  <c r="L45" i="82"/>
  <c r="N34" i="82"/>
  <c r="J24" i="82"/>
  <c r="Q14" i="82" a="1"/>
  <c r="N3" i="82"/>
  <c r="K61" i="81"/>
  <c r="K45" i="81"/>
  <c r="K29" i="81"/>
  <c r="N4" i="81"/>
  <c r="M40" i="81"/>
  <c r="J3" i="81"/>
  <c r="Q18" i="81" a="1"/>
  <c r="N67" i="81"/>
  <c r="J57" i="81"/>
  <c r="L46" i="81"/>
  <c r="N35" i="81"/>
  <c r="J25" i="81"/>
  <c r="N15" i="81"/>
  <c r="M7" i="81"/>
  <c r="M56" i="81"/>
  <c r="K15" i="81"/>
  <c r="J44" i="81"/>
  <c r="K70" i="81"/>
  <c r="K54" i="81"/>
  <c r="K38" i="81"/>
  <c r="K22" i="81"/>
  <c r="M12" i="81"/>
  <c r="L4" i="81"/>
  <c r="K10" i="81"/>
  <c r="L71" i="81"/>
  <c r="N60" i="81"/>
  <c r="J50" i="81"/>
  <c r="L39" i="81"/>
  <c r="N28" i="81"/>
  <c r="L18" i="81"/>
  <c r="L10" i="81"/>
  <c r="M44" i="81"/>
  <c r="N54" i="81"/>
  <c r="L72" i="81"/>
  <c r="N61" i="81"/>
  <c r="J51" i="81"/>
  <c r="L40" i="81"/>
  <c r="N29" i="81"/>
  <c r="J19" i="81"/>
  <c r="J11" i="81"/>
  <c r="L41" i="81"/>
  <c r="M69" i="81"/>
  <c r="M53" i="81"/>
  <c r="M37" i="81"/>
  <c r="M21" i="81"/>
  <c r="N62" i="81"/>
  <c r="Q10" i="81" a="1"/>
  <c r="K61" i="80"/>
  <c r="K45" i="80"/>
  <c r="K29" i="80"/>
  <c r="N4" i="80"/>
  <c r="M43" i="80"/>
  <c r="N55" i="85"/>
  <c r="K10" i="85"/>
  <c r="K46" i="84"/>
  <c r="K13" i="84"/>
  <c r="L33" i="84"/>
  <c r="M31" i="83"/>
  <c r="K13" i="83"/>
  <c r="N26" i="83"/>
  <c r="M5" i="82"/>
  <c r="M19" i="82"/>
  <c r="J74" i="82"/>
  <c r="L31" i="82"/>
  <c r="M29" i="82"/>
  <c r="M32" i="82"/>
  <c r="N73" i="82"/>
  <c r="J31" i="82"/>
  <c r="M50" i="82"/>
  <c r="J44" i="82"/>
  <c r="M74" i="81"/>
  <c r="N3" i="81"/>
  <c r="L66" i="81"/>
  <c r="N23" i="81"/>
  <c r="K11" i="81"/>
  <c r="M35" i="81"/>
  <c r="J68" i="81"/>
  <c r="J38" i="81"/>
  <c r="M32" i="81"/>
  <c r="N49" i="81"/>
  <c r="J10" i="81"/>
  <c r="K36" i="81"/>
  <c r="L25" i="81"/>
  <c r="M54" i="80"/>
  <c r="K33" i="80"/>
  <c r="N3" i="80"/>
  <c r="M31" i="80"/>
  <c r="M10" i="80"/>
  <c r="L70" i="80"/>
  <c r="N59" i="80"/>
  <c r="J49" i="80"/>
  <c r="L38" i="80"/>
  <c r="N27" i="80"/>
  <c r="N16" i="80"/>
  <c r="M4" i="80"/>
  <c r="M59" i="80"/>
  <c r="K42" i="80"/>
  <c r="M14" i="80"/>
  <c r="N72" i="80"/>
  <c r="J62" i="80"/>
  <c r="L51" i="80"/>
  <c r="N40" i="80"/>
  <c r="J30" i="80"/>
  <c r="L19" i="80"/>
  <c r="L11" i="80"/>
  <c r="K3" i="80"/>
  <c r="N30" i="80"/>
  <c r="M68" i="80"/>
  <c r="M52" i="80"/>
  <c r="M36" i="80"/>
  <c r="M20" i="80"/>
  <c r="K12" i="80"/>
  <c r="J4" i="80"/>
  <c r="J52" i="80"/>
  <c r="N73" i="80"/>
  <c r="J63" i="80"/>
  <c r="L52" i="80"/>
  <c r="N41" i="80"/>
  <c r="J31" i="80"/>
  <c r="L20" i="80"/>
  <c r="J12" i="80"/>
  <c r="N58" i="80"/>
  <c r="Q18" i="80" a="1"/>
  <c r="M61" i="80"/>
  <c r="M45" i="80"/>
  <c r="M29" i="80"/>
  <c r="Q3" i="80" a="1"/>
  <c r="J32" i="80"/>
  <c r="M70" i="79"/>
  <c r="M54" i="79"/>
  <c r="M38" i="79"/>
  <c r="M22" i="79"/>
  <c r="M4" i="79"/>
  <c r="L74" i="79"/>
  <c r="N63" i="79"/>
  <c r="J53" i="79"/>
  <c r="L42" i="79"/>
  <c r="N31" i="79"/>
  <c r="J21" i="79"/>
  <c r="N12" i="79"/>
  <c r="M69" i="79"/>
  <c r="M71" i="79"/>
  <c r="M55" i="79"/>
  <c r="M39" i="79"/>
  <c r="M23" i="79"/>
  <c r="M13" i="79"/>
  <c r="L5" i="79"/>
  <c r="N68" i="79"/>
  <c r="J58" i="79"/>
  <c r="L47" i="79"/>
  <c r="N36" i="79"/>
  <c r="J26" i="79"/>
  <c r="L16" i="79"/>
  <c r="L8" i="79"/>
  <c r="K52" i="79"/>
  <c r="M64" i="79"/>
  <c r="M48" i="79"/>
  <c r="M32" i="79"/>
  <c r="K18" i="79"/>
  <c r="K10" i="79"/>
  <c r="K64" i="79"/>
  <c r="L72" i="79"/>
  <c r="N61" i="79"/>
  <c r="J51" i="79"/>
  <c r="L40" i="79"/>
  <c r="N29" i="79"/>
  <c r="J19" i="79"/>
  <c r="J11" i="79"/>
  <c r="K28" i="79"/>
  <c r="J68" i="79"/>
  <c r="L57" i="79"/>
  <c r="N46" i="79"/>
  <c r="J36" i="79"/>
  <c r="L25" i="79"/>
  <c r="Q15" i="79" a="1"/>
  <c r="M70" i="78"/>
  <c r="M54" i="78"/>
  <c r="M38" i="78"/>
  <c r="M22" i="78"/>
  <c r="J37" i="78"/>
  <c r="N16" i="78"/>
  <c r="J40" i="78"/>
  <c r="N71" i="78"/>
  <c r="J61" i="78"/>
  <c r="L50" i="78"/>
  <c r="L38" i="78"/>
  <c r="N17" i="78"/>
  <c r="M3" i="78"/>
  <c r="K74" i="78"/>
  <c r="K58" i="78"/>
  <c r="K42" i="78"/>
  <c r="K26" i="78"/>
  <c r="M14" i="78"/>
  <c r="L6" i="78"/>
  <c r="N72" i="78"/>
  <c r="J62" i="78"/>
  <c r="L51" i="78"/>
  <c r="N40" i="78"/>
  <c r="J30" i="78"/>
  <c r="L19" i="78"/>
  <c r="L11" i="78"/>
  <c r="K3" i="78"/>
  <c r="K67" i="78"/>
  <c r="K51" i="78"/>
  <c r="K35" i="78"/>
  <c r="K19" i="78"/>
  <c r="K11" i="78"/>
  <c r="J3" i="78"/>
  <c r="J52" i="78"/>
  <c r="N73" i="78"/>
  <c r="J63" i="78"/>
  <c r="L52" i="78"/>
  <c r="N41" i="78"/>
  <c r="J31" i="78"/>
  <c r="L20" i="78"/>
  <c r="J12" i="78"/>
  <c r="K72" i="78"/>
  <c r="K56" i="78"/>
  <c r="K40" i="78"/>
  <c r="K24" i="78"/>
  <c r="L65" i="78"/>
  <c r="L37" i="78"/>
  <c r="M70" i="77"/>
  <c r="M54" i="77"/>
  <c r="M38" i="77"/>
  <c r="M22" i="77"/>
  <c r="J24" i="77"/>
  <c r="N67" i="77"/>
  <c r="J57" i="77"/>
  <c r="L46" i="77"/>
  <c r="N35" i="77"/>
  <c r="J25" i="77"/>
  <c r="N15" i="77"/>
  <c r="M7" i="77"/>
  <c r="Q5" i="77" a="1"/>
  <c r="K74" i="77"/>
  <c r="K58" i="77"/>
  <c r="K42" i="77"/>
  <c r="K26" i="77"/>
  <c r="M14" i="77"/>
  <c r="L4" i="77"/>
  <c r="L25" i="77"/>
  <c r="L67" i="77"/>
  <c r="N56" i="77"/>
  <c r="J46" i="77"/>
  <c r="L35" i="77"/>
  <c r="N24" i="77"/>
  <c r="L15" i="77"/>
  <c r="K7" i="77"/>
  <c r="L61" i="77"/>
  <c r="Q8" i="77" a="1"/>
  <c r="K59" i="77"/>
  <c r="K43" i="77"/>
  <c r="K27" i="77"/>
  <c r="K15" i="77"/>
  <c r="J7" i="77"/>
  <c r="M41" i="77"/>
  <c r="N73" i="77"/>
  <c r="J63" i="77"/>
  <c r="L52" i="77"/>
  <c r="N41" i="77"/>
  <c r="J31" i="77"/>
  <c r="L20" i="77"/>
  <c r="J12" i="77"/>
  <c r="K24" i="77"/>
  <c r="J40" i="77"/>
  <c r="M65" i="77"/>
  <c r="M45" i="77"/>
  <c r="J44" i="77"/>
  <c r="M70" i="76"/>
  <c r="M54" i="76"/>
  <c r="M38" i="76"/>
  <c r="M22" i="76"/>
  <c r="M53" i="76"/>
  <c r="L70" i="76"/>
  <c r="N59" i="76"/>
  <c r="J49" i="76"/>
  <c r="L38" i="76"/>
  <c r="N27" i="76"/>
  <c r="N17" i="76"/>
  <c r="N9" i="76"/>
  <c r="K56" i="76"/>
  <c r="M67" i="76"/>
  <c r="M51" i="76"/>
  <c r="M35" i="76"/>
  <c r="M19" i="76"/>
  <c r="M11" i="76"/>
  <c r="L3" i="76"/>
  <c r="J74" i="76"/>
  <c r="L63" i="76"/>
  <c r="N52" i="76"/>
  <c r="J42" i="76"/>
  <c r="L31" i="76"/>
  <c r="N20" i="76"/>
  <c r="L12" i="76"/>
  <c r="K4" i="76"/>
  <c r="M64" i="76"/>
  <c r="M48" i="76"/>
  <c r="M32" i="76"/>
  <c r="K18" i="76"/>
  <c r="K10" i="76"/>
  <c r="M69" i="76"/>
  <c r="J71" i="76"/>
  <c r="L60" i="76"/>
  <c r="N49" i="76"/>
  <c r="J39" i="76"/>
  <c r="L28" i="76"/>
  <c r="N40" i="85"/>
  <c r="K61" i="84"/>
  <c r="M11" i="84"/>
  <c r="J67" i="84"/>
  <c r="K45" i="83"/>
  <c r="L4" i="83"/>
  <c r="K28" i="83"/>
  <c r="L66" i="82"/>
  <c r="K74" i="82"/>
  <c r="M14" i="82"/>
  <c r="L67" i="82"/>
  <c r="N24" i="82"/>
  <c r="M62" i="82"/>
  <c r="K23" i="82"/>
  <c r="J67" i="82"/>
  <c r="L24" i="82"/>
  <c r="N7" i="82"/>
  <c r="L37" i="82"/>
  <c r="K65" i="81"/>
  <c r="K59" i="81"/>
  <c r="N59" i="81"/>
  <c r="N17" i="81"/>
  <c r="J56" i="81"/>
  <c r="K26" i="81"/>
  <c r="J74" i="81"/>
  <c r="L31" i="81"/>
  <c r="J72" i="81"/>
  <c r="J43" i="81"/>
  <c r="L57" i="81"/>
  <c r="M25" i="81"/>
  <c r="M74" i="80"/>
  <c r="K53" i="80"/>
  <c r="M30" i="80"/>
  <c r="N18" i="80"/>
  <c r="K26" i="80"/>
  <c r="M8" i="80"/>
  <c r="J69" i="80"/>
  <c r="L58" i="80"/>
  <c r="N47" i="80"/>
  <c r="J37" i="80"/>
  <c r="L26" i="80"/>
  <c r="N15" i="80"/>
  <c r="K74" i="80"/>
  <c r="K58" i="80"/>
  <c r="M39" i="80"/>
  <c r="M11" i="80"/>
  <c r="L71" i="80"/>
  <c r="N60" i="80"/>
  <c r="J50" i="80"/>
  <c r="L39" i="80"/>
  <c r="N28" i="80"/>
  <c r="L18" i="80"/>
  <c r="L10" i="80"/>
  <c r="Q4" i="80" a="1"/>
  <c r="L25" i="80"/>
  <c r="K67" i="80"/>
  <c r="K51" i="80"/>
  <c r="K35" i="80"/>
  <c r="K19" i="80"/>
  <c r="K11" i="80"/>
  <c r="J3" i="80"/>
  <c r="N46" i="80"/>
  <c r="L72" i="80"/>
  <c r="N61" i="80"/>
  <c r="J51" i="80"/>
  <c r="L40" i="80"/>
  <c r="N29" i="80"/>
  <c r="J19" i="80"/>
  <c r="J11" i="80"/>
  <c r="L53" i="80"/>
  <c r="Q13" i="80" a="1"/>
  <c r="K60" i="80"/>
  <c r="K44" i="80"/>
  <c r="K28" i="80"/>
  <c r="J72" i="80"/>
  <c r="N26" i="80"/>
  <c r="K69" i="79"/>
  <c r="K53" i="79"/>
  <c r="K37" i="79"/>
  <c r="K21" i="79"/>
  <c r="M3" i="79"/>
  <c r="J73" i="79"/>
  <c r="L62" i="79"/>
  <c r="N51" i="79"/>
  <c r="J41" i="79"/>
  <c r="L30" i="79"/>
  <c r="N19" i="79"/>
  <c r="N11" i="79"/>
  <c r="M57" i="79"/>
  <c r="K70" i="79"/>
  <c r="K54" i="79"/>
  <c r="K38" i="79"/>
  <c r="K22" i="79"/>
  <c r="M12" i="79"/>
  <c r="L4" i="79"/>
  <c r="L67" i="79"/>
  <c r="N56" i="79"/>
  <c r="J46" i="79"/>
  <c r="L35" i="79"/>
  <c r="N24" i="79"/>
  <c r="L15" i="79"/>
  <c r="K7" i="79"/>
  <c r="K44" i="79"/>
  <c r="K63" i="79"/>
  <c r="K47" i="79"/>
  <c r="K31" i="79"/>
  <c r="K17" i="79"/>
  <c r="K9" i="79"/>
  <c r="K56" i="79"/>
  <c r="J71" i="79"/>
  <c r="L60" i="79"/>
  <c r="N49" i="79"/>
  <c r="J39" i="79"/>
  <c r="L28" i="79"/>
  <c r="J18" i="79"/>
  <c r="J10" i="79"/>
  <c r="M21" i="79"/>
  <c r="N66" i="79"/>
  <c r="J56" i="79"/>
  <c r="L45" i="79"/>
  <c r="N34" i="79"/>
  <c r="J24" i="79"/>
  <c r="Q14" i="79" a="1"/>
  <c r="K69" i="78"/>
  <c r="K53" i="78"/>
  <c r="K37" i="78"/>
  <c r="K21" i="78"/>
  <c r="L34" i="78"/>
  <c r="N15" i="78"/>
  <c r="N34" i="78"/>
  <c r="L70" i="78"/>
  <c r="N59" i="78"/>
  <c r="J49" i="78"/>
  <c r="N35" i="78"/>
  <c r="N14" i="78"/>
  <c r="L69" i="78"/>
  <c r="M71" i="78"/>
  <c r="M55" i="78"/>
  <c r="M39" i="78"/>
  <c r="M23" i="78"/>
  <c r="M13" i="78"/>
  <c r="L5" i="78"/>
  <c r="L71" i="78"/>
  <c r="N60" i="78"/>
  <c r="J50" i="78"/>
  <c r="L39" i="78"/>
  <c r="N28" i="78"/>
  <c r="L18" i="78"/>
  <c r="L10" i="78"/>
  <c r="Q3" i="78" a="1"/>
  <c r="M64" i="78"/>
  <c r="M48" i="78"/>
  <c r="M32" i="78"/>
  <c r="K18" i="78"/>
  <c r="K10" i="78"/>
  <c r="N74" i="78"/>
  <c r="J48" i="78"/>
  <c r="L72" i="78"/>
  <c r="N61" i="78"/>
  <c r="J51" i="78"/>
  <c r="L40" i="78"/>
  <c r="N29" i="78"/>
  <c r="J19" i="78"/>
  <c r="J11" i="78"/>
  <c r="M69" i="78"/>
  <c r="M53" i="78"/>
  <c r="M37" i="78"/>
  <c r="M21" i="78"/>
  <c r="N62" i="78"/>
  <c r="J32" i="78"/>
  <c r="K69" i="77"/>
  <c r="K53" i="77"/>
  <c r="K37" i="77"/>
  <c r="K21" i="77"/>
  <c r="Q13" i="77" a="1"/>
  <c r="L66" i="77"/>
  <c r="N55" i="77"/>
  <c r="J45" i="77"/>
  <c r="L34" i="77"/>
  <c r="N23" i="77"/>
  <c r="N14" i="77"/>
  <c r="M6" i="77"/>
  <c r="L69" i="77"/>
  <c r="M71" i="77"/>
  <c r="M55" i="77"/>
  <c r="M39" i="77"/>
  <c r="M23" i="77"/>
  <c r="M13" i="77"/>
  <c r="Q3" i="77" a="1"/>
  <c r="Q16" i="77" a="1"/>
  <c r="J66" i="77"/>
  <c r="L55" i="77"/>
  <c r="N44" i="77"/>
  <c r="J34" i="77"/>
  <c r="L23" i="77"/>
  <c r="L14" i="77"/>
  <c r="K6" i="77"/>
  <c r="J56" i="77"/>
  <c r="M72" i="77"/>
  <c r="M56" i="77"/>
  <c r="M40" i="77"/>
  <c r="M24" i="77"/>
  <c r="K14" i="77"/>
  <c r="J6" i="77"/>
  <c r="M37" i="77"/>
  <c r="L72" i="77"/>
  <c r="N61" i="77"/>
  <c r="J51" i="77"/>
  <c r="L40" i="77"/>
  <c r="N29" i="77"/>
  <c r="J19" i="77"/>
  <c r="J11" i="77"/>
  <c r="L73" i="77"/>
  <c r="N34" i="77"/>
  <c r="K64" i="77"/>
  <c r="K40" i="77"/>
  <c r="L37" i="77"/>
  <c r="K69" i="76"/>
  <c r="K53" i="76"/>
  <c r="K37" i="76"/>
  <c r="K21" i="76"/>
  <c r="M45" i="76"/>
  <c r="J69" i="76"/>
  <c r="L58" i="76"/>
  <c r="N47" i="76"/>
  <c r="J37" i="76"/>
  <c r="L26" i="76"/>
  <c r="N16" i="76"/>
  <c r="N8" i="76"/>
  <c r="M49" i="76"/>
  <c r="K66" i="76"/>
  <c r="K50" i="76"/>
  <c r="K34" i="76"/>
  <c r="M18" i="76"/>
  <c r="M10" i="76"/>
  <c r="K72" i="76"/>
  <c r="N72" i="76"/>
  <c r="J62" i="76"/>
  <c r="L51" i="76"/>
  <c r="N40" i="76"/>
  <c r="J30" i="76"/>
  <c r="L19" i="76"/>
  <c r="L11" i="76"/>
  <c r="K3" i="76"/>
  <c r="K63" i="76"/>
  <c r="K47" i="76"/>
  <c r="K31" i="76"/>
  <c r="K17" i="76"/>
  <c r="K9" i="76"/>
  <c r="K52" i="76"/>
  <c r="N69" i="76"/>
  <c r="J59" i="76"/>
  <c r="L48" i="76"/>
  <c r="N37" i="76"/>
  <c r="R2" i="89" a="1"/>
  <c r="K59" i="85"/>
  <c r="M38" i="84"/>
  <c r="Q18" i="84" a="1"/>
  <c r="L52" i="84"/>
  <c r="M22" i="83"/>
  <c r="Q15" i="83" a="1"/>
  <c r="N65" i="83"/>
  <c r="N55" i="82"/>
  <c r="M67" i="82"/>
  <c r="M11" i="82"/>
  <c r="L63" i="82"/>
  <c r="N20" i="82"/>
  <c r="K45" i="82"/>
  <c r="K18" i="82"/>
  <c r="J63" i="82"/>
  <c r="L20" i="82"/>
  <c r="N4" i="82"/>
  <c r="L33" i="82"/>
  <c r="M58" i="81"/>
  <c r="K35" i="81"/>
  <c r="N55" i="81"/>
  <c r="N14" i="81"/>
  <c r="L37" i="81"/>
  <c r="M19" i="81"/>
  <c r="J70" i="81"/>
  <c r="L27" i="81"/>
  <c r="J48" i="81"/>
  <c r="J39" i="81"/>
  <c r="L33" i="81"/>
  <c r="K20" i="81"/>
  <c r="K73" i="80"/>
  <c r="K49" i="80"/>
  <c r="M26" i="80"/>
  <c r="N10" i="80"/>
  <c r="K22" i="80"/>
  <c r="L5" i="80"/>
  <c r="N67" i="80"/>
  <c r="J57" i="80"/>
  <c r="L46" i="80"/>
  <c r="N35" i="80"/>
  <c r="J25" i="80"/>
  <c r="N14" i="80"/>
  <c r="M71" i="80"/>
  <c r="M55" i="80"/>
  <c r="K34" i="80"/>
  <c r="M9" i="80"/>
  <c r="J70" i="80"/>
  <c r="L59" i="80"/>
  <c r="N48" i="80"/>
  <c r="J38" i="80"/>
  <c r="L27" i="80"/>
  <c r="L17" i="80"/>
  <c r="L9" i="80"/>
  <c r="N70" i="80"/>
  <c r="J20" i="80"/>
  <c r="M64" i="80"/>
  <c r="M48" i="80"/>
  <c r="M32" i="80"/>
  <c r="K18" i="80"/>
  <c r="K10" i="80"/>
  <c r="N74" i="80"/>
  <c r="L41" i="80"/>
  <c r="J71" i="80"/>
  <c r="L60" i="80"/>
  <c r="N49" i="80"/>
  <c r="J39" i="80"/>
  <c r="L28" i="80"/>
  <c r="J18" i="80"/>
  <c r="J10" i="80"/>
  <c r="N50" i="80"/>
  <c r="M73" i="80"/>
  <c r="M57" i="80"/>
  <c r="M41" i="80"/>
  <c r="M25" i="80"/>
  <c r="L65" i="80"/>
  <c r="L21" i="80"/>
  <c r="M66" i="79"/>
  <c r="M50" i="79"/>
  <c r="M34" i="79"/>
  <c r="N7" i="79"/>
  <c r="K72" i="79"/>
  <c r="N71" i="79"/>
  <c r="J61" i="79"/>
  <c r="L50" i="79"/>
  <c r="N39" i="79"/>
  <c r="J29" i="79"/>
  <c r="N18" i="79"/>
  <c r="N10" i="79"/>
  <c r="K48" i="79"/>
  <c r="M67" i="79"/>
  <c r="M51" i="79"/>
  <c r="M35" i="79"/>
  <c r="M19" i="79"/>
  <c r="M11" i="79"/>
  <c r="L3" i="79"/>
  <c r="J66" i="79"/>
  <c r="L55" i="79"/>
  <c r="N44" i="79"/>
  <c r="J34" i="79"/>
  <c r="L23" i="79"/>
  <c r="L14" i="79"/>
  <c r="K6" i="79"/>
  <c r="M37" i="79"/>
  <c r="M60" i="79"/>
  <c r="M44" i="79"/>
  <c r="M28" i="79"/>
  <c r="K16" i="79"/>
  <c r="K8" i="79"/>
  <c r="M45" i="79"/>
  <c r="N69" i="79"/>
  <c r="J59" i="79"/>
  <c r="L48" i="79"/>
  <c r="N37" i="79"/>
  <c r="J27" i="79"/>
  <c r="J17" i="79"/>
  <c r="J9" i="79"/>
  <c r="Q3" i="79" a="1"/>
  <c r="L65" i="79"/>
  <c r="N54" i="79"/>
  <c r="J44" i="79"/>
  <c r="L33" i="79"/>
  <c r="N22" i="79"/>
  <c r="Q13" i="79" a="1"/>
  <c r="M66" i="78"/>
  <c r="M50" i="78"/>
  <c r="M34" i="78"/>
  <c r="N7" i="78"/>
  <c r="N31" i="78"/>
  <c r="N13" i="78"/>
  <c r="J28" i="78"/>
  <c r="J69" i="78"/>
  <c r="L58" i="78"/>
  <c r="L46" i="78"/>
  <c r="J33" i="78"/>
  <c r="N12" i="78"/>
  <c r="L49" i="78"/>
  <c r="K70" i="78"/>
  <c r="K54" i="78"/>
  <c r="K38" i="78"/>
  <c r="K22" i="78"/>
  <c r="M12" i="78"/>
  <c r="L4" i="78"/>
  <c r="J70" i="78"/>
  <c r="L59" i="78"/>
  <c r="N48" i="78"/>
  <c r="J38" i="78"/>
  <c r="L27" i="78"/>
  <c r="L17" i="78"/>
  <c r="L9" i="78"/>
  <c r="N30" i="78"/>
  <c r="K63" i="78"/>
  <c r="K47" i="78"/>
  <c r="K31" i="78"/>
  <c r="K17" i="78"/>
  <c r="K9" i="78"/>
  <c r="J72" i="78"/>
  <c r="J44" i="78"/>
  <c r="J71" i="78"/>
  <c r="L60" i="78"/>
  <c r="N49" i="78"/>
  <c r="J39" i="78"/>
  <c r="L28" i="78"/>
  <c r="J18" i="78"/>
  <c r="J10" i="78"/>
  <c r="K68" i="78"/>
  <c r="K52" i="78"/>
  <c r="K36" i="78"/>
  <c r="K20" i="78"/>
  <c r="J60" i="78"/>
  <c r="L25" i="78"/>
  <c r="M66" i="77"/>
  <c r="M50" i="77"/>
  <c r="M34" i="77"/>
  <c r="N7" i="77"/>
  <c r="Q2" i="77" a="1"/>
  <c r="J65" i="77"/>
  <c r="L54" i="77"/>
  <c r="N43" i="77"/>
  <c r="J33" i="77"/>
  <c r="L22" i="77"/>
  <c r="N13" i="77"/>
  <c r="M5" i="77"/>
  <c r="J52" i="77"/>
  <c r="K70" i="77"/>
  <c r="K54" i="77"/>
  <c r="K38" i="77"/>
  <c r="K22" i="77"/>
  <c r="M12" i="77"/>
  <c r="J72" i="77"/>
  <c r="Q11" i="77" a="1"/>
  <c r="N64" i="77"/>
  <c r="J54" i="77"/>
  <c r="L43" i="77"/>
  <c r="N32" i="77"/>
  <c r="J22" i="77"/>
  <c r="L13" i="77"/>
  <c r="K5" i="77"/>
  <c r="J48" i="77"/>
  <c r="K71" i="77"/>
  <c r="K55" i="77"/>
  <c r="K39" i="77"/>
  <c r="K23" i="77"/>
  <c r="K13" i="77"/>
  <c r="J5" i="77"/>
  <c r="M33" i="77"/>
  <c r="J71" i="77"/>
  <c r="L60" i="77"/>
  <c r="N49" i="77"/>
  <c r="J39" i="77"/>
  <c r="L28" i="77"/>
  <c r="J18" i="77"/>
  <c r="J10" i="77"/>
  <c r="J68" i="77"/>
  <c r="L29" i="77"/>
  <c r="M61" i="77"/>
  <c r="K32" i="77"/>
  <c r="N30" i="77"/>
  <c r="M66" i="76"/>
  <c r="M50" i="76"/>
  <c r="M34" i="76"/>
  <c r="N7" i="76"/>
  <c r="K36" i="76"/>
  <c r="N67" i="76"/>
  <c r="J57" i="76"/>
  <c r="L46" i="76"/>
  <c r="N35" i="76"/>
  <c r="J25" i="76"/>
  <c r="L6" i="87"/>
  <c r="J59" i="85"/>
  <c r="L74" i="84"/>
  <c r="N48" i="84"/>
  <c r="L24" i="84"/>
  <c r="J61" i="83"/>
  <c r="N48" i="83"/>
  <c r="N37" i="83"/>
  <c r="N39" i="82"/>
  <c r="K58" i="82"/>
  <c r="L6" i="82"/>
  <c r="N56" i="82"/>
  <c r="L15" i="82"/>
  <c r="K71" i="82"/>
  <c r="K13" i="82"/>
  <c r="L56" i="82"/>
  <c r="J15" i="82"/>
  <c r="L69" i="82"/>
  <c r="N26" i="82"/>
  <c r="K49" i="81"/>
  <c r="K9" i="81"/>
  <c r="J49" i="81"/>
  <c r="N9" i="81"/>
  <c r="K74" i="81"/>
  <c r="M14" i="81"/>
  <c r="L63" i="81"/>
  <c r="N20" i="81"/>
  <c r="Q8" i="81" a="1"/>
  <c r="L32" i="81"/>
  <c r="M73" i="81"/>
  <c r="N66" i="81"/>
  <c r="M70" i="80"/>
  <c r="M46" i="80"/>
  <c r="K25" i="80"/>
  <c r="N8" i="80"/>
  <c r="M19" i="80"/>
  <c r="L4" i="80"/>
  <c r="L66" i="80"/>
  <c r="N55" i="80"/>
  <c r="J45" i="80"/>
  <c r="L34" i="80"/>
  <c r="N23" i="80"/>
  <c r="N13" i="80"/>
  <c r="K70" i="80"/>
  <c r="K54" i="80"/>
  <c r="K30" i="80"/>
  <c r="L7" i="80"/>
  <c r="N68" i="80"/>
  <c r="J58" i="80"/>
  <c r="L47" i="80"/>
  <c r="N36" i="80"/>
  <c r="J26" i="80"/>
  <c r="L16" i="80"/>
  <c r="L8" i="80"/>
  <c r="L57" i="80"/>
  <c r="Q15" i="80" a="1"/>
  <c r="K63" i="80"/>
  <c r="K47" i="80"/>
  <c r="K31" i="80"/>
  <c r="K17" i="80"/>
  <c r="K9" i="80"/>
  <c r="L69" i="80"/>
  <c r="L33" i="80"/>
  <c r="N69" i="80"/>
  <c r="J59" i="80"/>
  <c r="L48" i="80"/>
  <c r="N37" i="80"/>
  <c r="J27" i="80"/>
  <c r="J17" i="80"/>
  <c r="J9" i="80"/>
  <c r="L45" i="80"/>
  <c r="K72" i="80"/>
  <c r="K56" i="80"/>
  <c r="K40" i="80"/>
  <c r="K24" i="80"/>
  <c r="L61" i="80"/>
  <c r="Q16" i="80" a="1"/>
  <c r="K65" i="79"/>
  <c r="K49" i="79"/>
  <c r="K33" i="79"/>
  <c r="N6" i="79"/>
  <c r="M61" i="79"/>
  <c r="L70" i="79"/>
  <c r="N59" i="79"/>
  <c r="J49" i="79"/>
  <c r="L38" i="79"/>
  <c r="N27" i="79"/>
  <c r="N17" i="79"/>
  <c r="N9" i="79"/>
  <c r="K40" i="79"/>
  <c r="K66" i="79"/>
  <c r="K50" i="79"/>
  <c r="K34" i="79"/>
  <c r="M18" i="79"/>
  <c r="M10" i="79"/>
  <c r="Q4" i="79" a="1"/>
  <c r="N64" i="79"/>
  <c r="J54" i="79"/>
  <c r="L43" i="79"/>
  <c r="N32" i="79"/>
  <c r="J22" i="79"/>
  <c r="L13" i="79"/>
  <c r="K5" i="79"/>
  <c r="Q5" i="79" a="1"/>
  <c r="K59" i="79"/>
  <c r="K43" i="79"/>
  <c r="K27" i="79"/>
  <c r="K15" i="79"/>
  <c r="J7" i="79"/>
  <c r="K36" i="79"/>
  <c r="L68" i="79"/>
  <c r="N57" i="79"/>
  <c r="J47" i="79"/>
  <c r="L36" i="79"/>
  <c r="N25" i="79"/>
  <c r="J16" i="79"/>
  <c r="J8" i="79"/>
  <c r="N74" i="79"/>
  <c r="J64" i="79"/>
  <c r="L53" i="79"/>
  <c r="N42" i="79"/>
  <c r="J32" i="79"/>
  <c r="L21" i="79"/>
  <c r="Q12" i="79" a="1"/>
  <c r="K65" i="78"/>
  <c r="K49" i="78"/>
  <c r="K33" i="78"/>
  <c r="N6" i="78"/>
  <c r="J29" i="78"/>
  <c r="N10" i="78"/>
  <c r="L21" i="78"/>
  <c r="N67" i="78"/>
  <c r="J57" i="78"/>
  <c r="J45" i="78"/>
  <c r="L30" i="78"/>
  <c r="N11" i="78"/>
  <c r="L41" i="78"/>
  <c r="M67" i="78"/>
  <c r="M51" i="78"/>
  <c r="M35" i="78"/>
  <c r="M19" i="78"/>
  <c r="M11" i="78"/>
  <c r="L3" i="78"/>
  <c r="N68" i="78"/>
  <c r="J58" i="78"/>
  <c r="L47" i="78"/>
  <c r="N36" i="78"/>
  <c r="J26" i="78"/>
  <c r="L16" i="78"/>
  <c r="L8" i="78"/>
  <c r="Q12" i="78" a="1"/>
  <c r="M60" i="78"/>
  <c r="M44" i="78"/>
  <c r="M28" i="78"/>
  <c r="K16" i="78"/>
  <c r="K8" i="78"/>
  <c r="N66" i="78"/>
  <c r="N38" i="78"/>
  <c r="N69" i="78"/>
  <c r="J59" i="78"/>
  <c r="L48" i="78"/>
  <c r="N37" i="78"/>
  <c r="J27" i="78"/>
  <c r="J17" i="78"/>
  <c r="J9" i="78"/>
  <c r="M65" i="78"/>
  <c r="M49" i="78"/>
  <c r="M33" i="78"/>
  <c r="Q6" i="78" a="1"/>
  <c r="L57" i="78"/>
  <c r="J20" i="78"/>
  <c r="K65" i="77"/>
  <c r="K49" i="77"/>
  <c r="K33" i="77"/>
  <c r="N6" i="77"/>
  <c r="L74" i="77"/>
  <c r="N63" i="77"/>
  <c r="J53" i="77"/>
  <c r="L42" i="77"/>
  <c r="N31" i="77"/>
  <c r="J21" i="77"/>
  <c r="N12" i="77"/>
  <c r="M4" i="77"/>
  <c r="N42" i="77"/>
  <c r="M67" i="77"/>
  <c r="M51" i="77"/>
  <c r="M35" i="77"/>
  <c r="M19" i="77"/>
  <c r="M11" i="77"/>
  <c r="J60" i="77"/>
  <c r="J74" i="77"/>
  <c r="L63" i="77"/>
  <c r="N52" i="77"/>
  <c r="J42" i="77"/>
  <c r="L31" i="77"/>
  <c r="N20" i="77"/>
  <c r="L12" i="77"/>
  <c r="K4" i="77"/>
  <c r="L41" i="77"/>
  <c r="M68" i="77"/>
  <c r="M52" i="77"/>
  <c r="M36" i="77"/>
  <c r="M20" i="77"/>
  <c r="K12" i="77"/>
  <c r="J4" i="77"/>
  <c r="M29" i="77"/>
  <c r="N69" i="77"/>
  <c r="J59" i="77"/>
  <c r="L48" i="77"/>
  <c r="N37" i="77"/>
  <c r="J27" i="77"/>
  <c r="J17" i="77"/>
  <c r="J9" i="77"/>
  <c r="L65" i="77"/>
  <c r="L21" i="77"/>
  <c r="K60" i="77"/>
  <c r="K20" i="77"/>
  <c r="N26" i="77"/>
  <c r="K65" i="76"/>
  <c r="K49" i="76"/>
  <c r="K33" i="76"/>
  <c r="N6" i="76"/>
  <c r="K28" i="76"/>
  <c r="L66" i="76"/>
  <c r="N55" i="76"/>
  <c r="J45" i="76"/>
  <c r="L34" i="76"/>
  <c r="N23" i="76"/>
  <c r="N14" i="76"/>
  <c r="M6" i="76"/>
  <c r="K20" i="76"/>
  <c r="K62" i="76"/>
  <c r="K46" i="76"/>
  <c r="K30" i="76"/>
  <c r="M16" i="76"/>
  <c r="M8" i="76"/>
  <c r="K44" i="76"/>
  <c r="J70" i="76"/>
  <c r="L59" i="76"/>
  <c r="N48" i="76"/>
  <c r="J38" i="76"/>
  <c r="L27" i="76"/>
  <c r="L17" i="76"/>
  <c r="L9" i="76"/>
  <c r="Q2" i="76" a="1"/>
  <c r="K59" i="76"/>
  <c r="K43" i="76"/>
  <c r="K27" i="76"/>
  <c r="K15" i="76"/>
  <c r="J7" i="76"/>
  <c r="K32" i="76"/>
  <c r="J67" i="76"/>
  <c r="L56" i="76"/>
  <c r="N45" i="76"/>
  <c r="J35" i="76"/>
  <c r="J25" i="86"/>
  <c r="R5" i="85" a="1"/>
  <c r="N31" i="84"/>
  <c r="L9" i="84"/>
  <c r="K44" i="84"/>
  <c r="N18" i="83"/>
  <c r="L9" i="83"/>
  <c r="L69" i="83"/>
  <c r="L22" i="82"/>
  <c r="K42" i="82"/>
  <c r="K60" i="82"/>
  <c r="J46" i="82"/>
  <c r="K7" i="82"/>
  <c r="K55" i="82"/>
  <c r="J5" i="82"/>
  <c r="N45" i="82"/>
  <c r="M57" i="82"/>
  <c r="N58" i="82"/>
  <c r="Q16" i="82" a="1"/>
  <c r="K33" i="81"/>
  <c r="N34" i="81"/>
  <c r="L38" i="81"/>
  <c r="M64" i="81"/>
  <c r="K58" i="81"/>
  <c r="L6" i="81"/>
  <c r="N52" i="81"/>
  <c r="L12" i="81"/>
  <c r="L64" i="81"/>
  <c r="N21" i="81"/>
  <c r="M57" i="81"/>
  <c r="L53" i="81"/>
  <c r="K65" i="80"/>
  <c r="K41" i="80"/>
  <c r="K21" i="80"/>
  <c r="M3" i="80"/>
  <c r="M15" i="80"/>
  <c r="L74" i="80"/>
  <c r="N63" i="80"/>
  <c r="J53" i="80"/>
  <c r="L42" i="80"/>
  <c r="N31" i="80"/>
  <c r="J21" i="80"/>
  <c r="N11" i="80"/>
  <c r="K66" i="80"/>
  <c r="K50" i="80"/>
  <c r="M23" i="80"/>
  <c r="L3" i="80"/>
  <c r="J66" i="80"/>
  <c r="L55" i="80"/>
  <c r="N44" i="80"/>
  <c r="J34" i="80"/>
  <c r="L23" i="80"/>
  <c r="L14" i="80"/>
  <c r="K6" i="80"/>
  <c r="J44" i="80"/>
  <c r="Q8" i="80" a="1"/>
  <c r="K59" i="80"/>
  <c r="K43" i="80"/>
  <c r="K27" i="80"/>
  <c r="K15" i="80"/>
  <c r="J7" i="80"/>
  <c r="J64" i="80"/>
  <c r="N22" i="80"/>
  <c r="J67" i="80"/>
  <c r="L56" i="80"/>
  <c r="N45" i="80"/>
  <c r="J35" i="80"/>
  <c r="L24" i="80"/>
  <c r="J15" i="80"/>
  <c r="L73" i="80"/>
  <c r="N34" i="80"/>
  <c r="K68" i="80"/>
  <c r="K52" i="80"/>
  <c r="K36" i="80"/>
  <c r="K20" i="80"/>
  <c r="J48" i="80"/>
  <c r="Q2" i="80" a="1"/>
  <c r="K61" i="79"/>
  <c r="K45" i="79"/>
  <c r="K29" i="79"/>
  <c r="N4" i="79"/>
  <c r="M29" i="79"/>
  <c r="N67" i="79"/>
  <c r="J57" i="79"/>
  <c r="L46" i="79"/>
  <c r="N35" i="79"/>
  <c r="J25" i="79"/>
  <c r="N15" i="79"/>
  <c r="M7" i="79"/>
  <c r="K24" i="79"/>
  <c r="K62" i="79"/>
  <c r="K46" i="79"/>
  <c r="K30" i="79"/>
  <c r="M16" i="79"/>
  <c r="M8" i="79"/>
  <c r="N72" i="79"/>
  <c r="J62" i="79"/>
  <c r="L51" i="79"/>
  <c r="N40" i="79"/>
  <c r="J30" i="79"/>
  <c r="L19" i="79"/>
  <c r="L11" i="79"/>
  <c r="M73" i="79"/>
  <c r="K71" i="79"/>
  <c r="K55" i="79"/>
  <c r="K39" i="79"/>
  <c r="K23" i="79"/>
  <c r="K13" i="79"/>
  <c r="J5" i="79"/>
  <c r="Q9" i="79" a="1"/>
  <c r="N65" i="79"/>
  <c r="J55" i="79"/>
  <c r="L44" i="79"/>
  <c r="N33" i="79"/>
  <c r="J23" i="79"/>
  <c r="J14" i="79"/>
  <c r="M53" i="79"/>
  <c r="J72" i="79"/>
  <c r="L61" i="79"/>
  <c r="N50" i="79"/>
  <c r="J40" i="79"/>
  <c r="L29" i="79"/>
  <c r="Q18" i="79" a="1"/>
  <c r="Q8" i="79" a="1"/>
  <c r="K61" i="78"/>
  <c r="K45" i="78"/>
  <c r="K29" i="78"/>
  <c r="N4" i="78"/>
  <c r="N23" i="78"/>
  <c r="M5" i="78"/>
  <c r="Q8" i="78" a="1"/>
  <c r="J65" i="78"/>
  <c r="L54" i="78"/>
  <c r="L42" i="78"/>
  <c r="J25" i="78"/>
  <c r="M7" i="78"/>
  <c r="L29" i="78"/>
  <c r="M63" i="78"/>
  <c r="M47" i="78"/>
  <c r="M31" i="78"/>
  <c r="M17" i="78"/>
  <c r="M9" i="78"/>
  <c r="J24" i="78"/>
  <c r="J66" i="78"/>
  <c r="L55" i="78"/>
  <c r="N44" i="78"/>
  <c r="J34" i="78"/>
  <c r="L23" i="78"/>
  <c r="L14" i="78"/>
  <c r="K6" i="78"/>
  <c r="M72" i="78"/>
  <c r="M56" i="78"/>
  <c r="M40" i="78"/>
  <c r="M24" i="78"/>
  <c r="K14" i="78"/>
  <c r="J6" i="78"/>
  <c r="L61" i="78"/>
  <c r="N26" i="78"/>
  <c r="J67" i="78"/>
  <c r="L56" i="78"/>
  <c r="N45" i="78"/>
  <c r="J35" i="78"/>
  <c r="L24" i="78"/>
  <c r="J15" i="78"/>
  <c r="Q17" i="78" a="1"/>
  <c r="M61" i="78"/>
  <c r="M45" i="78"/>
  <c r="M29" i="78"/>
  <c r="Q4" i="78" a="1"/>
  <c r="N50" i="78"/>
  <c r="Q9" i="78" a="1"/>
  <c r="K61" i="77"/>
  <c r="K45" i="77"/>
  <c r="K29" i="77"/>
  <c r="N4" i="77"/>
  <c r="N71" i="77"/>
  <c r="J61" i="77"/>
  <c r="L50" i="77"/>
  <c r="N39" i="77"/>
  <c r="J29" i="77"/>
  <c r="N18" i="77"/>
  <c r="N10" i="77"/>
  <c r="L6" i="77"/>
  <c r="N22" i="77"/>
  <c r="M63" i="77"/>
  <c r="M47" i="77"/>
  <c r="M31" i="77"/>
  <c r="M17" i="77"/>
  <c r="M9" i="77"/>
  <c r="L45" i="77"/>
  <c r="L71" i="77"/>
  <c r="N60" i="77"/>
  <c r="J50" i="77"/>
  <c r="L39" i="77"/>
  <c r="N28" i="77"/>
  <c r="L18" i="77"/>
  <c r="L10" i="77"/>
  <c r="N74" i="77"/>
  <c r="J28" i="77"/>
  <c r="M64" i="77"/>
  <c r="M48" i="77"/>
  <c r="M32" i="77"/>
  <c r="K18" i="77"/>
  <c r="K10" i="77"/>
  <c r="K68" i="77"/>
  <c r="M21" i="77"/>
  <c r="J67" i="77"/>
  <c r="L56" i="77"/>
  <c r="N45" i="77"/>
  <c r="J35" i="77"/>
  <c r="L24" i="77"/>
  <c r="J15" i="77"/>
  <c r="K44" i="77"/>
  <c r="L57" i="77"/>
  <c r="M73" i="77"/>
  <c r="K56" i="77"/>
  <c r="N70" i="77"/>
  <c r="Q10" i="77" a="1"/>
  <c r="K61" i="76"/>
  <c r="K45" i="76"/>
  <c r="K29" i="76"/>
  <c r="N4" i="76"/>
  <c r="L74" i="76"/>
  <c r="N63" i="76"/>
  <c r="J53" i="76"/>
  <c r="L42" i="76"/>
  <c r="N31" i="76"/>
  <c r="J21" i="76"/>
  <c r="N12" i="76"/>
  <c r="M4" i="76"/>
  <c r="K74" i="76"/>
  <c r="K58" i="76"/>
  <c r="K42" i="76"/>
  <c r="K26" i="76"/>
  <c r="M14" i="76"/>
  <c r="L6" i="76"/>
  <c r="M29" i="76"/>
  <c r="L67" i="76"/>
  <c r="N56" i="76"/>
  <c r="J46" i="76"/>
  <c r="L35" i="76"/>
  <c r="N24" i="76"/>
  <c r="L15" i="76"/>
  <c r="K7" i="76"/>
  <c r="K71" i="76"/>
  <c r="K55" i="76"/>
  <c r="K39" i="76"/>
  <c r="K23" i="76"/>
  <c r="J46" i="86"/>
  <c r="K72" i="85"/>
  <c r="N17" i="84"/>
  <c r="K71" i="84"/>
  <c r="M21" i="84"/>
  <c r="M7" i="83"/>
  <c r="K71" i="83"/>
  <c r="N54" i="83"/>
  <c r="N15" i="82"/>
  <c r="M35" i="82"/>
  <c r="K48" i="82"/>
  <c r="J42" i="82"/>
  <c r="K4" i="82"/>
  <c r="M48" i="82"/>
  <c r="Q3" i="82" a="1"/>
  <c r="N41" i="82"/>
  <c r="K36" i="82"/>
  <c r="N54" i="82"/>
  <c r="Q13" i="82" a="1"/>
  <c r="M26" i="81"/>
  <c r="Q9" i="81" a="1"/>
  <c r="L34" i="81"/>
  <c r="M52" i="81"/>
  <c r="M51" i="81"/>
  <c r="K71" i="81"/>
  <c r="N48" i="81"/>
  <c r="L9" i="81"/>
  <c r="L60" i="81"/>
  <c r="J18" i="81"/>
  <c r="K52" i="81"/>
  <c r="N46" i="81"/>
  <c r="M58" i="80"/>
  <c r="M38" i="80"/>
  <c r="N6" i="80"/>
  <c r="K38" i="80"/>
  <c r="M13" i="80"/>
  <c r="J73" i="80"/>
  <c r="L62" i="80"/>
  <c r="N51" i="80"/>
  <c r="J41" i="80"/>
  <c r="L30" i="80"/>
  <c r="N19" i="80"/>
  <c r="N9" i="80"/>
  <c r="M63" i="80"/>
  <c r="M47" i="80"/>
  <c r="M18" i="80"/>
  <c r="Q12" i="80" a="1"/>
  <c r="N64" i="80"/>
  <c r="J54" i="80"/>
  <c r="L43" i="80"/>
  <c r="N32" i="80"/>
  <c r="J22" i="80"/>
  <c r="L13" i="80"/>
  <c r="K5" i="80"/>
  <c r="J40" i="80"/>
  <c r="M72" i="80"/>
  <c r="M56" i="80"/>
  <c r="M40" i="80"/>
  <c r="M24" i="80"/>
  <c r="K14" i="80"/>
  <c r="J6" i="80"/>
  <c r="J60" i="80"/>
  <c r="Q17" i="80" a="1"/>
  <c r="N65" i="80"/>
  <c r="J55" i="80"/>
  <c r="L44" i="80"/>
  <c r="N33" i="80"/>
  <c r="J23" i="80"/>
  <c r="J14" i="80"/>
  <c r="N66" i="80"/>
  <c r="L29" i="80"/>
  <c r="M65" i="80"/>
  <c r="M49" i="80"/>
  <c r="M33" i="80"/>
  <c r="Q6" i="80" a="1"/>
  <c r="N42" i="80"/>
  <c r="M74" i="79"/>
  <c r="M58" i="79"/>
  <c r="M42" i="79"/>
  <c r="M26" i="79"/>
  <c r="N3" i="79"/>
  <c r="K20" i="79"/>
  <c r="L66" i="79"/>
  <c r="N55" i="79"/>
  <c r="J45" i="79"/>
  <c r="L34" i="79"/>
  <c r="N23" i="79"/>
  <c r="N14" i="79"/>
  <c r="M6" i="79"/>
  <c r="Q10" i="79" a="1"/>
  <c r="M59" i="79"/>
  <c r="M43" i="79"/>
  <c r="M27" i="79"/>
  <c r="M15" i="79"/>
  <c r="L7" i="79"/>
  <c r="L71" i="79"/>
  <c r="N60" i="79"/>
  <c r="J50" i="79"/>
  <c r="L39" i="79"/>
  <c r="N28" i="79"/>
  <c r="L18" i="79"/>
  <c r="L10" i="79"/>
  <c r="M65" i="79"/>
  <c r="M68" i="79"/>
  <c r="M52" i="79"/>
  <c r="M36" i="79"/>
  <c r="M20" i="79"/>
  <c r="K12" i="79"/>
  <c r="J4" i="79"/>
  <c r="Q2" i="79" a="1"/>
  <c r="L64" i="79"/>
  <c r="N53" i="79"/>
  <c r="J43" i="79"/>
  <c r="L32" i="79"/>
  <c r="N21" i="79"/>
  <c r="J13" i="79"/>
  <c r="M41" i="79"/>
  <c r="N70" i="79"/>
  <c r="J60" i="79"/>
  <c r="L49" i="79"/>
  <c r="N38" i="79"/>
  <c r="J28" i="79"/>
  <c r="Q17" i="79" a="1"/>
  <c r="M74" i="78"/>
  <c r="M58" i="78"/>
  <c r="M42" i="78"/>
  <c r="M26" i="78"/>
  <c r="N3" i="78"/>
  <c r="J21" i="78"/>
  <c r="J68" i="78"/>
  <c r="L74" i="78"/>
  <c r="N63" i="78"/>
  <c r="J53" i="78"/>
  <c r="J41" i="78"/>
  <c r="L22" i="78"/>
  <c r="M6" i="78"/>
  <c r="N22" i="78"/>
  <c r="K62" i="78"/>
  <c r="K46" i="78"/>
  <c r="K30" i="78"/>
  <c r="M16" i="78"/>
  <c r="M8" i="78"/>
  <c r="Q13" i="78" a="1"/>
  <c r="N64" i="78"/>
  <c r="J54" i="78"/>
  <c r="L43" i="78"/>
  <c r="N32" i="78"/>
  <c r="J22" i="78"/>
  <c r="L13" i="78"/>
  <c r="K5" i="78"/>
  <c r="K71" i="78"/>
  <c r="K55" i="78"/>
  <c r="K39" i="78"/>
  <c r="K23" i="78"/>
  <c r="K13" i="78"/>
  <c r="J5" i="78"/>
  <c r="N58" i="78"/>
  <c r="Q18" i="78" a="1"/>
  <c r="N65" i="78"/>
  <c r="J55" i="78"/>
  <c r="L44" i="78"/>
  <c r="N33" i="78"/>
  <c r="J23" i="78"/>
  <c r="J14" i="78"/>
  <c r="Q11" i="78" a="1"/>
  <c r="K60" i="78"/>
  <c r="K44" i="78"/>
  <c r="K28" i="78"/>
  <c r="L73" i="78"/>
  <c r="N46" i="78"/>
  <c r="M74" i="77"/>
  <c r="M58" i="77"/>
  <c r="M42" i="77"/>
  <c r="M26" i="77"/>
  <c r="N3" i="77"/>
  <c r="L70" i="77"/>
  <c r="N59" i="77"/>
  <c r="J49" i="77"/>
  <c r="L38" i="77"/>
  <c r="N27" i="77"/>
  <c r="N17" i="77"/>
  <c r="N9" i="77"/>
  <c r="L5" i="77"/>
  <c r="Q15" i="77" a="1"/>
  <c r="K62" i="77"/>
  <c r="K46" i="77"/>
  <c r="K30" i="77"/>
  <c r="M16" i="77"/>
  <c r="M8" i="77"/>
  <c r="N38" i="77"/>
  <c r="J70" i="77"/>
  <c r="L59" i="77"/>
  <c r="N48" i="77"/>
  <c r="J38" i="77"/>
  <c r="L27" i="77"/>
  <c r="L17" i="77"/>
  <c r="L9" i="77"/>
  <c r="N66" i="77"/>
  <c r="J20" i="77"/>
  <c r="K63" i="77"/>
  <c r="K47" i="77"/>
  <c r="K31" i="77"/>
  <c r="K17" i="77"/>
  <c r="K9" i="77"/>
  <c r="K52" i="77"/>
  <c r="Q4" i="77" a="1"/>
  <c r="N65" i="77"/>
  <c r="J55" i="77"/>
  <c r="L44" i="77"/>
  <c r="N33" i="77"/>
  <c r="J23" i="77"/>
  <c r="J14" i="77"/>
  <c r="K36" i="77"/>
  <c r="L53" i="77"/>
  <c r="K72" i="77"/>
  <c r="M53" i="77"/>
  <c r="N58" i="77"/>
  <c r="M74" i="76"/>
  <c r="M58" i="76"/>
  <c r="M42" i="76"/>
  <c r="M26" i="76"/>
  <c r="N3" i="76"/>
  <c r="J73" i="76"/>
  <c r="L62" i="76"/>
  <c r="N51" i="76"/>
  <c r="J41" i="76"/>
  <c r="L30" i="76"/>
  <c r="N19" i="76"/>
  <c r="N11" i="76"/>
  <c r="M3" i="76"/>
  <c r="M71" i="76"/>
  <c r="M55" i="76"/>
  <c r="M39" i="76"/>
  <c r="M23" i="76"/>
  <c r="M13" i="76"/>
  <c r="L5" i="76"/>
  <c r="M21" i="76"/>
  <c r="J66" i="76"/>
  <c r="L55" i="76"/>
  <c r="N44" i="76"/>
  <c r="J34" i="76"/>
  <c r="L23" i="76"/>
  <c r="L14" i="76"/>
  <c r="J39" i="85"/>
  <c r="L46" i="83"/>
  <c r="M51" i="82"/>
  <c r="M64" i="82"/>
  <c r="L65" i="82"/>
  <c r="J45" i="81"/>
  <c r="L59" i="81"/>
  <c r="K68" i="81"/>
  <c r="M22" i="80"/>
  <c r="J65" i="80"/>
  <c r="L22" i="80"/>
  <c r="M27" i="80"/>
  <c r="J46" i="80"/>
  <c r="K7" i="80"/>
  <c r="M44" i="80"/>
  <c r="J68" i="80"/>
  <c r="J47" i="80"/>
  <c r="J8" i="80"/>
  <c r="M37" i="80"/>
  <c r="M62" i="79"/>
  <c r="M49" i="79"/>
  <c r="J37" i="79"/>
  <c r="K32" i="79"/>
  <c r="M17" i="79"/>
  <c r="N52" i="79"/>
  <c r="L12" i="79"/>
  <c r="M40" i="79"/>
  <c r="M25" i="79"/>
  <c r="J35" i="79"/>
  <c r="L73" i="79"/>
  <c r="N30" i="79"/>
  <c r="M46" i="78"/>
  <c r="N8" i="78"/>
  <c r="N43" i="78"/>
  <c r="K66" i="78"/>
  <c r="M10" i="78"/>
  <c r="J46" i="78"/>
  <c r="K7" i="78"/>
  <c r="K27" i="78"/>
  <c r="L33" i="78"/>
  <c r="L36" i="78"/>
  <c r="K64" i="78"/>
  <c r="L53" i="78"/>
  <c r="M30" i="77"/>
  <c r="N51" i="77"/>
  <c r="N11" i="77"/>
  <c r="K50" i="77"/>
  <c r="N50" i="77"/>
  <c r="N40" i="77"/>
  <c r="K3" i="77"/>
  <c r="K35" i="77"/>
  <c r="M25" i="77"/>
  <c r="L36" i="77"/>
  <c r="N62" i="77"/>
  <c r="Q18" i="77" a="1"/>
  <c r="N5" i="76"/>
  <c r="N43" i="76"/>
  <c r="N10" i="76"/>
  <c r="M59" i="76"/>
  <c r="M17" i="76"/>
  <c r="Q3" i="76" a="1"/>
  <c r="L47" i="76"/>
  <c r="L18" i="76"/>
  <c r="M72" i="76"/>
  <c r="M40" i="76"/>
  <c r="K14" i="76"/>
  <c r="J3" i="76"/>
  <c r="L64" i="76"/>
  <c r="J47" i="76"/>
  <c r="J31" i="76"/>
  <c r="J19" i="76"/>
  <c r="J11" i="76"/>
  <c r="K48" i="76"/>
  <c r="L69" i="76"/>
  <c r="N58" i="76"/>
  <c r="J48" i="76"/>
  <c r="L37" i="76"/>
  <c r="N26" i="76"/>
  <c r="Q16" i="76" a="1"/>
  <c r="K73" i="75"/>
  <c r="K57" i="75"/>
  <c r="K41" i="75"/>
  <c r="K25" i="75"/>
  <c r="L46" i="75"/>
  <c r="Q9" i="75" a="1"/>
  <c r="J65" i="75"/>
  <c r="L54" i="75"/>
  <c r="L42" i="75"/>
  <c r="N31" i="75"/>
  <c r="J21" i="75"/>
  <c r="N11" i="75"/>
  <c r="M71" i="75"/>
  <c r="M55" i="75"/>
  <c r="M39" i="75"/>
  <c r="M23" i="75"/>
  <c r="M13" i="75"/>
  <c r="L5" i="75"/>
  <c r="N72" i="75"/>
  <c r="J62" i="75"/>
  <c r="L51" i="75"/>
  <c r="N40" i="75"/>
  <c r="J30" i="75"/>
  <c r="L19" i="75"/>
  <c r="L11" i="75"/>
  <c r="K3" i="75"/>
  <c r="J44" i="75"/>
  <c r="M68" i="75"/>
  <c r="M52" i="75"/>
  <c r="M36" i="75"/>
  <c r="M20" i="75"/>
  <c r="K12" i="75"/>
  <c r="J4" i="75"/>
  <c r="J67" i="75"/>
  <c r="L56" i="75"/>
  <c r="N45" i="75"/>
  <c r="J35" i="75"/>
  <c r="L24" i="75"/>
  <c r="J15" i="75"/>
  <c r="J72" i="75"/>
  <c r="N42" i="75"/>
  <c r="K72" i="75"/>
  <c r="K56" i="75"/>
  <c r="K40" i="75"/>
  <c r="K24" i="75"/>
  <c r="N70" i="75"/>
  <c r="J36" i="75"/>
  <c r="K73" i="74"/>
  <c r="K57" i="74"/>
  <c r="K41" i="74"/>
  <c r="K25" i="74"/>
  <c r="M6" i="74"/>
  <c r="M29" i="74"/>
  <c r="N67" i="74"/>
  <c r="J57" i="74"/>
  <c r="L46" i="74"/>
  <c r="N35" i="74"/>
  <c r="J25" i="74"/>
  <c r="N15" i="74"/>
  <c r="M7" i="74"/>
  <c r="M71" i="74"/>
  <c r="M55" i="74"/>
  <c r="M39" i="74"/>
  <c r="M23" i="74"/>
  <c r="M13" i="74"/>
  <c r="L5" i="74"/>
  <c r="K24" i="74"/>
  <c r="L67" i="74"/>
  <c r="N56" i="74"/>
  <c r="J46" i="74"/>
  <c r="L35" i="74"/>
  <c r="N24" i="74"/>
  <c r="L15" i="74"/>
  <c r="K7" i="74"/>
  <c r="M25" i="74"/>
  <c r="M60" i="74"/>
  <c r="M44" i="74"/>
  <c r="M28" i="74"/>
  <c r="K16" i="74"/>
  <c r="K8" i="74"/>
  <c r="K44" i="74"/>
  <c r="N69" i="74"/>
  <c r="J59" i="74"/>
  <c r="L48" i="74"/>
  <c r="N37" i="74"/>
  <c r="J27" i="74"/>
  <c r="J17" i="74"/>
  <c r="J9" i="74"/>
  <c r="J68" i="74"/>
  <c r="M29" i="85"/>
  <c r="K54" i="83"/>
  <c r="K26" i="82"/>
  <c r="K39" i="82"/>
  <c r="J48" i="82"/>
  <c r="N27" i="81"/>
  <c r="J42" i="81"/>
  <c r="M41" i="81"/>
  <c r="N5" i="80"/>
  <c r="J61" i="80"/>
  <c r="N17" i="80"/>
  <c r="M16" i="80"/>
  <c r="J42" i="80"/>
  <c r="K4" i="80"/>
  <c r="K39" i="80"/>
  <c r="J56" i="80"/>
  <c r="J43" i="80"/>
  <c r="N62" i="80"/>
  <c r="K32" i="80"/>
  <c r="K57" i="79"/>
  <c r="Q6" i="79" a="1"/>
  <c r="J33" i="79"/>
  <c r="K74" i="79"/>
  <c r="M14" i="79"/>
  <c r="N48" i="79"/>
  <c r="L9" i="79"/>
  <c r="K35" i="79"/>
  <c r="N73" i="79"/>
  <c r="J31" i="79"/>
  <c r="L69" i="79"/>
  <c r="N26" i="79"/>
  <c r="K41" i="78"/>
  <c r="L45" i="78"/>
  <c r="N39" i="78"/>
  <c r="M59" i="78"/>
  <c r="L7" i="78"/>
  <c r="J42" i="78"/>
  <c r="K4" i="78"/>
  <c r="M20" i="78"/>
  <c r="Q2" i="78" a="1"/>
  <c r="L32" i="78"/>
  <c r="M57" i="78"/>
  <c r="N42" i="78"/>
  <c r="K25" i="77"/>
  <c r="N47" i="77"/>
  <c r="N8" i="77"/>
  <c r="M43" i="77"/>
  <c r="J32" i="77"/>
  <c r="N36" i="77"/>
  <c r="J64" i="77"/>
  <c r="M28" i="77"/>
  <c r="Q12" i="77" a="1"/>
  <c r="L32" i="77"/>
  <c r="N46" i="77"/>
  <c r="K73" i="76"/>
  <c r="M61" i="76"/>
  <c r="N39" i="76"/>
  <c r="M7" i="76"/>
  <c r="K54" i="76"/>
  <c r="M15" i="76"/>
  <c r="L71" i="76"/>
  <c r="L43" i="76"/>
  <c r="L16" i="76"/>
  <c r="M68" i="76"/>
  <c r="M36" i="76"/>
  <c r="K13" i="76"/>
  <c r="M41" i="76"/>
  <c r="J63" i="76"/>
  <c r="L44" i="76"/>
  <c r="N29" i="76"/>
  <c r="J18" i="76"/>
  <c r="J10" i="76"/>
  <c r="K40" i="76"/>
  <c r="J68" i="76"/>
  <c r="L57" i="76"/>
  <c r="N46" i="76"/>
  <c r="J36" i="76"/>
  <c r="L25" i="76"/>
  <c r="Q15" i="76" a="1"/>
  <c r="M70" i="75"/>
  <c r="M54" i="75"/>
  <c r="M38" i="75"/>
  <c r="M22" i="75"/>
  <c r="N14" i="75"/>
  <c r="L74" i="75"/>
  <c r="N63" i="75"/>
  <c r="J53" i="75"/>
  <c r="J41" i="75"/>
  <c r="L30" i="75"/>
  <c r="N19" i="75"/>
  <c r="N9" i="75"/>
  <c r="K70" i="75"/>
  <c r="K54" i="75"/>
  <c r="K38" i="75"/>
  <c r="K22" i="75"/>
  <c r="M12" i="75"/>
  <c r="L4" i="75"/>
  <c r="L71" i="75"/>
  <c r="N60" i="75"/>
  <c r="J50" i="75"/>
  <c r="L39" i="75"/>
  <c r="N28" i="75"/>
  <c r="L18" i="75"/>
  <c r="L10" i="75"/>
  <c r="N74" i="75"/>
  <c r="N38" i="75"/>
  <c r="K67" i="75"/>
  <c r="K51" i="75"/>
  <c r="K35" i="75"/>
  <c r="K19" i="75"/>
  <c r="K11" i="75"/>
  <c r="J3" i="75"/>
  <c r="N65" i="75"/>
  <c r="J55" i="75"/>
  <c r="L44" i="75"/>
  <c r="N33" i="75"/>
  <c r="J23" i="75"/>
  <c r="J14" i="75"/>
  <c r="L69" i="75"/>
  <c r="L37" i="75"/>
  <c r="M69" i="75"/>
  <c r="M53" i="75"/>
  <c r="M37" i="75"/>
  <c r="M21" i="75"/>
  <c r="L65" i="75"/>
  <c r="J32" i="75"/>
  <c r="M70" i="74"/>
  <c r="M54" i="74"/>
  <c r="M38" i="74"/>
  <c r="M22" i="74"/>
  <c r="M5" i="74"/>
  <c r="M21" i="74"/>
  <c r="L66" i="74"/>
  <c r="N55" i="74"/>
  <c r="J45" i="74"/>
  <c r="L34" i="74"/>
  <c r="N23" i="74"/>
  <c r="N14" i="74"/>
  <c r="M3" i="74"/>
  <c r="K70" i="74"/>
  <c r="K54" i="74"/>
  <c r="K38" i="74"/>
  <c r="K22" i="74"/>
  <c r="M12" i="74"/>
  <c r="L4" i="74"/>
  <c r="Q4" i="74" a="1"/>
  <c r="J66" i="74"/>
  <c r="L55" i="74"/>
  <c r="N44" i="74"/>
  <c r="J34" i="74"/>
  <c r="L23" i="74"/>
  <c r="L14" i="74"/>
  <c r="K6" i="74"/>
  <c r="Q5" i="74" a="1"/>
  <c r="K59" i="74"/>
  <c r="K43" i="74"/>
  <c r="K27" i="74"/>
  <c r="K15" i="74"/>
  <c r="J7" i="74"/>
  <c r="K36" i="74"/>
  <c r="L68" i="74"/>
  <c r="N57" i="74"/>
  <c r="J47" i="74"/>
  <c r="L36" i="74"/>
  <c r="N25" i="74"/>
  <c r="N59" i="84"/>
  <c r="J34" i="83"/>
  <c r="L3" i="82"/>
  <c r="K10" i="82"/>
  <c r="N22" i="82"/>
  <c r="M6" i="81"/>
  <c r="L17" i="81"/>
  <c r="J60" i="81"/>
  <c r="M5" i="80"/>
  <c r="L54" i="80"/>
  <c r="N12" i="80"/>
  <c r="L6" i="80"/>
  <c r="L35" i="80"/>
  <c r="L49" i="80"/>
  <c r="M28" i="80"/>
  <c r="J28" i="80"/>
  <c r="L36" i="80"/>
  <c r="N38" i="80"/>
  <c r="M21" i="80"/>
  <c r="M46" i="79"/>
  <c r="J69" i="79"/>
  <c r="L26" i="79"/>
  <c r="M63" i="79"/>
  <c r="M9" i="79"/>
  <c r="J42" i="79"/>
  <c r="K4" i="79"/>
  <c r="M24" i="79"/>
  <c r="J67" i="79"/>
  <c r="L24" i="79"/>
  <c r="N62" i="79"/>
  <c r="J20" i="79"/>
  <c r="M30" i="78"/>
  <c r="Q15" i="78" a="1"/>
  <c r="N27" i="78"/>
  <c r="K50" i="78"/>
  <c r="J56" i="78"/>
  <c r="L35" i="78"/>
  <c r="Q10" i="78" a="1"/>
  <c r="K15" i="78"/>
  <c r="L68" i="78"/>
  <c r="N25" i="78"/>
  <c r="K48" i="78"/>
  <c r="Q14" i="78" a="1"/>
  <c r="N5" i="77"/>
  <c r="J41" i="77"/>
  <c r="M3" i="77"/>
  <c r="K34" i="77"/>
  <c r="N72" i="77"/>
  <c r="J30" i="77"/>
  <c r="J36" i="77"/>
  <c r="K19" i="77"/>
  <c r="L68" i="77"/>
  <c r="N25" i="77"/>
  <c r="Q17" i="77" a="1"/>
  <c r="M62" i="76"/>
  <c r="Q11" i="76" a="1"/>
  <c r="J33" i="76"/>
  <c r="M5" i="76"/>
  <c r="M47" i="76"/>
  <c r="M12" i="76"/>
  <c r="N68" i="76"/>
  <c r="L39" i="76"/>
  <c r="L13" i="76"/>
  <c r="K67" i="76"/>
  <c r="K35" i="76"/>
  <c r="K12" i="76"/>
  <c r="K24" i="76"/>
  <c r="N61" i="76"/>
  <c r="J43" i="76"/>
  <c r="J27" i="76"/>
  <c r="J17" i="76"/>
  <c r="J9" i="76"/>
  <c r="M25" i="76"/>
  <c r="N66" i="76"/>
  <c r="J56" i="76"/>
  <c r="L45" i="76"/>
  <c r="N34" i="76"/>
  <c r="J24" i="76"/>
  <c r="Q14" i="76" a="1"/>
  <c r="K69" i="75"/>
  <c r="K53" i="75"/>
  <c r="K37" i="75"/>
  <c r="K21" i="75"/>
  <c r="N10" i="75"/>
  <c r="J73" i="75"/>
  <c r="L62" i="75"/>
  <c r="N51" i="75"/>
  <c r="N39" i="75"/>
  <c r="J29" i="75"/>
  <c r="N18" i="75"/>
  <c r="M7" i="75"/>
  <c r="M67" i="75"/>
  <c r="M51" i="75"/>
  <c r="M35" i="75"/>
  <c r="M19" i="75"/>
  <c r="M11" i="75"/>
  <c r="L3" i="75"/>
  <c r="J70" i="75"/>
  <c r="L59" i="75"/>
  <c r="N48" i="75"/>
  <c r="J38" i="75"/>
  <c r="L27" i="75"/>
  <c r="L17" i="75"/>
  <c r="L9" i="75"/>
  <c r="J68" i="75"/>
  <c r="N34" i="75"/>
  <c r="M64" i="75"/>
  <c r="M48" i="75"/>
  <c r="M32" i="75"/>
  <c r="K18" i="75"/>
  <c r="K10" i="75"/>
  <c r="Q12" i="75" a="1"/>
  <c r="L64" i="75"/>
  <c r="N53" i="75"/>
  <c r="J43" i="75"/>
  <c r="L32" i="75"/>
  <c r="N21" i="75"/>
  <c r="J13" i="75"/>
  <c r="N66" i="75"/>
  <c r="L33" i="75"/>
  <c r="K68" i="75"/>
  <c r="K52" i="75"/>
  <c r="K36" i="75"/>
  <c r="K20" i="75"/>
  <c r="L61" i="75"/>
  <c r="L29" i="75"/>
  <c r="K69" i="74"/>
  <c r="K53" i="74"/>
  <c r="K37" i="74"/>
  <c r="K21" i="74"/>
  <c r="M4" i="74"/>
  <c r="Q6" i="74" a="1"/>
  <c r="J65" i="74"/>
  <c r="L54" i="74"/>
  <c r="N43" i="74"/>
  <c r="J33" i="74"/>
  <c r="L22" i="74"/>
  <c r="N13" i="74"/>
  <c r="K4" i="74"/>
  <c r="M67" i="74"/>
  <c r="M51" i="74"/>
  <c r="M35" i="74"/>
  <c r="M19" i="74"/>
  <c r="M11" i="74"/>
  <c r="L3" i="74"/>
  <c r="Q2" i="74" a="1"/>
  <c r="N64" i="74"/>
  <c r="J54" i="74"/>
  <c r="L43" i="74"/>
  <c r="N32" i="74"/>
  <c r="J22" i="74"/>
  <c r="L13" i="74"/>
  <c r="K5" i="74"/>
  <c r="M72" i="74"/>
  <c r="M56" i="74"/>
  <c r="M40" i="74"/>
  <c r="M24" i="74"/>
  <c r="K14" i="74"/>
  <c r="J6" i="74"/>
  <c r="K28" i="74"/>
  <c r="J67" i="74"/>
  <c r="L56" i="74"/>
  <c r="N45" i="74"/>
  <c r="J35" i="74"/>
  <c r="L24" i="74"/>
  <c r="M67" i="84"/>
  <c r="M28" i="83"/>
  <c r="K20" i="82"/>
  <c r="M34" i="82"/>
  <c r="Q8" i="82" a="1"/>
  <c r="M24" i="81"/>
  <c r="K4" i="81"/>
  <c r="N38" i="81"/>
  <c r="M35" i="80"/>
  <c r="L50" i="80"/>
  <c r="M7" i="80"/>
  <c r="J74" i="80"/>
  <c r="L31" i="80"/>
  <c r="J36" i="80"/>
  <c r="K23" i="80"/>
  <c r="Q9" i="80" a="1"/>
  <c r="L32" i="80"/>
  <c r="J24" i="80"/>
  <c r="Q5" i="80" a="1"/>
  <c r="K41" i="79"/>
  <c r="J65" i="79"/>
  <c r="L22" i="79"/>
  <c r="K58" i="79"/>
  <c r="L6" i="79"/>
  <c r="J38" i="79"/>
  <c r="K60" i="79"/>
  <c r="K19" i="79"/>
  <c r="J63" i="79"/>
  <c r="L20" i="79"/>
  <c r="N58" i="79"/>
  <c r="Q16" i="79" a="1"/>
  <c r="K25" i="78"/>
  <c r="J73" i="78"/>
  <c r="N19" i="78"/>
  <c r="M43" i="78"/>
  <c r="J74" i="78"/>
  <c r="L31" i="78"/>
  <c r="M68" i="78"/>
  <c r="K12" i="78"/>
  <c r="L64" i="78"/>
  <c r="N21" i="78"/>
  <c r="M41" i="78"/>
  <c r="K73" i="77"/>
  <c r="N54" i="77"/>
  <c r="J37" i="77"/>
  <c r="L3" i="77"/>
  <c r="M27" i="77"/>
  <c r="N68" i="77"/>
  <c r="J26" i="77"/>
  <c r="Q14" i="77" a="1"/>
  <c r="K16" i="77"/>
  <c r="L64" i="77"/>
  <c r="N21" i="77"/>
  <c r="M69" i="77"/>
  <c r="K57" i="76"/>
  <c r="N71" i="76"/>
  <c r="J29" i="76"/>
  <c r="M65" i="76"/>
  <c r="M43" i="76"/>
  <c r="M9" i="76"/>
  <c r="N64" i="76"/>
  <c r="N36" i="76"/>
  <c r="L10" i="76"/>
  <c r="M60" i="76"/>
  <c r="M28" i="76"/>
  <c r="K11" i="76"/>
  <c r="Q5" i="76" a="1"/>
  <c r="N57" i="76"/>
  <c r="N41" i="76"/>
  <c r="N25" i="76"/>
  <c r="J16" i="76"/>
  <c r="J8" i="76"/>
  <c r="Q6" i="76" a="1"/>
  <c r="L65" i="76"/>
  <c r="N54" i="76"/>
  <c r="J44" i="76"/>
  <c r="L33" i="76"/>
  <c r="N22" i="76"/>
  <c r="Q13" i="76" a="1"/>
  <c r="M66" i="75"/>
  <c r="M50" i="75"/>
  <c r="M34" i="75"/>
  <c r="N7" i="75"/>
  <c r="N8" i="75"/>
  <c r="N71" i="75"/>
  <c r="J61" i="75"/>
  <c r="L50" i="75"/>
  <c r="L38" i="75"/>
  <c r="N27" i="75"/>
  <c r="N17" i="75"/>
  <c r="M6" i="75"/>
  <c r="K66" i="75"/>
  <c r="K50" i="75"/>
  <c r="K34" i="75"/>
  <c r="M18" i="75"/>
  <c r="M10" i="75"/>
  <c r="J40" i="75"/>
  <c r="N68" i="75"/>
  <c r="J58" i="75"/>
  <c r="L47" i="75"/>
  <c r="N36" i="75"/>
  <c r="J26" i="75"/>
  <c r="L16" i="75"/>
  <c r="L8" i="75"/>
  <c r="J64" i="75"/>
  <c r="N22" i="75"/>
  <c r="K63" i="75"/>
  <c r="K47" i="75"/>
  <c r="K31" i="75"/>
  <c r="K17" i="75"/>
  <c r="K9" i="75"/>
  <c r="N73" i="75"/>
  <c r="J63" i="75"/>
  <c r="L52" i="75"/>
  <c r="N41" i="75"/>
  <c r="J31" i="75"/>
  <c r="L20" i="75"/>
  <c r="J12" i="75"/>
  <c r="N62" i="75"/>
  <c r="J28" i="75"/>
  <c r="M65" i="75"/>
  <c r="M49" i="75"/>
  <c r="M33" i="75"/>
  <c r="Q6" i="75" a="1"/>
  <c r="L57" i="75"/>
  <c r="L25" i="75"/>
  <c r="M66" i="74"/>
  <c r="M50" i="74"/>
  <c r="M34" i="74"/>
  <c r="N7" i="74"/>
  <c r="M73" i="74"/>
  <c r="L74" i="74"/>
  <c r="N63" i="74"/>
  <c r="J53" i="74"/>
  <c r="L42" i="74"/>
  <c r="N31" i="74"/>
  <c r="J21" i="74"/>
  <c r="N12" i="74"/>
  <c r="K68" i="74"/>
  <c r="K66" i="74"/>
  <c r="K50" i="74"/>
  <c r="K34" i="74"/>
  <c r="M18" i="74"/>
  <c r="M10" i="74"/>
  <c r="M69" i="74"/>
  <c r="J74" i="74"/>
  <c r="L63" i="74"/>
  <c r="N52" i="74"/>
  <c r="J42" i="74"/>
  <c r="L31" i="74"/>
  <c r="N20" i="74"/>
  <c r="L12" i="74"/>
  <c r="K3" i="74"/>
  <c r="K71" i="74"/>
  <c r="K55" i="74"/>
  <c r="K39" i="74"/>
  <c r="K23" i="74"/>
  <c r="K13" i="74"/>
  <c r="J5" i="74"/>
  <c r="K20" i="74"/>
  <c r="N65" i="74"/>
  <c r="J55" i="74"/>
  <c r="L44" i="74"/>
  <c r="N33" i="74"/>
  <c r="J23" i="74"/>
  <c r="J14" i="74"/>
  <c r="N74" i="74"/>
  <c r="J64" i="74"/>
  <c r="L53" i="74"/>
  <c r="N42" i="74"/>
  <c r="J32" i="74"/>
  <c r="L21" i="74"/>
  <c r="Q12" i="74" a="1"/>
  <c r="J34" i="84"/>
  <c r="J23" i="83"/>
  <c r="N52" i="82"/>
  <c r="L52" i="82"/>
  <c r="M42" i="81"/>
  <c r="M67" i="81"/>
  <c r="J71" i="81"/>
  <c r="K69" i="80"/>
  <c r="M17" i="80"/>
  <c r="N43" i="80"/>
  <c r="M67" i="80"/>
  <c r="L67" i="80"/>
  <c r="N24" i="80"/>
  <c r="Q14" i="80" a="1"/>
  <c r="K16" i="80"/>
  <c r="L68" i="80"/>
  <c r="N25" i="80"/>
  <c r="M69" i="80"/>
  <c r="N54" i="80"/>
  <c r="M30" i="79"/>
  <c r="L58" i="79"/>
  <c r="N16" i="79"/>
  <c r="M47" i="79"/>
  <c r="J74" i="79"/>
  <c r="L31" i="79"/>
  <c r="M72" i="79"/>
  <c r="K14" i="79"/>
  <c r="L56" i="79"/>
  <c r="J15" i="79"/>
  <c r="J52" i="79"/>
  <c r="Q11" i="79" a="1"/>
  <c r="N5" i="78"/>
  <c r="L66" i="78"/>
  <c r="N9" i="78"/>
  <c r="K34" i="78"/>
  <c r="L67" i="78"/>
  <c r="N24" i="78"/>
  <c r="K59" i="78"/>
  <c r="J7" i="78"/>
  <c r="N57" i="78"/>
  <c r="J16" i="78"/>
  <c r="K32" i="78"/>
  <c r="M62" i="77"/>
  <c r="J73" i="77"/>
  <c r="L30" i="77"/>
  <c r="L33" i="77"/>
  <c r="M18" i="77"/>
  <c r="J62" i="77"/>
  <c r="L19" i="77"/>
  <c r="K67" i="77"/>
  <c r="K11" i="77"/>
  <c r="N57" i="77"/>
  <c r="J16" i="77"/>
  <c r="M57" i="77"/>
  <c r="M46" i="76"/>
  <c r="J65" i="76"/>
  <c r="L22" i="76"/>
  <c r="M33" i="76"/>
  <c r="K38" i="76"/>
  <c r="L7" i="76"/>
  <c r="N60" i="76"/>
  <c r="N32" i="76"/>
  <c r="L8" i="76"/>
  <c r="M56" i="76"/>
  <c r="M24" i="76"/>
  <c r="K8" i="76"/>
  <c r="N73" i="76"/>
  <c r="J55" i="76"/>
  <c r="L40" i="76"/>
  <c r="L24" i="76"/>
  <c r="J15" i="76"/>
  <c r="M73" i="76"/>
  <c r="N74" i="76"/>
  <c r="J64" i="76"/>
  <c r="L53" i="76"/>
  <c r="N42" i="76"/>
  <c r="J32" i="76"/>
  <c r="L21" i="76"/>
  <c r="Q12" i="76" a="1"/>
  <c r="K65" i="75"/>
  <c r="K49" i="75"/>
  <c r="K33" i="75"/>
  <c r="N6" i="75"/>
  <c r="M5" i="75"/>
  <c r="L70" i="75"/>
  <c r="N59" i="75"/>
  <c r="J49" i="75"/>
  <c r="J37" i="75"/>
  <c r="L26" i="75"/>
  <c r="N16" i="75"/>
  <c r="M3" i="75"/>
  <c r="M63" i="75"/>
  <c r="M47" i="75"/>
  <c r="M31" i="75"/>
  <c r="M17" i="75"/>
  <c r="M9" i="75"/>
  <c r="L21" i="75"/>
  <c r="L67" i="75"/>
  <c r="N56" i="75"/>
  <c r="J46" i="75"/>
  <c r="L35" i="75"/>
  <c r="N24" i="75"/>
  <c r="L15" i="75"/>
  <c r="K7" i="75"/>
  <c r="J60" i="75"/>
  <c r="Q17" i="75" a="1"/>
  <c r="M60" i="75"/>
  <c r="M44" i="75"/>
  <c r="M28" i="75"/>
  <c r="K16" i="75"/>
  <c r="K8" i="75"/>
  <c r="L72" i="75"/>
  <c r="N61" i="75"/>
  <c r="J51" i="75"/>
  <c r="L40" i="75"/>
  <c r="N29" i="75"/>
  <c r="J19" i="75"/>
  <c r="J11" i="75"/>
  <c r="N58" i="75"/>
  <c r="J24" i="75"/>
  <c r="K64" i="75"/>
  <c r="K48" i="75"/>
  <c r="K32" i="75"/>
  <c r="Q5" i="75" a="1"/>
  <c r="N54" i="75"/>
  <c r="J20" i="75"/>
  <c r="K65" i="74"/>
  <c r="M28" i="84"/>
  <c r="L37" i="83"/>
  <c r="L35" i="82"/>
  <c r="J35" i="82"/>
  <c r="N6" i="81"/>
  <c r="K42" i="81"/>
  <c r="N53" i="81"/>
  <c r="K57" i="80"/>
  <c r="M12" i="80"/>
  <c r="N39" i="80"/>
  <c r="K62" i="80"/>
  <c r="L63" i="80"/>
  <c r="N20" i="80"/>
  <c r="K71" i="80"/>
  <c r="K13" i="80"/>
  <c r="L64" i="80"/>
  <c r="N21" i="80"/>
  <c r="K64" i="80"/>
  <c r="L37" i="80"/>
  <c r="K25" i="79"/>
  <c r="L54" i="79"/>
  <c r="N13" i="79"/>
  <c r="K42" i="79"/>
  <c r="J70" i="79"/>
  <c r="L27" i="79"/>
  <c r="K67" i="79"/>
  <c r="K11" i="79"/>
  <c r="L52" i="79"/>
  <c r="J12" i="79"/>
  <c r="J48" i="79"/>
  <c r="K73" i="78"/>
  <c r="N47" i="78"/>
  <c r="L62" i="78"/>
  <c r="M4" i="78"/>
  <c r="M27" i="78"/>
  <c r="L63" i="78"/>
  <c r="N20" i="78"/>
  <c r="M52" i="78"/>
  <c r="J4" i="78"/>
  <c r="N53" i="78"/>
  <c r="J13" i="78"/>
  <c r="M25" i="78"/>
  <c r="K57" i="77"/>
  <c r="J69" i="77"/>
  <c r="L26" i="77"/>
  <c r="Q9" i="77" a="1"/>
  <c r="M15" i="77"/>
  <c r="J58" i="77"/>
  <c r="L16" i="77"/>
  <c r="M60" i="77"/>
  <c r="K8" i="77"/>
  <c r="N53" i="77"/>
  <c r="J13" i="77"/>
  <c r="M49" i="77"/>
  <c r="K41" i="76"/>
  <c r="J61" i="76"/>
  <c r="N18" i="76"/>
  <c r="Q10" i="76" a="1"/>
  <c r="M31" i="76"/>
  <c r="L4" i="76"/>
  <c r="J58" i="76"/>
  <c r="N28" i="76"/>
  <c r="K6" i="76"/>
  <c r="M52" i="76"/>
  <c r="M20" i="76"/>
  <c r="J6" i="76"/>
  <c r="L72" i="76"/>
  <c r="N53" i="76"/>
  <c r="L36" i="76"/>
  <c r="J23" i="76"/>
  <c r="J14" i="76"/>
  <c r="K68" i="76"/>
  <c r="L73" i="76"/>
  <c r="N62" i="76"/>
  <c r="J52" i="76"/>
  <c r="L41" i="76"/>
  <c r="N30" i="76"/>
  <c r="J20" i="76"/>
  <c r="Q9" i="76" a="1"/>
  <c r="M62" i="75"/>
  <c r="M46" i="75"/>
  <c r="M30" i="75"/>
  <c r="N5" i="75"/>
  <c r="M4" i="75"/>
  <c r="J69" i="75"/>
  <c r="L58" i="75"/>
  <c r="N47" i="75"/>
  <c r="N35" i="75"/>
  <c r="J25" i="75"/>
  <c r="N15" i="75"/>
  <c r="N30" i="75"/>
  <c r="K62" i="75"/>
  <c r="K46" i="75"/>
  <c r="K30" i="75"/>
  <c r="M16" i="75"/>
  <c r="M8" i="75"/>
  <c r="Q14" i="75" a="1"/>
  <c r="J66" i="75"/>
  <c r="L55" i="75"/>
  <c r="N44" i="75"/>
  <c r="J34" i="75"/>
  <c r="L23" i="75"/>
  <c r="L14" i="75"/>
  <c r="K6" i="75"/>
  <c r="J56" i="75"/>
  <c r="Q8" i="75" a="1"/>
  <c r="K59" i="75"/>
  <c r="K43" i="75"/>
  <c r="K27" i="75"/>
  <c r="K15" i="75"/>
  <c r="J7" i="75"/>
  <c r="J71" i="75"/>
  <c r="L60" i="75"/>
  <c r="N49" i="75"/>
  <c r="J39" i="75"/>
  <c r="L28" i="75"/>
  <c r="J18" i="75"/>
  <c r="J10" i="75"/>
  <c r="L53" i="75"/>
  <c r="Q18" i="75" a="1"/>
  <c r="M61" i="75"/>
  <c r="M45" i="75"/>
  <c r="M29" i="75"/>
  <c r="Q4" i="75" a="1"/>
  <c r="N50" i="75"/>
  <c r="Q16" i="75" a="1"/>
  <c r="M62" i="74"/>
  <c r="M46" i="74"/>
  <c r="M30" i="74"/>
  <c r="N5" i="74"/>
  <c r="M57" i="74"/>
  <c r="N71" i="74"/>
  <c r="J61" i="74"/>
  <c r="L50" i="74"/>
  <c r="N39" i="74"/>
  <c r="J29" i="74"/>
  <c r="N18" i="74"/>
  <c r="N10" i="74"/>
  <c r="K40" i="74"/>
  <c r="K62" i="74"/>
  <c r="K46" i="74"/>
  <c r="K30" i="74"/>
  <c r="M16" i="74"/>
  <c r="M8" i="74"/>
  <c r="K52" i="74"/>
  <c r="L71" i="74"/>
  <c r="N60" i="74"/>
  <c r="J50" i="74"/>
  <c r="L39" i="74"/>
  <c r="N28" i="74"/>
  <c r="L18" i="74"/>
  <c r="L10" i="74"/>
  <c r="K56" i="74"/>
  <c r="K67" i="74"/>
  <c r="K51" i="74"/>
  <c r="K35" i="74"/>
  <c r="K19" i="74"/>
  <c r="K11" i="74"/>
  <c r="J3" i="74"/>
  <c r="N73" i="74"/>
  <c r="J63" i="74"/>
  <c r="L52" i="74"/>
  <c r="N41" i="74"/>
  <c r="M20" i="87"/>
  <c r="J12" i="84"/>
  <c r="J33" i="82"/>
  <c r="L12" i="82"/>
  <c r="J12" i="82"/>
  <c r="L73" i="81"/>
  <c r="M11" i="81"/>
  <c r="L28" i="81"/>
  <c r="M42" i="80"/>
  <c r="Q10" i="80" a="1"/>
  <c r="J33" i="80"/>
  <c r="M51" i="80"/>
  <c r="N56" i="80"/>
  <c r="L15" i="80"/>
  <c r="M60" i="80"/>
  <c r="K8" i="80"/>
  <c r="N57" i="80"/>
  <c r="J16" i="80"/>
  <c r="M53" i="80"/>
  <c r="Q11" i="80" a="1"/>
  <c r="N5" i="79"/>
  <c r="N47" i="79"/>
  <c r="N8" i="79"/>
  <c r="M31" i="79"/>
  <c r="L63" i="79"/>
  <c r="N20" i="79"/>
  <c r="M56" i="79"/>
  <c r="J6" i="79"/>
  <c r="N45" i="79"/>
  <c r="K68" i="79"/>
  <c r="L41" i="79"/>
  <c r="M62" i="78"/>
  <c r="L26" i="78"/>
  <c r="N55" i="78"/>
  <c r="J36" i="78"/>
  <c r="M18" i="78"/>
  <c r="N56" i="78"/>
  <c r="L15" i="78"/>
  <c r="K43" i="78"/>
  <c r="J64" i="78"/>
  <c r="J47" i="78"/>
  <c r="J8" i="78"/>
  <c r="Q5" i="78" a="1"/>
  <c r="M46" i="77"/>
  <c r="L62" i="77"/>
  <c r="N19" i="77"/>
  <c r="K66" i="77"/>
  <c r="M10" i="77"/>
  <c r="L51" i="77"/>
  <c r="L11" i="77"/>
  <c r="K51" i="77"/>
  <c r="J3" i="77"/>
  <c r="J47" i="77"/>
  <c r="J8" i="77"/>
  <c r="Q6" i="77" a="1"/>
  <c r="M30" i="76"/>
  <c r="L54" i="76"/>
  <c r="N15" i="76"/>
  <c r="K70" i="76"/>
  <c r="M27" i="76"/>
  <c r="M57" i="76"/>
  <c r="J54" i="76"/>
  <c r="J26" i="76"/>
  <c r="K5" i="76"/>
  <c r="K51" i="76"/>
  <c r="K19" i="76"/>
  <c r="J5" i="76"/>
  <c r="L68" i="76"/>
  <c r="L52" i="76"/>
  <c r="N33" i="76"/>
  <c r="N21" i="76"/>
  <c r="J13" i="76"/>
  <c r="K64" i="76"/>
  <c r="J72" i="76"/>
  <c r="L61" i="76"/>
  <c r="N50" i="76"/>
  <c r="J40" i="76"/>
  <c r="L29" i="76"/>
  <c r="Q18" i="76" a="1"/>
  <c r="Q8" i="76" a="1"/>
  <c r="K61" i="75"/>
  <c r="K45" i="75"/>
  <c r="K29" i="75"/>
  <c r="N4" i="75"/>
  <c r="N26" i="75"/>
  <c r="N67" i="75"/>
  <c r="J57" i="75"/>
  <c r="J45" i="75"/>
  <c r="L34" i="75"/>
  <c r="N23" i="75"/>
  <c r="N13" i="75"/>
  <c r="Q15" i="75" a="1"/>
  <c r="M59" i="75"/>
  <c r="M43" i="75"/>
  <c r="M27" i="75"/>
  <c r="M15" i="75"/>
  <c r="L7" i="75"/>
  <c r="Q2" i="75" a="1"/>
  <c r="N64" i="75"/>
  <c r="J54" i="75"/>
  <c r="L43" i="75"/>
  <c r="N32" i="75"/>
  <c r="J22" i="75"/>
  <c r="L13" i="75"/>
  <c r="K5" i="75"/>
  <c r="J52" i="75"/>
  <c r="M72" i="75"/>
  <c r="M56" i="75"/>
  <c r="M40" i="75"/>
  <c r="M24" i="75"/>
  <c r="K14" i="75"/>
  <c r="J6" i="75"/>
  <c r="N69" i="75"/>
  <c r="J59" i="75"/>
  <c r="L48" i="75"/>
  <c r="N37" i="75"/>
  <c r="J27" i="75"/>
  <c r="J17" i="75"/>
  <c r="J9" i="75"/>
  <c r="L49" i="75"/>
  <c r="Q10" i="75" a="1"/>
  <c r="K60" i="75"/>
  <c r="K44" i="75"/>
  <c r="K28" i="75"/>
  <c r="Q3" i="75" a="1"/>
  <c r="N46" i="75"/>
  <c r="Q11" i="75" a="1"/>
  <c r="K61" i="74"/>
  <c r="K45" i="74"/>
  <c r="K29" i="74"/>
  <c r="N4" i="74"/>
  <c r="M49" i="74"/>
  <c r="L70" i="74"/>
  <c r="N59" i="74"/>
  <c r="J49" i="74"/>
  <c r="L38" i="74"/>
  <c r="N27" i="74"/>
  <c r="N17" i="74"/>
  <c r="N9" i="74"/>
  <c r="M33" i="74"/>
  <c r="M59" i="74"/>
  <c r="M43" i="74"/>
  <c r="M27" i="74"/>
  <c r="M15" i="74"/>
  <c r="L7" i="74"/>
  <c r="M45" i="74"/>
  <c r="J70" i="74"/>
  <c r="L59" i="74"/>
  <c r="N48" i="74"/>
  <c r="J38" i="74"/>
  <c r="L27" i="74"/>
  <c r="L17" i="74"/>
  <c r="L9" i="74"/>
  <c r="K48" i="74"/>
  <c r="M64" i="74"/>
  <c r="M48" i="74"/>
  <c r="M32" i="74"/>
  <c r="K18" i="74"/>
  <c r="K10" i="74"/>
  <c r="K72" i="74"/>
  <c r="L72" i="74"/>
  <c r="N61" i="74"/>
  <c r="J51" i="74"/>
  <c r="L40" i="74"/>
  <c r="N54" i="84"/>
  <c r="N71" i="80"/>
  <c r="J13" i="80"/>
  <c r="L17" i="79"/>
  <c r="N51" i="78"/>
  <c r="M73" i="78"/>
  <c r="L8" i="77"/>
  <c r="N13" i="76"/>
  <c r="K16" i="76"/>
  <c r="N70" i="76"/>
  <c r="M42" i="75"/>
  <c r="L22" i="75"/>
  <c r="J74" i="75"/>
  <c r="J48" i="75"/>
  <c r="N57" i="75"/>
  <c r="M57" i="75"/>
  <c r="M42" i="74"/>
  <c r="J69" i="74"/>
  <c r="L26" i="74"/>
  <c r="K58" i="74"/>
  <c r="L6" i="74"/>
  <c r="L47" i="74"/>
  <c r="L8" i="74"/>
  <c r="K31" i="74"/>
  <c r="J71" i="74"/>
  <c r="J31" i="74"/>
  <c r="J15" i="74"/>
  <c r="J72" i="74"/>
  <c r="N58" i="74"/>
  <c r="N46" i="74"/>
  <c r="N34" i="74"/>
  <c r="N22" i="74"/>
  <c r="Q11" i="74" a="1"/>
  <c r="K65" i="73"/>
  <c r="K49" i="73"/>
  <c r="K33" i="73"/>
  <c r="N6" i="73"/>
  <c r="N16" i="73"/>
  <c r="K47" i="73"/>
  <c r="L69" i="73"/>
  <c r="L74" i="73"/>
  <c r="N63" i="73"/>
  <c r="J53" i="73"/>
  <c r="L42" i="73"/>
  <c r="N31" i="73"/>
  <c r="N10" i="73"/>
  <c r="K18" i="73"/>
  <c r="J56" i="73"/>
  <c r="K74" i="73"/>
  <c r="K58" i="73"/>
  <c r="K42" i="73"/>
  <c r="K26" i="73"/>
  <c r="M14" i="73"/>
  <c r="L6" i="73"/>
  <c r="J24" i="73"/>
  <c r="L67" i="73"/>
  <c r="N56" i="73"/>
  <c r="J46" i="73"/>
  <c r="L35" i="73"/>
  <c r="N24" i="73"/>
  <c r="L15" i="73"/>
  <c r="K7" i="73"/>
  <c r="K67" i="73"/>
  <c r="K51" i="73"/>
  <c r="K27" i="73"/>
  <c r="L73" i="73"/>
  <c r="N22" i="73"/>
  <c r="J67" i="73"/>
  <c r="L56" i="73"/>
  <c r="N45" i="73"/>
  <c r="J35" i="73"/>
  <c r="L24" i="73"/>
  <c r="J15" i="73"/>
  <c r="N70" i="73"/>
  <c r="M73" i="73"/>
  <c r="M57" i="73"/>
  <c r="M41" i="73"/>
  <c r="M25" i="73"/>
  <c r="N66" i="73"/>
  <c r="L25" i="73"/>
  <c r="K65" i="72"/>
  <c r="K49" i="72"/>
  <c r="K33" i="72"/>
  <c r="N6" i="72"/>
  <c r="J33" i="72"/>
  <c r="N12" i="72"/>
  <c r="J70" i="72"/>
  <c r="L39" i="72"/>
  <c r="L8" i="72"/>
  <c r="M36" i="72"/>
  <c r="J69" i="72"/>
  <c r="L58" i="72"/>
  <c r="L46" i="72"/>
  <c r="J29" i="72"/>
  <c r="N11" i="72"/>
  <c r="N56" i="72"/>
  <c r="N24" i="72"/>
  <c r="K31" i="72"/>
  <c r="M67" i="72"/>
  <c r="M51" i="72"/>
  <c r="M35" i="72"/>
  <c r="M19" i="72"/>
  <c r="M11" i="72"/>
  <c r="N68" i="72"/>
  <c r="J38" i="72"/>
  <c r="L9" i="72"/>
  <c r="K39" i="72"/>
  <c r="N69" i="72"/>
  <c r="J59" i="72"/>
  <c r="L48" i="72"/>
  <c r="N37" i="72"/>
  <c r="J27" i="72"/>
  <c r="J17" i="72"/>
  <c r="J9" i="72"/>
  <c r="M61" i="72"/>
  <c r="M45" i="72"/>
  <c r="M29" i="72"/>
  <c r="Q4" i="72" a="1"/>
  <c r="M40" i="72"/>
  <c r="J72" i="72"/>
  <c r="L61" i="72"/>
  <c r="N50" i="72"/>
  <c r="J40" i="72"/>
  <c r="L29" i="72"/>
  <c r="Q18" i="72" a="1"/>
  <c r="Q10" i="72" a="1"/>
  <c r="K9" i="72"/>
  <c r="N27" i="5"/>
  <c r="M29" i="5"/>
  <c r="J6" i="5"/>
  <c r="K53" i="5"/>
  <c r="J39" i="5"/>
  <c r="M64" i="22"/>
  <c r="J43" i="22"/>
  <c r="K58" i="5"/>
  <c r="L31" i="22"/>
  <c r="M57" i="22"/>
  <c r="N18" i="5"/>
  <c r="K55" i="5"/>
  <c r="K14" i="5"/>
  <c r="L48" i="22"/>
  <c r="L73" i="22"/>
  <c r="N40" i="5"/>
  <c r="J68" i="5"/>
  <c r="M74" i="22"/>
  <c r="L55" i="5"/>
  <c r="J12" i="5"/>
  <c r="M22" i="5"/>
  <c r="N29" i="22"/>
  <c r="J41" i="22"/>
  <c r="M48" i="22"/>
  <c r="K3" i="5"/>
  <c r="N17" i="5"/>
  <c r="K21" i="5"/>
  <c r="N45" i="22"/>
  <c r="N25" i="22"/>
  <c r="N57" i="5"/>
  <c r="L36" i="5"/>
  <c r="N37" i="22"/>
  <c r="K17" i="5"/>
  <c r="M46" i="5"/>
  <c r="N60" i="5"/>
  <c r="M26" i="22"/>
  <c r="J49" i="22"/>
  <c r="L14" i="22"/>
  <c r="K35" i="22"/>
  <c r="N59" i="22"/>
  <c r="J5" i="22"/>
  <c r="N5" i="22"/>
  <c r="N30" i="5"/>
  <c r="K38" i="5"/>
  <c r="M3" i="5"/>
  <c r="N54" i="5"/>
  <c r="M65" i="5"/>
  <c r="N26" i="22"/>
  <c r="M42" i="5"/>
  <c r="M70" i="5"/>
  <c r="N58" i="5"/>
  <c r="L42" i="22"/>
  <c r="M45" i="22"/>
  <c r="M47" i="5"/>
  <c r="M71" i="5"/>
  <c r="N49" i="5"/>
  <c r="K70" i="22"/>
  <c r="N47" i="22"/>
  <c r="M67" i="22"/>
  <c r="M35" i="5"/>
  <c r="J23" i="22"/>
  <c r="L63" i="22"/>
  <c r="J54" i="5"/>
  <c r="L25" i="5"/>
  <c r="L58" i="22"/>
  <c r="M68" i="22"/>
  <c r="J57" i="22"/>
  <c r="N46" i="5"/>
  <c r="N72" i="5"/>
  <c r="K49" i="22"/>
  <c r="N24" i="22"/>
  <c r="L40" i="22"/>
  <c r="K13" i="5"/>
  <c r="K61" i="22"/>
  <c r="K66" i="22"/>
  <c r="K33" i="5"/>
  <c r="L60" i="5"/>
  <c r="M43" i="5"/>
  <c r="L20" i="5"/>
  <c r="N30" i="22"/>
  <c r="J13" i="5"/>
  <c r="M40" i="5"/>
  <c r="J32" i="5"/>
  <c r="N15" i="5"/>
  <c r="M74" i="5"/>
  <c r="N13" i="5"/>
  <c r="L32" i="5"/>
  <c r="N8" i="82"/>
  <c r="J29" i="80"/>
  <c r="K48" i="80"/>
  <c r="K51" i="79"/>
  <c r="Q16" i="78" a="1"/>
  <c r="N70" i="78"/>
  <c r="M44" i="77"/>
  <c r="M63" i="76"/>
  <c r="J4" i="76"/>
  <c r="J60" i="76"/>
  <c r="M26" i="75"/>
  <c r="N12" i="75"/>
  <c r="L63" i="75"/>
  <c r="K71" i="75"/>
  <c r="J47" i="75"/>
  <c r="M41" i="75"/>
  <c r="K33" i="74"/>
  <c r="L62" i="74"/>
  <c r="N19" i="74"/>
  <c r="M47" i="74"/>
  <c r="K60" i="74"/>
  <c r="N40" i="74"/>
  <c r="M65" i="74"/>
  <c r="M20" i="74"/>
  <c r="L64" i="74"/>
  <c r="N29" i="74"/>
  <c r="J13" i="74"/>
  <c r="N70" i="74"/>
  <c r="L57" i="74"/>
  <c r="L45" i="74"/>
  <c r="L33" i="74"/>
  <c r="J20" i="74"/>
  <c r="Q10" i="74" a="1"/>
  <c r="M62" i="73"/>
  <c r="M46" i="73"/>
  <c r="M30" i="73"/>
  <c r="N5" i="73"/>
  <c r="N15" i="73"/>
  <c r="K35" i="73"/>
  <c r="L53" i="73"/>
  <c r="J73" i="73"/>
  <c r="L62" i="73"/>
  <c r="N51" i="73"/>
  <c r="J41" i="73"/>
  <c r="J29" i="73"/>
  <c r="N9" i="73"/>
  <c r="K15" i="73"/>
  <c r="N50" i="73"/>
  <c r="M71" i="73"/>
  <c r="M55" i="73"/>
  <c r="M39" i="73"/>
  <c r="M23" i="73"/>
  <c r="M13" i="73"/>
  <c r="L5" i="73"/>
  <c r="Q13" i="73" a="1"/>
  <c r="J66" i="73"/>
  <c r="L55" i="73"/>
  <c r="N44" i="73"/>
  <c r="J34" i="73"/>
  <c r="L23" i="73"/>
  <c r="L14" i="73"/>
  <c r="K6" i="73"/>
  <c r="M64" i="73"/>
  <c r="M48" i="73"/>
  <c r="M20" i="73"/>
  <c r="L65" i="73"/>
  <c r="Q15" i="73" a="1"/>
  <c r="N65" i="73"/>
  <c r="J55" i="73"/>
  <c r="L44" i="73"/>
  <c r="N33" i="73"/>
  <c r="J23" i="73"/>
  <c r="J14" i="73"/>
  <c r="J48" i="73"/>
  <c r="K72" i="73"/>
  <c r="K56" i="73"/>
  <c r="K40" i="73"/>
  <c r="K24" i="73"/>
  <c r="N62" i="73"/>
  <c r="Q18" i="73" a="1"/>
  <c r="M62" i="72"/>
  <c r="M46" i="72"/>
  <c r="M30" i="72"/>
  <c r="N5" i="72"/>
  <c r="L30" i="72"/>
  <c r="N10" i="72"/>
  <c r="L67" i="72"/>
  <c r="L35" i="72"/>
  <c r="K3" i="72"/>
  <c r="K23" i="72"/>
  <c r="N67" i="72"/>
  <c r="J57" i="72"/>
  <c r="J45" i="72"/>
  <c r="L26" i="72"/>
  <c r="N9" i="72"/>
  <c r="N52" i="72"/>
  <c r="L23" i="72"/>
  <c r="K27" i="72"/>
  <c r="K66" i="72"/>
  <c r="K50" i="72"/>
  <c r="K34" i="72"/>
  <c r="M18" i="72"/>
  <c r="M10" i="72"/>
  <c r="J66" i="72"/>
  <c r="J34" i="72"/>
  <c r="K6" i="72"/>
  <c r="M32" i="72"/>
  <c r="L68" i="72"/>
  <c r="N57" i="72"/>
  <c r="J47" i="72"/>
  <c r="L36" i="72"/>
  <c r="N25" i="72"/>
  <c r="J16" i="72"/>
  <c r="J8" i="72"/>
  <c r="K60" i="72"/>
  <c r="K44" i="72"/>
  <c r="K28" i="72"/>
  <c r="Q3" i="72" a="1"/>
  <c r="K35" i="72"/>
  <c r="N70" i="72"/>
  <c r="J60" i="72"/>
  <c r="L49" i="72"/>
  <c r="N38" i="72"/>
  <c r="J28" i="72"/>
  <c r="Q17" i="72" a="1"/>
  <c r="Q8" i="72" a="1"/>
  <c r="K8" i="72"/>
  <c r="J67" i="22"/>
  <c r="K15" i="5"/>
  <c r="N38" i="22"/>
  <c r="K65" i="5"/>
  <c r="L10" i="5"/>
  <c r="K32" i="5"/>
  <c r="N29" i="5"/>
  <c r="J62" i="22"/>
  <c r="J26" i="5"/>
  <c r="M69" i="22"/>
  <c r="N35" i="5"/>
  <c r="N55" i="22"/>
  <c r="K35" i="5"/>
  <c r="K45" i="22"/>
  <c r="L47" i="22"/>
  <c r="K26" i="22"/>
  <c r="M32" i="22"/>
  <c r="J66" i="5"/>
  <c r="K74" i="5"/>
  <c r="K67" i="22"/>
  <c r="N66" i="22"/>
  <c r="N41" i="22"/>
  <c r="J66" i="22"/>
  <c r="L55" i="22"/>
  <c r="M19" i="22"/>
  <c r="M60" i="22"/>
  <c r="M31" i="5"/>
  <c r="K34" i="22"/>
  <c r="N24" i="5"/>
  <c r="J20" i="5"/>
  <c r="J6" i="22"/>
  <c r="L33" i="5"/>
  <c r="K23" i="5"/>
  <c r="J49" i="5"/>
  <c r="M36" i="5"/>
  <c r="J74" i="5"/>
  <c r="N57" i="22"/>
  <c r="L56" i="22"/>
  <c r="K59" i="5"/>
  <c r="M62" i="22"/>
  <c r="J47" i="22"/>
  <c r="J59" i="5"/>
  <c r="J5" i="5"/>
  <c r="K24" i="22"/>
  <c r="K25" i="5"/>
  <c r="K28" i="5"/>
  <c r="L51" i="5"/>
  <c r="N19" i="5"/>
  <c r="M71" i="22"/>
  <c r="J44" i="22"/>
  <c r="M60" i="5"/>
  <c r="N65" i="5"/>
  <c r="L72" i="5"/>
  <c r="L15" i="22"/>
  <c r="L35" i="5"/>
  <c r="M7" i="22"/>
  <c r="L69" i="22"/>
  <c r="K51" i="5"/>
  <c r="M33" i="5"/>
  <c r="L65" i="22"/>
  <c r="N44" i="22"/>
  <c r="N9" i="5"/>
  <c r="K38" i="22"/>
  <c r="K4" i="5"/>
  <c r="J40" i="22"/>
  <c r="L28" i="5"/>
  <c r="L48" i="5"/>
  <c r="L50" i="22"/>
  <c r="N34" i="5"/>
  <c r="K42" i="5"/>
  <c r="J44" i="5"/>
  <c r="N8" i="22"/>
  <c r="J10" i="5"/>
  <c r="J65" i="5"/>
  <c r="K36" i="5"/>
  <c r="M26" i="5"/>
  <c r="K39" i="22"/>
  <c r="L6" i="22"/>
  <c r="K22" i="5"/>
  <c r="N9" i="22"/>
  <c r="K34" i="5"/>
  <c r="K50" i="22"/>
  <c r="N14" i="22"/>
  <c r="K60" i="5"/>
  <c r="N56" i="5"/>
  <c r="N43" i="22"/>
  <c r="N7" i="22"/>
  <c r="L11" i="5"/>
  <c r="N46" i="22"/>
  <c r="M19" i="5"/>
  <c r="L60" i="22"/>
  <c r="M62" i="5"/>
  <c r="L10" i="22"/>
  <c r="J34" i="22"/>
  <c r="M53" i="82"/>
  <c r="K46" i="80"/>
  <c r="K73" i="79"/>
  <c r="J3" i="79"/>
  <c r="M15" i="78"/>
  <c r="K41" i="77"/>
  <c r="K48" i="77"/>
  <c r="K22" i="76"/>
  <c r="N65" i="76"/>
  <c r="L49" i="76"/>
  <c r="N3" i="75"/>
  <c r="K74" i="75"/>
  <c r="N52" i="75"/>
  <c r="K55" i="75"/>
  <c r="L36" i="75"/>
  <c r="M25" i="75"/>
  <c r="M26" i="74"/>
  <c r="L58" i="74"/>
  <c r="N16" i="74"/>
  <c r="K42" i="74"/>
  <c r="K32" i="74"/>
  <c r="N36" i="74"/>
  <c r="M37" i="74"/>
  <c r="K17" i="74"/>
  <c r="L60" i="74"/>
  <c r="L28" i="74"/>
  <c r="J12" i="74"/>
  <c r="L69" i="74"/>
  <c r="J56" i="74"/>
  <c r="J44" i="74"/>
  <c r="N30" i="74"/>
  <c r="Q18" i="74" a="1"/>
  <c r="Q8" i="74" a="1"/>
  <c r="K61" i="73"/>
  <c r="K45" i="73"/>
  <c r="K29" i="73"/>
  <c r="N4" i="73"/>
  <c r="N14" i="73"/>
  <c r="M28" i="73"/>
  <c r="J44" i="73"/>
  <c r="N71" i="73"/>
  <c r="J61" i="73"/>
  <c r="L50" i="73"/>
  <c r="N39" i="73"/>
  <c r="N27" i="73"/>
  <c r="N8" i="73"/>
  <c r="K11" i="73"/>
  <c r="L45" i="73"/>
  <c r="K70" i="73"/>
  <c r="K54" i="73"/>
  <c r="K38" i="73"/>
  <c r="K22" i="73"/>
  <c r="M12" i="73"/>
  <c r="L4" i="73"/>
  <c r="Q12" i="73" a="1"/>
  <c r="N64" i="73"/>
  <c r="J54" i="73"/>
  <c r="L43" i="73"/>
  <c r="N32" i="73"/>
  <c r="J22" i="73"/>
  <c r="L13" i="73"/>
  <c r="K5" i="73"/>
  <c r="K63" i="73"/>
  <c r="M44" i="73"/>
  <c r="K17" i="73"/>
  <c r="L61" i="73"/>
  <c r="Q8" i="73" a="1"/>
  <c r="L64" i="73"/>
  <c r="N53" i="73"/>
  <c r="J43" i="73"/>
  <c r="L32" i="73"/>
  <c r="N21" i="73"/>
  <c r="J13" i="73"/>
  <c r="L41" i="73"/>
  <c r="M69" i="73"/>
  <c r="M53" i="73"/>
  <c r="M37" i="73"/>
  <c r="M21" i="73"/>
  <c r="N58" i="73"/>
  <c r="Q10" i="73" a="1"/>
  <c r="K61" i="72"/>
  <c r="K45" i="72"/>
  <c r="K29" i="72"/>
  <c r="N4" i="72"/>
  <c r="N27" i="72"/>
  <c r="N8" i="72"/>
  <c r="L63" i="72"/>
  <c r="L31" i="72"/>
  <c r="M68" i="72"/>
  <c r="K17" i="72"/>
  <c r="L66" i="72"/>
  <c r="N55" i="72"/>
  <c r="N43" i="72"/>
  <c r="N23" i="72"/>
  <c r="M7" i="72"/>
  <c r="N48" i="72"/>
  <c r="L19" i="72"/>
  <c r="K19" i="72"/>
  <c r="M63" i="72"/>
  <c r="M47" i="72"/>
  <c r="M31" i="72"/>
  <c r="M17" i="72"/>
  <c r="M9" i="72"/>
  <c r="J62" i="72"/>
  <c r="J30" i="72"/>
  <c r="M72" i="72"/>
  <c r="M24" i="72"/>
  <c r="J67" i="72"/>
  <c r="L56" i="72"/>
  <c r="N45" i="72"/>
  <c r="J35" i="72"/>
  <c r="L24" i="72"/>
  <c r="J15" i="72"/>
  <c r="M73" i="72"/>
  <c r="M57" i="72"/>
  <c r="M41" i="72"/>
  <c r="M25" i="72"/>
  <c r="Q9" i="72" a="1"/>
  <c r="M28" i="72"/>
  <c r="L69" i="72"/>
  <c r="N58" i="72"/>
  <c r="J48" i="72"/>
  <c r="L37" i="72"/>
  <c r="N26" i="72"/>
  <c r="Q16" i="72" a="1"/>
  <c r="K4" i="72"/>
  <c r="J7" i="72"/>
  <c r="N67" i="22"/>
  <c r="J25" i="5"/>
  <c r="N71" i="5"/>
  <c r="N11" i="22"/>
  <c r="J67" i="5"/>
  <c r="L61" i="22"/>
  <c r="L6" i="5"/>
  <c r="J55" i="5"/>
  <c r="J25" i="22"/>
  <c r="L58" i="5"/>
  <c r="J48" i="5"/>
  <c r="M33" i="22"/>
  <c r="J72" i="5"/>
  <c r="M59" i="5"/>
  <c r="K44" i="22"/>
  <c r="M13" i="5"/>
  <c r="N20" i="22"/>
  <c r="K3" i="22"/>
  <c r="N31" i="5"/>
  <c r="N8" i="5"/>
  <c r="M21" i="22"/>
  <c r="M72" i="22"/>
  <c r="L62" i="22"/>
  <c r="J20" i="22"/>
  <c r="M42" i="22"/>
  <c r="K30" i="5"/>
  <c r="M17" i="5"/>
  <c r="J51" i="5"/>
  <c r="M21" i="5"/>
  <c r="K36" i="22"/>
  <c r="K31" i="5"/>
  <c r="K6" i="22"/>
  <c r="M34" i="5"/>
  <c r="L8" i="22"/>
  <c r="K64" i="5"/>
  <c r="K44" i="5"/>
  <c r="N41" i="5"/>
  <c r="K19" i="5"/>
  <c r="L74" i="5"/>
  <c r="N43" i="5"/>
  <c r="M14" i="5"/>
  <c r="N73" i="5"/>
  <c r="N20" i="5"/>
  <c r="K54" i="5"/>
  <c r="L23" i="5"/>
  <c r="L45" i="22"/>
  <c r="L28" i="22"/>
  <c r="M23" i="22"/>
  <c r="L17" i="5"/>
  <c r="L67" i="5"/>
  <c r="J53" i="5"/>
  <c r="M66" i="5"/>
  <c r="J17" i="5"/>
  <c r="M41" i="5"/>
  <c r="L74" i="22"/>
  <c r="K59" i="22"/>
  <c r="J37" i="5"/>
  <c r="L50" i="5"/>
  <c r="K11" i="5"/>
  <c r="L51" i="22"/>
  <c r="J60" i="22"/>
  <c r="N73" i="22"/>
  <c r="M49" i="5"/>
  <c r="J23" i="5"/>
  <c r="K14" i="22"/>
  <c r="M4" i="22"/>
  <c r="M18" i="5"/>
  <c r="L68" i="5"/>
  <c r="K17" i="22"/>
  <c r="J22" i="5"/>
  <c r="L17" i="22"/>
  <c r="K68" i="5"/>
  <c r="J37" i="22"/>
  <c r="J56" i="22"/>
  <c r="J33" i="5"/>
  <c r="M12" i="5"/>
  <c r="M67" i="5"/>
  <c r="M68" i="5"/>
  <c r="M63" i="5"/>
  <c r="L34" i="5"/>
  <c r="M61" i="22"/>
  <c r="L18" i="5"/>
  <c r="K41" i="5"/>
  <c r="K46" i="22"/>
  <c r="K46" i="5"/>
  <c r="L24" i="5"/>
  <c r="L9" i="5"/>
  <c r="L59" i="22"/>
  <c r="K7" i="22"/>
  <c r="M15" i="22"/>
  <c r="N48" i="22"/>
  <c r="N4" i="22"/>
  <c r="K40" i="22"/>
  <c r="L41" i="22"/>
  <c r="M74" i="82"/>
  <c r="N52" i="80"/>
  <c r="M5" i="79"/>
  <c r="N41" i="79"/>
  <c r="N52" i="78"/>
  <c r="L58" i="77"/>
  <c r="J43" i="77"/>
  <c r="M37" i="76"/>
  <c r="J51" i="76"/>
  <c r="N38" i="76"/>
  <c r="Q13" i="75" a="1"/>
  <c r="K58" i="75"/>
  <c r="J42" i="75"/>
  <c r="K39" i="75"/>
  <c r="N25" i="75"/>
  <c r="L73" i="75"/>
  <c r="N6" i="74"/>
  <c r="N51" i="74"/>
  <c r="N11" i="74"/>
  <c r="M31" i="74"/>
  <c r="N72" i="74"/>
  <c r="J30" i="74"/>
  <c r="M68" i="74"/>
  <c r="K12" i="74"/>
  <c r="N53" i="74"/>
  <c r="N21" i="74"/>
  <c r="J11" i="74"/>
  <c r="N66" i="74"/>
  <c r="N54" i="74"/>
  <c r="L41" i="74"/>
  <c r="L29" i="74"/>
  <c r="Q17" i="74" a="1"/>
  <c r="M74" i="73"/>
  <c r="M58" i="73"/>
  <c r="M42" i="73"/>
  <c r="M26" i="73"/>
  <c r="N3" i="73"/>
  <c r="N13" i="73"/>
  <c r="M24" i="73"/>
  <c r="L37" i="73"/>
  <c r="L70" i="73"/>
  <c r="N59" i="73"/>
  <c r="J49" i="73"/>
  <c r="L38" i="73"/>
  <c r="L26" i="73"/>
  <c r="M7" i="73"/>
  <c r="K9" i="73"/>
  <c r="N38" i="73"/>
  <c r="M67" i="73"/>
  <c r="M51" i="73"/>
  <c r="M35" i="73"/>
  <c r="M19" i="73"/>
  <c r="M11" i="73"/>
  <c r="L3" i="73"/>
  <c r="J74" i="73"/>
  <c r="L63" i="73"/>
  <c r="N52" i="73"/>
  <c r="J42" i="73"/>
  <c r="L31" i="73"/>
  <c r="N20" i="73"/>
  <c r="L12" i="73"/>
  <c r="K4" i="73"/>
  <c r="M60" i="73"/>
  <c r="K43" i="73"/>
  <c r="K14" i="73"/>
  <c r="L57" i="73"/>
  <c r="N73" i="73"/>
  <c r="J63" i="73"/>
  <c r="L52" i="73"/>
  <c r="N41" i="73"/>
  <c r="J31" i="73"/>
  <c r="L20" i="73"/>
  <c r="J12" i="73"/>
  <c r="N34" i="73"/>
  <c r="K68" i="73"/>
  <c r="K52" i="73"/>
  <c r="K36" i="73"/>
  <c r="K20" i="73"/>
  <c r="N54" i="73"/>
  <c r="M74" i="72"/>
  <c r="M58" i="72"/>
  <c r="M42" i="72"/>
  <c r="M26" i="72"/>
  <c r="N3" i="72"/>
  <c r="J25" i="72"/>
  <c r="M5" i="72"/>
  <c r="L59" i="72"/>
  <c r="L27" i="72"/>
  <c r="K63" i="72"/>
  <c r="K14" i="72"/>
  <c r="J65" i="72"/>
  <c r="L54" i="72"/>
  <c r="L42" i="72"/>
  <c r="L22" i="72"/>
  <c r="M6" i="72"/>
  <c r="N44" i="72"/>
  <c r="L16" i="72"/>
  <c r="K15" i="72"/>
  <c r="K62" i="72"/>
  <c r="K46" i="72"/>
  <c r="K30" i="72"/>
  <c r="M16" i="72"/>
  <c r="M8" i="72"/>
  <c r="J58" i="72"/>
  <c r="J26" i="72"/>
  <c r="K67" i="72"/>
  <c r="K18" i="72"/>
  <c r="N65" i="72"/>
  <c r="J55" i="72"/>
  <c r="L44" i="72"/>
  <c r="N33" i="72"/>
  <c r="J23" i="72"/>
  <c r="J14" i="72"/>
  <c r="K72" i="72"/>
  <c r="K56" i="72"/>
  <c r="K40" i="72"/>
  <c r="K24" i="72"/>
  <c r="Q2" i="72" a="1"/>
  <c r="M20" i="72"/>
  <c r="J68" i="72"/>
  <c r="L57" i="72"/>
  <c r="N46" i="72"/>
  <c r="J36" i="72"/>
  <c r="L25" i="72"/>
  <c r="Q15" i="72" a="1"/>
  <c r="J6" i="72"/>
  <c r="N66" i="5"/>
  <c r="M61" i="5"/>
  <c r="J11" i="22"/>
  <c r="J61" i="5"/>
  <c r="J62" i="5"/>
  <c r="N59" i="5"/>
  <c r="J29" i="5"/>
  <c r="N23" i="22"/>
  <c r="K66" i="5"/>
  <c r="K71" i="5"/>
  <c r="M73" i="5"/>
  <c r="K61" i="5"/>
  <c r="M4" i="5"/>
  <c r="J21" i="5"/>
  <c r="M16" i="22"/>
  <c r="L27" i="5"/>
  <c r="N68" i="22"/>
  <c r="N54" i="22"/>
  <c r="M24" i="22"/>
  <c r="J36" i="5"/>
  <c r="K73" i="5"/>
  <c r="J43" i="5"/>
  <c r="K40" i="5"/>
  <c r="K48" i="5"/>
  <c r="N68" i="5"/>
  <c r="J34" i="5"/>
  <c r="M50" i="5"/>
  <c r="K37" i="5"/>
  <c r="K21" i="22"/>
  <c r="J31" i="22"/>
  <c r="L46" i="22"/>
  <c r="J11" i="5"/>
  <c r="L37" i="22"/>
  <c r="M69" i="5"/>
  <c r="N45" i="5"/>
  <c r="M18" i="22"/>
  <c r="M22" i="22"/>
  <c r="N42" i="22"/>
  <c r="N16" i="5"/>
  <c r="J42" i="22"/>
  <c r="M20" i="22"/>
  <c r="J46" i="22"/>
  <c r="J36" i="22"/>
  <c r="K7" i="5"/>
  <c r="M53" i="5"/>
  <c r="K13" i="22"/>
  <c r="J52" i="5"/>
  <c r="L21" i="5"/>
  <c r="M16" i="5"/>
  <c r="N69" i="22"/>
  <c r="N32" i="5"/>
  <c r="J50" i="5"/>
  <c r="J26" i="22"/>
  <c r="L24" i="22"/>
  <c r="M38" i="22"/>
  <c r="N14" i="5"/>
  <c r="J15" i="22"/>
  <c r="K43" i="5"/>
  <c r="M30" i="22"/>
  <c r="K68" i="22"/>
  <c r="M6" i="5"/>
  <c r="M44" i="5"/>
  <c r="J19" i="22"/>
  <c r="K22" i="22"/>
  <c r="L12" i="22"/>
  <c r="N44" i="5"/>
  <c r="N18" i="22"/>
  <c r="M5" i="22"/>
  <c r="J73" i="5"/>
  <c r="K12" i="22"/>
  <c r="K53" i="22"/>
  <c r="M39" i="22"/>
  <c r="N22" i="5"/>
  <c r="L64" i="22"/>
  <c r="N52" i="22"/>
  <c r="N64" i="22"/>
  <c r="M37" i="5"/>
  <c r="L47" i="5"/>
  <c r="L31" i="5"/>
  <c r="M8" i="5"/>
  <c r="K30" i="22"/>
  <c r="J65" i="22"/>
  <c r="K69" i="5"/>
  <c r="K10" i="5"/>
  <c r="M44" i="22"/>
  <c r="J14" i="22"/>
  <c r="L68" i="22"/>
  <c r="L7" i="5"/>
  <c r="L12" i="5"/>
  <c r="J70" i="22"/>
  <c r="L29" i="5"/>
  <c r="M9" i="22"/>
  <c r="J69" i="22"/>
  <c r="L38" i="5"/>
  <c r="L70" i="81"/>
  <c r="L12" i="80"/>
  <c r="N43" i="79"/>
  <c r="M33" i="79"/>
  <c r="L12" i="78"/>
  <c r="N16" i="77"/>
  <c r="K28" i="77"/>
  <c r="J50" i="76"/>
  <c r="L32" i="76"/>
  <c r="J28" i="76"/>
  <c r="L66" i="75"/>
  <c r="K42" i="75"/>
  <c r="L31" i="75"/>
  <c r="K23" i="75"/>
  <c r="J16" i="75"/>
  <c r="L41" i="75"/>
  <c r="N3" i="74"/>
  <c r="N47" i="74"/>
  <c r="N8" i="74"/>
  <c r="K26" i="74"/>
  <c r="N68" i="74"/>
  <c r="J26" i="74"/>
  <c r="K63" i="74"/>
  <c r="K9" i="74"/>
  <c r="N49" i="74"/>
  <c r="L20" i="74"/>
  <c r="J10" i="74"/>
  <c r="L65" i="74"/>
  <c r="J52" i="74"/>
  <c r="J40" i="74"/>
  <c r="J28" i="74"/>
  <c r="Q16" i="74" a="1"/>
  <c r="K73" i="73"/>
  <c r="K57" i="73"/>
  <c r="K41" i="73"/>
  <c r="K25" i="73"/>
  <c r="L30" i="73"/>
  <c r="N12" i="73"/>
  <c r="K19" i="73"/>
  <c r="L29" i="73"/>
  <c r="J69" i="73"/>
  <c r="L58" i="73"/>
  <c r="N47" i="73"/>
  <c r="J37" i="73"/>
  <c r="J25" i="73"/>
  <c r="M5" i="73"/>
  <c r="N74" i="73"/>
  <c r="L33" i="73"/>
  <c r="K66" i="73"/>
  <c r="K50" i="73"/>
  <c r="K34" i="73"/>
  <c r="M18" i="73"/>
  <c r="M10" i="73"/>
  <c r="K12" i="73"/>
  <c r="N72" i="73"/>
  <c r="J62" i="73"/>
  <c r="L51" i="73"/>
  <c r="N40" i="73"/>
  <c r="J30" i="73"/>
  <c r="L19" i="73"/>
  <c r="L11" i="73"/>
  <c r="K3" i="73"/>
  <c r="K59" i="73"/>
  <c r="M40" i="73"/>
  <c r="K10" i="73"/>
  <c r="J52" i="73"/>
  <c r="L72" i="73"/>
  <c r="N61" i="73"/>
  <c r="J51" i="73"/>
  <c r="L40" i="73"/>
  <c r="N29" i="73"/>
  <c r="J19" i="73"/>
  <c r="J11" i="73"/>
  <c r="J28" i="73"/>
  <c r="M65" i="73"/>
  <c r="M49" i="73"/>
  <c r="M33" i="73"/>
  <c r="Q6" i="73" a="1"/>
  <c r="L49" i="73"/>
  <c r="K73" i="72"/>
  <c r="K57" i="72"/>
  <c r="K41" i="72"/>
  <c r="K25" i="72"/>
  <c r="J49" i="72"/>
  <c r="J21" i="72"/>
  <c r="M4" i="72"/>
  <c r="L55" i="72"/>
  <c r="N20" i="72"/>
  <c r="M60" i="72"/>
  <c r="L74" i="72"/>
  <c r="N63" i="72"/>
  <c r="J53" i="72"/>
  <c r="N39" i="72"/>
  <c r="N19" i="72"/>
  <c r="M3" i="72"/>
  <c r="N40" i="72"/>
  <c r="L13" i="72"/>
  <c r="K11" i="72"/>
  <c r="M59" i="72"/>
  <c r="M43" i="72"/>
  <c r="M27" i="72"/>
  <c r="M15" i="72"/>
  <c r="L7" i="72"/>
  <c r="J54" i="72"/>
  <c r="J22" i="72"/>
  <c r="M64" i="72"/>
  <c r="K13" i="72"/>
  <c r="L64" i="72"/>
  <c r="N53" i="72"/>
  <c r="J43" i="72"/>
  <c r="L32" i="72"/>
  <c r="N21" i="72"/>
  <c r="J13" i="72"/>
  <c r="M69" i="72"/>
  <c r="M53" i="72"/>
  <c r="M37" i="72"/>
  <c r="M21" i="72"/>
  <c r="K5" i="72"/>
  <c r="K16" i="72"/>
  <c r="N66" i="72"/>
  <c r="J56" i="72"/>
  <c r="L45" i="72"/>
  <c r="N34" i="72"/>
  <c r="J24" i="72"/>
  <c r="Q14" i="72" a="1"/>
  <c r="J5" i="72"/>
  <c r="L13" i="22"/>
  <c r="L39" i="5"/>
  <c r="J38" i="22"/>
  <c r="L22" i="5"/>
  <c r="J9" i="22"/>
  <c r="K74" i="22"/>
  <c r="J35" i="5"/>
  <c r="L30" i="5"/>
  <c r="M6" i="22"/>
  <c r="N49" i="22"/>
  <c r="N37" i="5"/>
  <c r="L54" i="5"/>
  <c r="N33" i="5"/>
  <c r="K27" i="22"/>
  <c r="M38" i="5"/>
  <c r="N31" i="22"/>
  <c r="K28" i="22"/>
  <c r="J4" i="22"/>
  <c r="N74" i="5"/>
  <c r="K49" i="5"/>
  <c r="K18" i="22"/>
  <c r="N11" i="5"/>
  <c r="J41" i="5"/>
  <c r="K16" i="5"/>
  <c r="J71" i="22"/>
  <c r="L44" i="5"/>
  <c r="J10" i="22"/>
  <c r="L15" i="5"/>
  <c r="L39" i="22"/>
  <c r="K33" i="22"/>
  <c r="L53" i="22"/>
  <c r="K18" i="5"/>
  <c r="M10" i="22"/>
  <c r="L64" i="5"/>
  <c r="J64" i="22"/>
  <c r="L66" i="5"/>
  <c r="M55" i="22"/>
  <c r="J54" i="22"/>
  <c r="N28" i="22"/>
  <c r="N7" i="5"/>
  <c r="N58" i="22"/>
  <c r="L35" i="22"/>
  <c r="L59" i="5"/>
  <c r="N62" i="22"/>
  <c r="L34" i="22"/>
  <c r="M27" i="5"/>
  <c r="L71" i="22"/>
  <c r="K62" i="22"/>
  <c r="N69" i="5"/>
  <c r="J52" i="22"/>
  <c r="M28" i="22"/>
  <c r="K12" i="5"/>
  <c r="L20" i="22"/>
  <c r="L3" i="5"/>
  <c r="M52" i="22"/>
  <c r="N26" i="5"/>
  <c r="J64" i="5"/>
  <c r="N40" i="22"/>
  <c r="K47" i="5"/>
  <c r="J70" i="5"/>
  <c r="L53" i="5"/>
  <c r="N56" i="22"/>
  <c r="L40" i="5"/>
  <c r="J22" i="22"/>
  <c r="L5" i="22"/>
  <c r="L42" i="5"/>
  <c r="M53" i="22"/>
  <c r="J30" i="22"/>
  <c r="N27" i="22"/>
  <c r="M66" i="22"/>
  <c r="J16" i="5"/>
  <c r="M32" i="5"/>
  <c r="J58" i="5"/>
  <c r="L49" i="22"/>
  <c r="M57" i="5"/>
  <c r="N15" i="22"/>
  <c r="K26" i="5"/>
  <c r="L27" i="22"/>
  <c r="L25" i="22"/>
  <c r="M47" i="22"/>
  <c r="J57" i="5"/>
  <c r="K56" i="5"/>
  <c r="L4" i="5"/>
  <c r="K8" i="5"/>
  <c r="J9" i="5"/>
  <c r="K37" i="22"/>
  <c r="J74" i="22"/>
  <c r="M48" i="5"/>
  <c r="N36" i="5"/>
  <c r="L18" i="22"/>
  <c r="M5" i="5"/>
  <c r="J18" i="22"/>
  <c r="K9" i="22"/>
  <c r="N71" i="22"/>
  <c r="K18" i="81"/>
  <c r="K55" i="80"/>
  <c r="K3" i="79"/>
  <c r="L37" i="79"/>
  <c r="M36" i="78"/>
  <c r="M59" i="77"/>
  <c r="L49" i="77"/>
  <c r="J22" i="76"/>
  <c r="L20" i="76"/>
  <c r="Q17" i="76" a="1"/>
  <c r="N55" i="75"/>
  <c r="K26" i="75"/>
  <c r="N20" i="75"/>
  <c r="K13" i="75"/>
  <c r="J8" i="75"/>
  <c r="M74" i="74"/>
  <c r="K64" i="74"/>
  <c r="J41" i="74"/>
  <c r="M61" i="74"/>
  <c r="M17" i="74"/>
  <c r="J62" i="74"/>
  <c r="L19" i="74"/>
  <c r="M52" i="74"/>
  <c r="J4" i="74"/>
  <c r="J43" i="74"/>
  <c r="J19" i="74"/>
  <c r="J8" i="74"/>
  <c r="N62" i="74"/>
  <c r="N50" i="74"/>
  <c r="N38" i="74"/>
  <c r="N26" i="74"/>
  <c r="Q15" i="74" a="1"/>
  <c r="M70" i="73"/>
  <c r="M54" i="73"/>
  <c r="M38" i="73"/>
  <c r="M22" i="73"/>
  <c r="N23" i="73"/>
  <c r="N11" i="73"/>
  <c r="K16" i="73"/>
  <c r="L21" i="73"/>
  <c r="N67" i="73"/>
  <c r="J57" i="73"/>
  <c r="L46" i="73"/>
  <c r="N35" i="73"/>
  <c r="L22" i="73"/>
  <c r="M3" i="73"/>
  <c r="J68" i="73"/>
  <c r="N26" i="73"/>
  <c r="M63" i="73"/>
  <c r="M47" i="73"/>
  <c r="M31" i="73"/>
  <c r="M17" i="73"/>
  <c r="M9" i="73"/>
  <c r="J6" i="73"/>
  <c r="L71" i="73"/>
  <c r="N60" i="73"/>
  <c r="J50" i="73"/>
  <c r="L39" i="73"/>
  <c r="N28" i="73"/>
  <c r="L18" i="73"/>
  <c r="L10" i="73"/>
  <c r="M72" i="73"/>
  <c r="M56" i="73"/>
  <c r="K39" i="73"/>
  <c r="J7" i="73"/>
  <c r="N42" i="73"/>
  <c r="J71" i="73"/>
  <c r="L60" i="73"/>
  <c r="N49" i="73"/>
  <c r="J39" i="73"/>
  <c r="L28" i="73"/>
  <c r="J18" i="73"/>
  <c r="J10" i="73"/>
  <c r="J20" i="73"/>
  <c r="K64" i="73"/>
  <c r="K48" i="73"/>
  <c r="K32" i="73"/>
  <c r="Q5" i="73" a="1"/>
  <c r="N46" i="73"/>
  <c r="M70" i="72"/>
  <c r="M54" i="72"/>
  <c r="M38" i="72"/>
  <c r="M22" i="72"/>
  <c r="J41" i="72"/>
  <c r="N18" i="72"/>
  <c r="L4" i="72"/>
  <c r="L51" i="72"/>
  <c r="L17" i="72"/>
  <c r="M56" i="72"/>
  <c r="J73" i="72"/>
  <c r="L62" i="72"/>
  <c r="N51" i="72"/>
  <c r="J37" i="72"/>
  <c r="N17" i="72"/>
  <c r="N72" i="72"/>
  <c r="N36" i="72"/>
  <c r="L10" i="72"/>
  <c r="K74" i="72"/>
  <c r="K58" i="72"/>
  <c r="K42" i="72"/>
  <c r="K26" i="72"/>
  <c r="M14" i="72"/>
  <c r="L6" i="72"/>
  <c r="J50" i="72"/>
  <c r="L18" i="72"/>
  <c r="K59" i="72"/>
  <c r="N73" i="72"/>
  <c r="J63" i="72"/>
  <c r="L52" i="72"/>
  <c r="N41" i="72"/>
  <c r="J31" i="72"/>
  <c r="L20" i="72"/>
  <c r="J12" i="72"/>
  <c r="K68" i="72"/>
  <c r="K52" i="72"/>
  <c r="K36" i="72"/>
  <c r="K20" i="72"/>
  <c r="K71" i="72"/>
  <c r="K12" i="72"/>
  <c r="L65" i="72"/>
  <c r="N54" i="72"/>
  <c r="J44" i="72"/>
  <c r="L33" i="72"/>
  <c r="N22" i="72"/>
  <c r="Q13" i="72" a="1"/>
  <c r="J4" i="72"/>
  <c r="L62" i="5"/>
  <c r="M56" i="5"/>
  <c r="K20" i="22"/>
  <c r="L54" i="22"/>
  <c r="M31" i="22"/>
  <c r="J27" i="22"/>
  <c r="J48" i="22"/>
  <c r="J27" i="5"/>
  <c r="J31" i="5"/>
  <c r="L4" i="22"/>
  <c r="L11" i="22"/>
  <c r="L65" i="5"/>
  <c r="K8" i="22"/>
  <c r="N3" i="22"/>
  <c r="M64" i="5"/>
  <c r="J39" i="22"/>
  <c r="M65" i="22"/>
  <c r="L52" i="5"/>
  <c r="N39" i="22"/>
  <c r="J12" i="22"/>
  <c r="K67" i="5"/>
  <c r="L61" i="5"/>
  <c r="L19" i="22"/>
  <c r="J51" i="22"/>
  <c r="M41" i="22"/>
  <c r="L7" i="22"/>
  <c r="M63" i="22"/>
  <c r="N4" i="5"/>
  <c r="N62" i="5"/>
  <c r="J42" i="5"/>
  <c r="K69" i="22"/>
  <c r="L33" i="22"/>
  <c r="K5" i="22"/>
  <c r="L38" i="22"/>
  <c r="K4" i="22"/>
  <c r="M46" i="22"/>
  <c r="K52" i="5"/>
  <c r="J47" i="5"/>
  <c r="M7" i="5"/>
  <c r="M35" i="22"/>
  <c r="K39" i="5"/>
  <c r="K29" i="22"/>
  <c r="N61" i="5"/>
  <c r="M25" i="5"/>
  <c r="K31" i="22"/>
  <c r="L72" i="22"/>
  <c r="J29" i="22"/>
  <c r="J63" i="22"/>
  <c r="M27" i="22"/>
  <c r="L5" i="5"/>
  <c r="M50" i="22"/>
  <c r="M70" i="22"/>
  <c r="N25" i="5"/>
  <c r="J71" i="5"/>
  <c r="K62" i="5"/>
  <c r="M59" i="22"/>
  <c r="K63" i="5"/>
  <c r="J30" i="5"/>
  <c r="L57" i="22"/>
  <c r="L26" i="22"/>
  <c r="L66" i="22"/>
  <c r="M28" i="5"/>
  <c r="M54" i="22"/>
  <c r="J15" i="5"/>
  <c r="N52" i="5"/>
  <c r="K48" i="22"/>
  <c r="M14" i="22"/>
  <c r="J28" i="5"/>
  <c r="J19" i="5"/>
  <c r="K16" i="22"/>
  <c r="J24" i="22"/>
  <c r="L36" i="22"/>
  <c r="N36" i="22"/>
  <c r="L8" i="5"/>
  <c r="L16" i="22"/>
  <c r="M12" i="22"/>
  <c r="N10" i="22"/>
  <c r="J69" i="5"/>
  <c r="L43" i="5"/>
  <c r="K24" i="5"/>
  <c r="N42" i="5"/>
  <c r="K72" i="5"/>
  <c r="N16" i="22"/>
  <c r="J3" i="5"/>
  <c r="M10" i="5"/>
  <c r="N10" i="5"/>
  <c r="N48" i="5"/>
  <c r="K52" i="22"/>
  <c r="N70" i="5"/>
  <c r="N70" i="22"/>
  <c r="K64" i="22"/>
  <c r="N53" i="22"/>
  <c r="J7" i="5"/>
  <c r="J14" i="5"/>
  <c r="J13" i="81"/>
  <c r="J5" i="80"/>
  <c r="K26" i="79"/>
  <c r="K57" i="78"/>
  <c r="N54" i="78"/>
  <c r="L7" i="77"/>
  <c r="K25" i="76"/>
  <c r="Q4" i="76" a="1"/>
  <c r="J12" i="76"/>
  <c r="M74" i="75"/>
  <c r="N43" i="75"/>
  <c r="M14" i="75"/>
  <c r="L12" i="75"/>
  <c r="J5" i="75"/>
  <c r="L45" i="75"/>
  <c r="M58" i="74"/>
  <c r="M41" i="74"/>
  <c r="J37" i="74"/>
  <c r="K74" i="74"/>
  <c r="M14" i="74"/>
  <c r="J58" i="74"/>
  <c r="L16" i="74"/>
  <c r="K47" i="74"/>
  <c r="M53" i="74"/>
  <c r="J39" i="74"/>
  <c r="J18" i="74"/>
  <c r="Q9" i="74" a="1"/>
  <c r="L61" i="74"/>
  <c r="L49" i="74"/>
  <c r="L37" i="74"/>
  <c r="L25" i="74"/>
  <c r="Q14" i="74" a="1"/>
  <c r="K69" i="73"/>
  <c r="K53" i="73"/>
  <c r="K37" i="73"/>
  <c r="K21" i="73"/>
  <c r="J21" i="73"/>
  <c r="M6" i="73"/>
  <c r="K13" i="73"/>
  <c r="Q16" i="73" a="1"/>
  <c r="L66" i="73"/>
  <c r="N55" i="73"/>
  <c r="J45" i="73"/>
  <c r="L34" i="73"/>
  <c r="N19" i="73"/>
  <c r="M32" i="73"/>
  <c r="J64" i="73"/>
  <c r="Q17" i="73" a="1"/>
  <c r="K62" i="73"/>
  <c r="K46" i="73"/>
  <c r="K30" i="73"/>
  <c r="M16" i="73"/>
  <c r="M8" i="73"/>
  <c r="J3" i="73"/>
  <c r="J70" i="73"/>
  <c r="L59" i="73"/>
  <c r="N48" i="73"/>
  <c r="J38" i="73"/>
  <c r="L27" i="73"/>
  <c r="L17" i="73"/>
  <c r="L9" i="73"/>
  <c r="K71" i="73"/>
  <c r="K55" i="73"/>
  <c r="M36" i="73"/>
  <c r="J5" i="73"/>
  <c r="J36" i="73"/>
  <c r="N69" i="73"/>
  <c r="J59" i="73"/>
  <c r="L48" i="73"/>
  <c r="N37" i="73"/>
  <c r="J27" i="73"/>
  <c r="J17" i="73"/>
  <c r="J9" i="73"/>
  <c r="Q14" i="73" a="1"/>
  <c r="M61" i="73"/>
  <c r="M45" i="73"/>
  <c r="M29" i="73"/>
  <c r="Q4" i="73" a="1"/>
  <c r="J40" i="73"/>
  <c r="K69" i="72"/>
  <c r="K53" i="72"/>
  <c r="K37" i="72"/>
  <c r="K21" i="72"/>
  <c r="L38" i="72"/>
  <c r="N16" i="72"/>
  <c r="L3" i="72"/>
  <c r="L47" i="72"/>
  <c r="L14" i="72"/>
  <c r="M52" i="72"/>
  <c r="N71" i="72"/>
  <c r="J61" i="72"/>
  <c r="L50" i="72"/>
  <c r="L34" i="72"/>
  <c r="N15" i="72"/>
  <c r="N64" i="72"/>
  <c r="N32" i="72"/>
  <c r="K7" i="72"/>
  <c r="M71" i="72"/>
  <c r="M55" i="72"/>
  <c r="M39" i="72"/>
  <c r="M23" i="72"/>
  <c r="M13" i="72"/>
  <c r="L5" i="72"/>
  <c r="J46" i="72"/>
  <c r="L15" i="72"/>
  <c r="K55" i="72"/>
  <c r="L72" i="72"/>
  <c r="N61" i="72"/>
  <c r="J51" i="72"/>
  <c r="L40" i="72"/>
  <c r="N29" i="72"/>
  <c r="J19" i="72"/>
  <c r="J11" i="72"/>
  <c r="M65" i="72"/>
  <c r="M49" i="72"/>
  <c r="M33" i="72"/>
  <c r="Q6" i="72" a="1"/>
  <c r="K51" i="72"/>
  <c r="N74" i="72"/>
  <c r="J64" i="72"/>
  <c r="L53" i="72"/>
  <c r="N42" i="72"/>
  <c r="J32" i="72"/>
  <c r="L21" i="72"/>
  <c r="Q12" i="72" a="1"/>
  <c r="J3" i="72"/>
  <c r="K10" i="22"/>
  <c r="J73" i="22"/>
  <c r="K55" i="22"/>
  <c r="N53" i="5"/>
  <c r="M24" i="5"/>
  <c r="M9" i="5"/>
  <c r="K63" i="22"/>
  <c r="M11" i="22"/>
  <c r="L16" i="5"/>
  <c r="J28" i="22"/>
  <c r="N50" i="22"/>
  <c r="K71" i="22"/>
  <c r="K51" i="22"/>
  <c r="K11" i="22"/>
  <c r="K70" i="5"/>
  <c r="N35" i="22"/>
  <c r="L21" i="22"/>
  <c r="M29" i="22"/>
  <c r="L44" i="22"/>
  <c r="J50" i="22"/>
  <c r="N19" i="22"/>
  <c r="N64" i="5"/>
  <c r="J7" i="22"/>
  <c r="N51" i="22"/>
  <c r="L63" i="5"/>
  <c r="L14" i="5"/>
  <c r="N6" i="22"/>
  <c r="J46" i="5"/>
  <c r="K27" i="5"/>
  <c r="N65" i="22"/>
  <c r="M34" i="22"/>
  <c r="N51" i="5"/>
  <c r="K57" i="22"/>
  <c r="J72" i="22"/>
  <c r="J18" i="5"/>
  <c r="J33" i="22"/>
  <c r="L69" i="5"/>
  <c r="M17" i="22"/>
  <c r="J8" i="22"/>
  <c r="L49" i="5"/>
  <c r="J13" i="22"/>
  <c r="N21" i="22"/>
  <c r="M58" i="5"/>
  <c r="L23" i="22"/>
  <c r="M54" i="5"/>
  <c r="J53" i="22"/>
  <c r="M43" i="22"/>
  <c r="J59" i="22"/>
  <c r="N3" i="5"/>
  <c r="J32" i="22"/>
  <c r="J40" i="5"/>
  <c r="K25" i="22"/>
  <c r="L41" i="5"/>
  <c r="N74" i="22"/>
  <c r="N5" i="5"/>
  <c r="M23" i="5"/>
  <c r="L43" i="22"/>
  <c r="J63" i="5"/>
  <c r="M56" i="22"/>
  <c r="N6" i="5"/>
  <c r="L13" i="5"/>
  <c r="M45" i="5"/>
  <c r="N60" i="22"/>
  <c r="K54" i="22"/>
  <c r="M72" i="5"/>
  <c r="J3" i="22"/>
  <c r="K60" i="22"/>
  <c r="J8" i="5"/>
  <c r="K6" i="5"/>
  <c r="L52" i="22"/>
  <c r="J38" i="5"/>
  <c r="M51" i="22"/>
  <c r="L30" i="22"/>
  <c r="K42" i="22"/>
  <c r="M30" i="5"/>
  <c r="J4" i="5"/>
  <c r="J9" i="86"/>
  <c r="K37" i="80"/>
  <c r="N53" i="80"/>
  <c r="L59" i="79"/>
  <c r="N18" i="78"/>
  <c r="J43" i="78"/>
  <c r="L47" i="77"/>
  <c r="L50" i="76"/>
  <c r="M44" i="76"/>
  <c r="K60" i="76"/>
  <c r="M58" i="75"/>
  <c r="J33" i="75"/>
  <c r="L6" i="75"/>
  <c r="K4" i="75"/>
  <c r="L68" i="75"/>
  <c r="M73" i="75"/>
  <c r="K49" i="74"/>
  <c r="J73" i="74"/>
  <c r="L30" i="74"/>
  <c r="M63" i="74"/>
  <c r="M9" i="74"/>
  <c r="L51" i="74"/>
  <c r="L11" i="74"/>
  <c r="M36" i="74"/>
  <c r="Q3" i="74" a="1"/>
  <c r="L32" i="74"/>
  <c r="J16" i="74"/>
  <c r="L73" i="74"/>
  <c r="J60" i="74"/>
  <c r="J48" i="74"/>
  <c r="J36" i="74"/>
  <c r="J24" i="74"/>
  <c r="Q13" i="74" a="1"/>
  <c r="M66" i="73"/>
  <c r="M50" i="73"/>
  <c r="M34" i="73"/>
  <c r="N7" i="73"/>
  <c r="N18" i="73"/>
  <c r="M4" i="73"/>
  <c r="K8" i="73"/>
  <c r="Q2" i="73" a="1"/>
  <c r="J65" i="73"/>
  <c r="L54" i="73"/>
  <c r="N43" i="73"/>
  <c r="J33" i="73"/>
  <c r="N17" i="73"/>
  <c r="K23" i="73"/>
  <c r="J60" i="73"/>
  <c r="Q9" i="73" a="1"/>
  <c r="M59" i="73"/>
  <c r="M43" i="73"/>
  <c r="M27" i="73"/>
  <c r="M15" i="73"/>
  <c r="L7" i="73"/>
  <c r="Q3" i="73" a="1"/>
  <c r="N68" i="73"/>
  <c r="J58" i="73"/>
  <c r="L47" i="73"/>
  <c r="N36" i="73"/>
  <c r="J26" i="73"/>
  <c r="L16" i="73"/>
  <c r="L8" i="73"/>
  <c r="M68" i="73"/>
  <c r="M52" i="73"/>
  <c r="K31" i="73"/>
  <c r="J4" i="73"/>
  <c r="N30" i="73"/>
  <c r="L68" i="73"/>
  <c r="N57" i="73"/>
  <c r="J47" i="73"/>
  <c r="L36" i="73"/>
  <c r="N25" i="73"/>
  <c r="J16" i="73"/>
  <c r="J8" i="73"/>
  <c r="Q11" i="73" a="1"/>
  <c r="K60" i="73"/>
  <c r="K44" i="73"/>
  <c r="K28" i="73"/>
  <c r="J72" i="73"/>
  <c r="J32" i="73"/>
  <c r="M66" i="72"/>
  <c r="M50" i="72"/>
  <c r="M34" i="72"/>
  <c r="N7" i="72"/>
  <c r="N35" i="72"/>
  <c r="N14" i="72"/>
  <c r="L71" i="72"/>
  <c r="L43" i="72"/>
  <c r="L11" i="72"/>
  <c r="K43" i="72"/>
  <c r="L70" i="72"/>
  <c r="N59" i="72"/>
  <c r="N47" i="72"/>
  <c r="N31" i="72"/>
  <c r="N13" i="72"/>
  <c r="N60" i="72"/>
  <c r="N28" i="72"/>
  <c r="M48" i="72"/>
  <c r="K70" i="72"/>
  <c r="K54" i="72"/>
  <c r="K38" i="72"/>
  <c r="K22" i="72"/>
  <c r="M12" i="72"/>
  <c r="J74" i="72"/>
  <c r="J42" i="72"/>
  <c r="L12" i="72"/>
  <c r="K47" i="72"/>
  <c r="J71" i="72"/>
  <c r="L60" i="72"/>
  <c r="N49" i="72"/>
  <c r="J39" i="72"/>
  <c r="L28" i="72"/>
  <c r="J18" i="72"/>
  <c r="J10" i="72"/>
  <c r="K64" i="72"/>
  <c r="K48" i="72"/>
  <c r="K32" i="72"/>
  <c r="Q5" i="72" a="1"/>
  <c r="M44" i="72"/>
  <c r="L73" i="72"/>
  <c r="N62" i="72"/>
  <c r="J52" i="72"/>
  <c r="L41" i="72"/>
  <c r="N30" i="72"/>
  <c r="J20" i="72"/>
  <c r="Q11" i="72" a="1"/>
  <c r="K10" i="72"/>
  <c r="N34" i="22"/>
  <c r="K20" i="5"/>
  <c r="M20" i="5"/>
  <c r="N61" i="22"/>
  <c r="N21" i="5"/>
  <c r="N63" i="22"/>
  <c r="N55" i="5"/>
  <c r="K65" i="22"/>
  <c r="L70" i="22"/>
  <c r="N13" i="22"/>
  <c r="J68" i="22"/>
  <c r="M8" i="22"/>
  <c r="K5" i="5"/>
  <c r="M15" i="5"/>
  <c r="M52" i="5"/>
  <c r="L22" i="22"/>
  <c r="L70" i="5"/>
  <c r="L29" i="22"/>
  <c r="L37" i="5"/>
  <c r="N12" i="5"/>
  <c r="M49" i="22"/>
  <c r="J45" i="22"/>
  <c r="J56" i="5"/>
  <c r="L19" i="5"/>
  <c r="N22" i="22"/>
  <c r="N39" i="5"/>
  <c r="J17" i="22"/>
  <c r="L26" i="5"/>
  <c r="J24" i="5"/>
  <c r="K19" i="22"/>
  <c r="M39" i="5"/>
  <c r="K32" i="22"/>
  <c r="K50" i="5"/>
  <c r="K23" i="22"/>
  <c r="K29" i="5"/>
  <c r="N23" i="5"/>
  <c r="K58" i="22"/>
  <c r="N32" i="22"/>
  <c r="M55" i="5"/>
  <c r="L32" i="22"/>
  <c r="M58" i="22"/>
  <c r="L9" i="22"/>
  <c r="M13" i="22"/>
  <c r="K15" i="22"/>
  <c r="M73" i="22"/>
  <c r="N47" i="5"/>
  <c r="K57" i="5"/>
  <c r="K72" i="22"/>
  <c r="M3" i="22"/>
  <c r="K47" i="22"/>
  <c r="N17" i="22"/>
  <c r="L67" i="22"/>
  <c r="N33" i="22"/>
  <c r="N67" i="5"/>
  <c r="N28" i="5"/>
  <c r="N12" i="22"/>
  <c r="J60" i="5"/>
  <c r="K45" i="5"/>
  <c r="L73" i="5"/>
  <c r="N38" i="5"/>
  <c r="L3" i="22"/>
  <c r="J21" i="22"/>
  <c r="J16" i="22"/>
  <c r="J55" i="22"/>
  <c r="K43" i="22"/>
  <c r="M36" i="22"/>
  <c r="M51" i="5"/>
  <c r="J61" i="22"/>
  <c r="K56" i="22"/>
  <c r="L45" i="5"/>
  <c r="L46" i="5"/>
  <c r="K9" i="5"/>
  <c r="N72" i="22"/>
  <c r="M11" i="5"/>
  <c r="J58" i="22"/>
  <c r="M37" i="22"/>
  <c r="N63" i="5"/>
  <c r="L71" i="5"/>
  <c r="K41" i="22"/>
  <c r="M25" i="22"/>
  <c r="M40" i="22"/>
  <c r="N50" i="5"/>
  <c r="J35" i="22"/>
  <c r="L57" i="5"/>
  <c r="L56" i="5"/>
  <c r="J45" i="5"/>
  <c r="K73" i="22"/>
  <c r="X4" i="91" l="1"/>
  <c r="X6" i="91" s="1"/>
  <c r="X3" i="91"/>
  <c r="H80" i="82"/>
  <c r="H80" i="74"/>
  <c r="V2" i="75"/>
  <c r="V3" i="75"/>
  <c r="V5" i="76"/>
  <c r="V5" i="78"/>
  <c r="V6" i="79"/>
  <c r="V2" i="80"/>
  <c r="V3" i="83"/>
  <c r="V2" i="84"/>
  <c r="H80" i="85"/>
  <c r="X4" i="86"/>
  <c r="X6" i="86" s="1"/>
  <c r="X9" i="86" s="1"/>
  <c r="H80" i="87"/>
  <c r="V6" i="74"/>
  <c r="V4" i="76"/>
  <c r="H80" i="77"/>
  <c r="V3" i="78"/>
  <c r="V4" i="78"/>
  <c r="V5" i="79"/>
  <c r="V6" i="82"/>
  <c r="V2" i="83"/>
  <c r="H80" i="86"/>
  <c r="H80" i="72"/>
  <c r="V6" i="73"/>
  <c r="V5" i="74"/>
  <c r="V3" i="76"/>
  <c r="V2" i="78"/>
  <c r="V4" i="79"/>
  <c r="H80" i="80"/>
  <c r="V6" i="81"/>
  <c r="V5" i="82"/>
  <c r="V6" i="84"/>
  <c r="H80" i="94"/>
  <c r="V4" i="73"/>
  <c r="V5" i="77"/>
  <c r="V6" i="80"/>
  <c r="V4" i="81"/>
  <c r="V4" i="84"/>
  <c r="H80" i="92"/>
  <c r="V3" i="73"/>
  <c r="H80" i="73"/>
  <c r="V2" i="74"/>
  <c r="V6" i="75"/>
  <c r="V4" i="77"/>
  <c r="V5" i="80"/>
  <c r="V3" i="81"/>
  <c r="H80" i="81"/>
  <c r="V2" i="82"/>
  <c r="V6" i="83"/>
  <c r="V3" i="84"/>
  <c r="H80" i="90"/>
  <c r="H80" i="91"/>
  <c r="V2" i="73"/>
  <c r="V5" i="75"/>
  <c r="V3" i="77"/>
  <c r="V4" i="80"/>
  <c r="V2" i="81"/>
  <c r="V5" i="83"/>
  <c r="V4" i="75"/>
  <c r="V6" i="76"/>
  <c r="V2" i="77"/>
  <c r="V6" i="78"/>
  <c r="H80" i="79"/>
  <c r="V3" i="80"/>
  <c r="V4" i="83"/>
  <c r="H80" i="84"/>
  <c r="X3" i="85"/>
  <c r="H80" i="88"/>
  <c r="X3" i="94"/>
  <c r="R3" i="94"/>
  <c r="O16" i="94"/>
  <c r="O28" i="94"/>
  <c r="O36" i="94"/>
  <c r="O44" i="94"/>
  <c r="O48" i="94"/>
  <c r="O64" i="94"/>
  <c r="O68" i="94"/>
  <c r="O72" i="94"/>
  <c r="R4" i="94"/>
  <c r="O9" i="94"/>
  <c r="O56" i="94"/>
  <c r="O3" i="94"/>
  <c r="R5" i="94"/>
  <c r="R6" i="94"/>
  <c r="O15" i="94"/>
  <c r="O19" i="94"/>
  <c r="O23" i="94"/>
  <c r="O27" i="94"/>
  <c r="O31" i="94"/>
  <c r="O35" i="94"/>
  <c r="O39" i="94"/>
  <c r="O43" i="94"/>
  <c r="O47" i="94"/>
  <c r="O51" i="94"/>
  <c r="O55" i="94"/>
  <c r="O59" i="94"/>
  <c r="O63" i="94"/>
  <c r="O67" i="94"/>
  <c r="O71" i="94"/>
  <c r="O40" i="94"/>
  <c r="O4" i="94"/>
  <c r="O8" i="94"/>
  <c r="O10" i="94"/>
  <c r="O20" i="94"/>
  <c r="O52" i="94"/>
  <c r="O5" i="94"/>
  <c r="O6" i="94"/>
  <c r="O14" i="94"/>
  <c r="O18" i="94"/>
  <c r="O22" i="94"/>
  <c r="O26" i="94"/>
  <c r="O30" i="94"/>
  <c r="O34" i="94"/>
  <c r="O38" i="94"/>
  <c r="O42" i="94"/>
  <c r="O46" i="94"/>
  <c r="O50" i="94"/>
  <c r="O54" i="94"/>
  <c r="O58" i="94"/>
  <c r="O62" i="94"/>
  <c r="O66" i="94"/>
  <c r="O70" i="94"/>
  <c r="O74" i="94"/>
  <c r="R1" i="94"/>
  <c r="O7" i="94"/>
  <c r="O13" i="94"/>
  <c r="O24" i="94"/>
  <c r="O32" i="94"/>
  <c r="O12" i="94"/>
  <c r="O17" i="94"/>
  <c r="O21" i="94"/>
  <c r="O25" i="94"/>
  <c r="O29" i="94"/>
  <c r="O33" i="94"/>
  <c r="O37" i="94"/>
  <c r="O41" i="94"/>
  <c r="O45" i="94"/>
  <c r="O49" i="94"/>
  <c r="O53" i="94"/>
  <c r="O57" i="94"/>
  <c r="O61" i="94"/>
  <c r="O65" i="94"/>
  <c r="O69" i="94"/>
  <c r="O73" i="94"/>
  <c r="O60" i="94"/>
  <c r="R2" i="94"/>
  <c r="O11" i="94"/>
  <c r="X13" i="94"/>
  <c r="X12" i="94"/>
  <c r="X11" i="94"/>
  <c r="X10" i="94"/>
  <c r="R4" i="93"/>
  <c r="O9" i="93"/>
  <c r="O3" i="93"/>
  <c r="R5" i="93"/>
  <c r="R6" i="93"/>
  <c r="O15" i="93"/>
  <c r="O19" i="93"/>
  <c r="O23" i="93"/>
  <c r="O27" i="93"/>
  <c r="O31" i="93"/>
  <c r="O35" i="93"/>
  <c r="O39" i="93"/>
  <c r="O43" i="93"/>
  <c r="O47" i="93"/>
  <c r="O51" i="93"/>
  <c r="O55" i="93"/>
  <c r="O59" i="93"/>
  <c r="O63" i="93"/>
  <c r="O67" i="93"/>
  <c r="O71" i="93"/>
  <c r="O4" i="93"/>
  <c r="O8" i="93"/>
  <c r="O10" i="93"/>
  <c r="O20" i="93"/>
  <c r="O36" i="93"/>
  <c r="O44" i="93"/>
  <c r="O52" i="93"/>
  <c r="O72" i="93"/>
  <c r="O5" i="93"/>
  <c r="O6" i="93"/>
  <c r="O14" i="93"/>
  <c r="O18" i="93"/>
  <c r="O22" i="93"/>
  <c r="O26" i="93"/>
  <c r="O30" i="93"/>
  <c r="O34" i="93"/>
  <c r="O38" i="93"/>
  <c r="O42" i="93"/>
  <c r="O46" i="93"/>
  <c r="O50" i="93"/>
  <c r="O54" i="93"/>
  <c r="O58" i="93"/>
  <c r="O62" i="93"/>
  <c r="O66" i="93"/>
  <c r="O70" i="93"/>
  <c r="O74" i="93"/>
  <c r="O16" i="93"/>
  <c r="O24" i="93"/>
  <c r="O56" i="93"/>
  <c r="O60" i="93"/>
  <c r="R1" i="93"/>
  <c r="O7" i="93"/>
  <c r="O13" i="93"/>
  <c r="O32" i="93"/>
  <c r="O40" i="93"/>
  <c r="O48" i="93"/>
  <c r="O68" i="93"/>
  <c r="O12" i="93"/>
  <c r="O17" i="93"/>
  <c r="O21" i="93"/>
  <c r="O25" i="93"/>
  <c r="O29" i="93"/>
  <c r="O33" i="93"/>
  <c r="O37" i="93"/>
  <c r="O41" i="93"/>
  <c r="O45" i="93"/>
  <c r="O49" i="93"/>
  <c r="O53" i="93"/>
  <c r="O57" i="93"/>
  <c r="O61" i="93"/>
  <c r="O65" i="93"/>
  <c r="O69" i="93"/>
  <c r="O73" i="93"/>
  <c r="R3" i="93"/>
  <c r="O28" i="93"/>
  <c r="O64" i="93"/>
  <c r="R2" i="93"/>
  <c r="O11" i="93"/>
  <c r="X9" i="93"/>
  <c r="X10" i="93"/>
  <c r="X11" i="93"/>
  <c r="X12" i="93"/>
  <c r="X13" i="93"/>
  <c r="X3" i="93"/>
  <c r="R3" i="92"/>
  <c r="O10" i="92"/>
  <c r="O16" i="92"/>
  <c r="O20" i="92"/>
  <c r="O24" i="92"/>
  <c r="O28" i="92"/>
  <c r="O32" i="92"/>
  <c r="O36" i="92"/>
  <c r="O40" i="92"/>
  <c r="O44" i="92"/>
  <c r="O48" i="92"/>
  <c r="O52" i="92"/>
  <c r="O56" i="92"/>
  <c r="O60" i="92"/>
  <c r="O64" i="92"/>
  <c r="O68" i="92"/>
  <c r="O72" i="92"/>
  <c r="R4" i="92"/>
  <c r="O3" i="92"/>
  <c r="R5" i="92"/>
  <c r="R6" i="92"/>
  <c r="O15" i="92"/>
  <c r="O19" i="92"/>
  <c r="O23" i="92"/>
  <c r="O27" i="92"/>
  <c r="O31" i="92"/>
  <c r="O35" i="92"/>
  <c r="O39" i="92"/>
  <c r="O43" i="92"/>
  <c r="O47" i="92"/>
  <c r="O51" i="92"/>
  <c r="O55" i="92"/>
  <c r="O59" i="92"/>
  <c r="O63" i="92"/>
  <c r="O67" i="92"/>
  <c r="O71" i="92"/>
  <c r="O9" i="92"/>
  <c r="O4" i="92"/>
  <c r="O8" i="92"/>
  <c r="O5" i="92"/>
  <c r="O6" i="92"/>
  <c r="O14" i="92"/>
  <c r="O18" i="92"/>
  <c r="O22" i="92"/>
  <c r="O26" i="92"/>
  <c r="O30" i="92"/>
  <c r="O34" i="92"/>
  <c r="O38" i="92"/>
  <c r="O42" i="92"/>
  <c r="O46" i="92"/>
  <c r="O50" i="92"/>
  <c r="O54" i="92"/>
  <c r="O58" i="92"/>
  <c r="O62" i="92"/>
  <c r="O66" i="92"/>
  <c r="O70" i="92"/>
  <c r="O74" i="92"/>
  <c r="R1" i="92"/>
  <c r="O7" i="92"/>
  <c r="O13" i="92"/>
  <c r="O12" i="92"/>
  <c r="O17" i="92"/>
  <c r="O21" i="92"/>
  <c r="O25" i="92"/>
  <c r="O29" i="92"/>
  <c r="O33" i="92"/>
  <c r="O37" i="92"/>
  <c r="O41" i="92"/>
  <c r="O45" i="92"/>
  <c r="O49" i="92"/>
  <c r="O53" i="92"/>
  <c r="O57" i="92"/>
  <c r="O61" i="92"/>
  <c r="O65" i="92"/>
  <c r="O69" i="92"/>
  <c r="O73" i="92"/>
  <c r="R2" i="92"/>
  <c r="O11" i="92"/>
  <c r="X9" i="92"/>
  <c r="X10" i="92"/>
  <c r="X11" i="92"/>
  <c r="X12" i="92"/>
  <c r="X13" i="92"/>
  <c r="X3" i="92"/>
  <c r="O10" i="91"/>
  <c r="O44" i="91"/>
  <c r="O48" i="91"/>
  <c r="O64" i="91"/>
  <c r="O68" i="91"/>
  <c r="O72" i="91"/>
  <c r="R4" i="91"/>
  <c r="O9" i="91"/>
  <c r="O16" i="91"/>
  <c r="O36" i="91"/>
  <c r="O3" i="91"/>
  <c r="R5" i="91"/>
  <c r="R6" i="91"/>
  <c r="O15" i="91"/>
  <c r="O19" i="91"/>
  <c r="O23" i="91"/>
  <c r="O27" i="91"/>
  <c r="O31" i="91"/>
  <c r="O35" i="91"/>
  <c r="O39" i="91"/>
  <c r="O43" i="91"/>
  <c r="O47" i="91"/>
  <c r="O51" i="91"/>
  <c r="O55" i="91"/>
  <c r="O59" i="91"/>
  <c r="O63" i="91"/>
  <c r="O67" i="91"/>
  <c r="O71" i="91"/>
  <c r="O28" i="91"/>
  <c r="O52" i="91"/>
  <c r="O4" i="91"/>
  <c r="O8" i="91"/>
  <c r="O20" i="91"/>
  <c r="O60" i="91"/>
  <c r="O5" i="91"/>
  <c r="O6" i="91"/>
  <c r="O14" i="91"/>
  <c r="O18" i="91"/>
  <c r="O22" i="91"/>
  <c r="O26" i="91"/>
  <c r="O30" i="91"/>
  <c r="O34" i="91"/>
  <c r="O38" i="91"/>
  <c r="O42" i="91"/>
  <c r="O46" i="91"/>
  <c r="O50" i="91"/>
  <c r="O54" i="91"/>
  <c r="O58" i="91"/>
  <c r="O62" i="91"/>
  <c r="O66" i="91"/>
  <c r="O70" i="91"/>
  <c r="O74" i="91"/>
  <c r="O24" i="91"/>
  <c r="O40" i="91"/>
  <c r="O56" i="91"/>
  <c r="R1" i="91"/>
  <c r="O7" i="91"/>
  <c r="O13" i="91"/>
  <c r="R3" i="91"/>
  <c r="O12" i="91"/>
  <c r="O17" i="91"/>
  <c r="O21" i="91"/>
  <c r="O25" i="91"/>
  <c r="O29" i="91"/>
  <c r="O33" i="91"/>
  <c r="O37" i="91"/>
  <c r="O41" i="91"/>
  <c r="O45" i="91"/>
  <c r="O49" i="91"/>
  <c r="O53" i="91"/>
  <c r="O57" i="91"/>
  <c r="O61" i="91"/>
  <c r="O65" i="91"/>
  <c r="O69" i="91"/>
  <c r="O73" i="91"/>
  <c r="O32" i="91"/>
  <c r="R2" i="91"/>
  <c r="O11" i="91"/>
  <c r="X9" i="91"/>
  <c r="X10" i="91"/>
  <c r="X11" i="91"/>
  <c r="X12" i="91"/>
  <c r="X13" i="91"/>
  <c r="O20" i="90"/>
  <c r="R4" i="90"/>
  <c r="O3" i="90"/>
  <c r="R5" i="90"/>
  <c r="R6" i="90"/>
  <c r="O15" i="90"/>
  <c r="O19" i="90"/>
  <c r="O23" i="90"/>
  <c r="O27" i="90"/>
  <c r="O31" i="90"/>
  <c r="O35" i="90"/>
  <c r="O39" i="90"/>
  <c r="O43" i="90"/>
  <c r="O47" i="90"/>
  <c r="O51" i="90"/>
  <c r="O55" i="90"/>
  <c r="O59" i="90"/>
  <c r="O63" i="90"/>
  <c r="O67" i="90"/>
  <c r="O71" i="90"/>
  <c r="O28" i="90"/>
  <c r="O48" i="90"/>
  <c r="O72" i="90"/>
  <c r="O9" i="90"/>
  <c r="O4" i="90"/>
  <c r="O8" i="90"/>
  <c r="O32" i="90"/>
  <c r="O68" i="90"/>
  <c r="O5" i="90"/>
  <c r="O6" i="90"/>
  <c r="O14" i="90"/>
  <c r="O18" i="90"/>
  <c r="O22" i="90"/>
  <c r="O26" i="90"/>
  <c r="O30" i="90"/>
  <c r="O34" i="90"/>
  <c r="O38" i="90"/>
  <c r="O42" i="90"/>
  <c r="O46" i="90"/>
  <c r="O50" i="90"/>
  <c r="O54" i="90"/>
  <c r="O58" i="90"/>
  <c r="O62" i="90"/>
  <c r="O66" i="90"/>
  <c r="O70" i="90"/>
  <c r="O74" i="90"/>
  <c r="O24" i="90"/>
  <c r="R1" i="90"/>
  <c r="O7" i="90"/>
  <c r="O13" i="90"/>
  <c r="R3" i="90"/>
  <c r="O36" i="90"/>
  <c r="O44" i="90"/>
  <c r="O60" i="90"/>
  <c r="O12" i="90"/>
  <c r="O17" i="90"/>
  <c r="O21" i="90"/>
  <c r="O25" i="90"/>
  <c r="O29" i="90"/>
  <c r="O33" i="90"/>
  <c r="O37" i="90"/>
  <c r="O41" i="90"/>
  <c r="O45" i="90"/>
  <c r="O49" i="90"/>
  <c r="O53" i="90"/>
  <c r="O57" i="90"/>
  <c r="O61" i="90"/>
  <c r="O65" i="90"/>
  <c r="O69" i="90"/>
  <c r="O73" i="90"/>
  <c r="O10" i="90"/>
  <c r="O16" i="90"/>
  <c r="O40" i="90"/>
  <c r="O52" i="90"/>
  <c r="O56" i="90"/>
  <c r="O64" i="90"/>
  <c r="R2" i="90"/>
  <c r="O11" i="90"/>
  <c r="X9" i="90"/>
  <c r="X10" i="90"/>
  <c r="X11" i="90"/>
  <c r="X12" i="90"/>
  <c r="X13" i="90"/>
  <c r="X3" i="90"/>
  <c r="R5" i="89"/>
  <c r="O51" i="89"/>
  <c r="O67" i="89"/>
  <c r="R3" i="89"/>
  <c r="O10" i="89"/>
  <c r="O16" i="89"/>
  <c r="O20" i="89"/>
  <c r="O24" i="89"/>
  <c r="O28" i="89"/>
  <c r="O32" i="89"/>
  <c r="O36" i="89"/>
  <c r="O40" i="89"/>
  <c r="O44" i="89"/>
  <c r="O48" i="89"/>
  <c r="O52" i="89"/>
  <c r="O56" i="89"/>
  <c r="O60" i="89"/>
  <c r="O64" i="89"/>
  <c r="O68" i="89"/>
  <c r="O72" i="89"/>
  <c r="O3" i="89"/>
  <c r="O27" i="89"/>
  <c r="O4" i="89"/>
  <c r="O8" i="89"/>
  <c r="R4" i="89"/>
  <c r="R6" i="89"/>
  <c r="O15" i="89"/>
  <c r="O19" i="89"/>
  <c r="O23" i="89"/>
  <c r="O55" i="89"/>
  <c r="O59" i="89"/>
  <c r="O63" i="89"/>
  <c r="O71" i="89"/>
  <c r="O5" i="89"/>
  <c r="O6" i="89"/>
  <c r="O14" i="89"/>
  <c r="O18" i="89"/>
  <c r="O22" i="89"/>
  <c r="O26" i="89"/>
  <c r="O30" i="89"/>
  <c r="O34" i="89"/>
  <c r="O38" i="89"/>
  <c r="O42" i="89"/>
  <c r="O46" i="89"/>
  <c r="O50" i="89"/>
  <c r="O54" i="89"/>
  <c r="O58" i="89"/>
  <c r="O62" i="89"/>
  <c r="O66" i="89"/>
  <c r="O70" i="89"/>
  <c r="O74" i="89"/>
  <c r="O9" i="89"/>
  <c r="O7" i="89"/>
  <c r="O13" i="89"/>
  <c r="R1" i="89"/>
  <c r="O12" i="89"/>
  <c r="O17" i="89"/>
  <c r="O21" i="89"/>
  <c r="O25" i="89"/>
  <c r="O29" i="89"/>
  <c r="O33" i="89"/>
  <c r="O37" i="89"/>
  <c r="O41" i="89"/>
  <c r="O45" i="89"/>
  <c r="O49" i="89"/>
  <c r="O53" i="89"/>
  <c r="O57" i="89"/>
  <c r="O61" i="89"/>
  <c r="O65" i="89"/>
  <c r="O69" i="89"/>
  <c r="O73" i="89"/>
  <c r="O31" i="89"/>
  <c r="O35" i="89"/>
  <c r="O39" i="89"/>
  <c r="O43" i="89"/>
  <c r="O47" i="89"/>
  <c r="R2" i="89"/>
  <c r="O11" i="89"/>
  <c r="X4" i="89"/>
  <c r="X6" i="89" s="1"/>
  <c r="R3" i="88"/>
  <c r="O10" i="88"/>
  <c r="O16" i="88"/>
  <c r="O20" i="88"/>
  <c r="O24" i="88"/>
  <c r="O28" i="88"/>
  <c r="O32" i="88"/>
  <c r="O36" i="88"/>
  <c r="O40" i="88"/>
  <c r="O44" i="88"/>
  <c r="O48" i="88"/>
  <c r="O52" i="88"/>
  <c r="O56" i="88"/>
  <c r="O60" i="88"/>
  <c r="O64" i="88"/>
  <c r="O68" i="88"/>
  <c r="O72" i="88"/>
  <c r="R4" i="88"/>
  <c r="R5" i="88"/>
  <c r="R6" i="88"/>
  <c r="O15" i="88"/>
  <c r="O19" i="88"/>
  <c r="O23" i="88"/>
  <c r="O27" i="88"/>
  <c r="O31" i="88"/>
  <c r="O35" i="88"/>
  <c r="O39" i="88"/>
  <c r="O43" i="88"/>
  <c r="O47" i="88"/>
  <c r="O51" i="88"/>
  <c r="O55" i="88"/>
  <c r="O59" i="88"/>
  <c r="O63" i="88"/>
  <c r="O67" i="88"/>
  <c r="O71" i="88"/>
  <c r="O4" i="88"/>
  <c r="O8" i="88"/>
  <c r="O5" i="88"/>
  <c r="O6" i="88"/>
  <c r="O14" i="88"/>
  <c r="O18" i="88"/>
  <c r="O22" i="88"/>
  <c r="O26" i="88"/>
  <c r="O30" i="88"/>
  <c r="O34" i="88"/>
  <c r="O38" i="88"/>
  <c r="O42" i="88"/>
  <c r="O46" i="88"/>
  <c r="O50" i="88"/>
  <c r="O54" i="88"/>
  <c r="O58" i="88"/>
  <c r="O62" i="88"/>
  <c r="O66" i="88"/>
  <c r="O70" i="88"/>
  <c r="O74" i="88"/>
  <c r="O3" i="88"/>
  <c r="R1" i="88"/>
  <c r="O7" i="88"/>
  <c r="O13" i="88"/>
  <c r="O9" i="88"/>
  <c r="O12" i="88"/>
  <c r="O17" i="88"/>
  <c r="O21" i="88"/>
  <c r="O25" i="88"/>
  <c r="O29" i="88"/>
  <c r="O33" i="88"/>
  <c r="O37" i="88"/>
  <c r="O41" i="88"/>
  <c r="O45" i="88"/>
  <c r="O49" i="88"/>
  <c r="O53" i="88"/>
  <c r="O57" i="88"/>
  <c r="O61" i="88"/>
  <c r="O65" i="88"/>
  <c r="O69" i="88"/>
  <c r="O73" i="88"/>
  <c r="R2" i="88"/>
  <c r="O11" i="88"/>
  <c r="X4" i="88"/>
  <c r="X6" i="88" s="1"/>
  <c r="O39" i="87"/>
  <c r="O47" i="87"/>
  <c r="O59" i="87"/>
  <c r="O71" i="87"/>
  <c r="R3" i="87"/>
  <c r="O10" i="87"/>
  <c r="O16" i="87"/>
  <c r="O20" i="87"/>
  <c r="O24" i="87"/>
  <c r="O28" i="87"/>
  <c r="O32" i="87"/>
  <c r="O36" i="87"/>
  <c r="O40" i="87"/>
  <c r="O44" i="87"/>
  <c r="O48" i="87"/>
  <c r="O52" i="87"/>
  <c r="O56" i="87"/>
  <c r="O60" i="87"/>
  <c r="O64" i="87"/>
  <c r="O68" i="87"/>
  <c r="O72" i="87"/>
  <c r="R4" i="87"/>
  <c r="O4" i="87"/>
  <c r="O8" i="87"/>
  <c r="R5" i="87"/>
  <c r="O23" i="87"/>
  <c r="O43" i="87"/>
  <c r="O55" i="87"/>
  <c r="O67" i="87"/>
  <c r="O5" i="87"/>
  <c r="O6" i="87"/>
  <c r="O14" i="87"/>
  <c r="O18" i="87"/>
  <c r="O22" i="87"/>
  <c r="O26" i="87"/>
  <c r="O30" i="87"/>
  <c r="O34" i="87"/>
  <c r="O38" i="87"/>
  <c r="O42" i="87"/>
  <c r="O46" i="87"/>
  <c r="O50" i="87"/>
  <c r="O54" i="87"/>
  <c r="O58" i="87"/>
  <c r="O62" i="87"/>
  <c r="O66" i="87"/>
  <c r="O70" i="87"/>
  <c r="O74" i="87"/>
  <c r="O15" i="87"/>
  <c r="O27" i="87"/>
  <c r="O35" i="87"/>
  <c r="O51" i="87"/>
  <c r="R1" i="87"/>
  <c r="O7" i="87"/>
  <c r="O13" i="87"/>
  <c r="O9" i="87"/>
  <c r="R6" i="87"/>
  <c r="O63" i="87"/>
  <c r="O12" i="87"/>
  <c r="O17" i="87"/>
  <c r="O21" i="87"/>
  <c r="O25" i="87"/>
  <c r="O29" i="87"/>
  <c r="O33" i="87"/>
  <c r="O37" i="87"/>
  <c r="O41" i="87"/>
  <c r="O45" i="87"/>
  <c r="O49" i="87"/>
  <c r="O53" i="87"/>
  <c r="O57" i="87"/>
  <c r="O61" i="87"/>
  <c r="O65" i="87"/>
  <c r="O69" i="87"/>
  <c r="O73" i="87"/>
  <c r="O3" i="87"/>
  <c r="O19" i="87"/>
  <c r="O31" i="87"/>
  <c r="R2" i="87"/>
  <c r="O11" i="87"/>
  <c r="X4" i="87"/>
  <c r="X6" i="87" s="1"/>
  <c r="O40" i="86"/>
  <c r="O44" i="86"/>
  <c r="O56" i="86"/>
  <c r="O60" i="86"/>
  <c r="O64" i="86"/>
  <c r="O68" i="86"/>
  <c r="O72" i="86"/>
  <c r="R4" i="86"/>
  <c r="O9" i="86"/>
  <c r="O16" i="86"/>
  <c r="R5" i="86"/>
  <c r="R6" i="86"/>
  <c r="O15" i="86"/>
  <c r="O19" i="86"/>
  <c r="O23" i="86"/>
  <c r="O27" i="86"/>
  <c r="O31" i="86"/>
  <c r="O35" i="86"/>
  <c r="O39" i="86"/>
  <c r="O43" i="86"/>
  <c r="O47" i="86"/>
  <c r="O51" i="86"/>
  <c r="O55" i="86"/>
  <c r="O59" i="86"/>
  <c r="O63" i="86"/>
  <c r="O67" i="86"/>
  <c r="O71" i="86"/>
  <c r="O36" i="86"/>
  <c r="O3" i="86"/>
  <c r="O4" i="86"/>
  <c r="O8" i="86"/>
  <c r="O52" i="86"/>
  <c r="O5" i="86"/>
  <c r="O6" i="86"/>
  <c r="O14" i="86"/>
  <c r="O18" i="86"/>
  <c r="O22" i="86"/>
  <c r="O26" i="86"/>
  <c r="O30" i="86"/>
  <c r="O34" i="86"/>
  <c r="O38" i="86"/>
  <c r="O42" i="86"/>
  <c r="O46" i="86"/>
  <c r="O50" i="86"/>
  <c r="O54" i="86"/>
  <c r="O58" i="86"/>
  <c r="O62" i="86"/>
  <c r="O66" i="86"/>
  <c r="O70" i="86"/>
  <c r="O74" i="86"/>
  <c r="R3" i="86"/>
  <c r="O20" i="86"/>
  <c r="O32" i="86"/>
  <c r="O48" i="86"/>
  <c r="R1" i="86"/>
  <c r="O7" i="86"/>
  <c r="O13" i="86"/>
  <c r="O28" i="86"/>
  <c r="O12" i="86"/>
  <c r="O17" i="86"/>
  <c r="O21" i="86"/>
  <c r="O25" i="86"/>
  <c r="O29" i="86"/>
  <c r="O33" i="86"/>
  <c r="O37" i="86"/>
  <c r="O41" i="86"/>
  <c r="O45" i="86"/>
  <c r="O49" i="86"/>
  <c r="O53" i="86"/>
  <c r="O57" i="86"/>
  <c r="O61" i="86"/>
  <c r="O65" i="86"/>
  <c r="O69" i="86"/>
  <c r="O73" i="86"/>
  <c r="O10" i="86"/>
  <c r="O24" i="86"/>
  <c r="R2" i="86"/>
  <c r="O11" i="86"/>
  <c r="X13" i="86"/>
  <c r="X12" i="86"/>
  <c r="X11" i="86"/>
  <c r="X10" i="86"/>
  <c r="O10" i="85"/>
  <c r="O64" i="85"/>
  <c r="R4" i="85"/>
  <c r="O9" i="85"/>
  <c r="O20" i="85"/>
  <c r="R5" i="85"/>
  <c r="R6" i="85"/>
  <c r="O15" i="85"/>
  <c r="O19" i="85"/>
  <c r="O23" i="85"/>
  <c r="O27" i="85"/>
  <c r="O31" i="85"/>
  <c r="O35" i="85"/>
  <c r="O39" i="85"/>
  <c r="O43" i="85"/>
  <c r="O47" i="85"/>
  <c r="O51" i="85"/>
  <c r="O55" i="85"/>
  <c r="O59" i="85"/>
  <c r="O63" i="85"/>
  <c r="O67" i="85"/>
  <c r="O71" i="85"/>
  <c r="O32" i="85"/>
  <c r="O40" i="85"/>
  <c r="O48" i="85"/>
  <c r="O56" i="85"/>
  <c r="O68" i="85"/>
  <c r="O3" i="85"/>
  <c r="O4" i="85"/>
  <c r="O8" i="85"/>
  <c r="R3" i="85"/>
  <c r="O24" i="85"/>
  <c r="O52" i="85"/>
  <c r="O60" i="85"/>
  <c r="O72" i="85"/>
  <c r="O5" i="85"/>
  <c r="O6" i="85"/>
  <c r="O14" i="85"/>
  <c r="O18" i="85"/>
  <c r="O22" i="85"/>
  <c r="O26" i="85"/>
  <c r="O30" i="85"/>
  <c r="O34" i="85"/>
  <c r="O38" i="85"/>
  <c r="O42" i="85"/>
  <c r="O46" i="85"/>
  <c r="O50" i="85"/>
  <c r="O54" i="85"/>
  <c r="O58" i="85"/>
  <c r="O62" i="85"/>
  <c r="O66" i="85"/>
  <c r="O70" i="85"/>
  <c r="O74" i="85"/>
  <c r="O36" i="85"/>
  <c r="O44" i="85"/>
  <c r="R1" i="85"/>
  <c r="O7" i="85"/>
  <c r="O13" i="85"/>
  <c r="O28" i="85"/>
  <c r="O12" i="85"/>
  <c r="O17" i="85"/>
  <c r="O21" i="85"/>
  <c r="O25" i="85"/>
  <c r="O29" i="85"/>
  <c r="O33" i="85"/>
  <c r="O37" i="85"/>
  <c r="O41" i="85"/>
  <c r="O45" i="85"/>
  <c r="O49" i="85"/>
  <c r="O53" i="85"/>
  <c r="O57" i="85"/>
  <c r="O61" i="85"/>
  <c r="O65" i="85"/>
  <c r="O69" i="85"/>
  <c r="O73" i="85"/>
  <c r="O16" i="85"/>
  <c r="R2" i="85"/>
  <c r="O11" i="85"/>
  <c r="X13" i="85"/>
  <c r="X12" i="85"/>
  <c r="X11" i="85"/>
  <c r="X10" i="85"/>
  <c r="Q10" i="84"/>
  <c r="Q14" i="84"/>
  <c r="O20" i="84"/>
  <c r="O28" i="84"/>
  <c r="O32" i="84"/>
  <c r="O36" i="84"/>
  <c r="O48" i="84"/>
  <c r="O52" i="84"/>
  <c r="O56" i="84"/>
  <c r="O60" i="84"/>
  <c r="O64" i="84"/>
  <c r="O68" i="84"/>
  <c r="O72" i="84"/>
  <c r="Q3" i="84"/>
  <c r="Q4" i="84"/>
  <c r="Q5" i="84"/>
  <c r="Q6" i="84"/>
  <c r="Q2" i="84"/>
  <c r="O8" i="84"/>
  <c r="O9" i="84"/>
  <c r="O10" i="84"/>
  <c r="O11" i="84"/>
  <c r="O12" i="84"/>
  <c r="O13" i="84"/>
  <c r="O14" i="84"/>
  <c r="O15" i="84"/>
  <c r="O16" i="84"/>
  <c r="O17" i="84"/>
  <c r="O18" i="84"/>
  <c r="O19" i="84"/>
  <c r="O23" i="84"/>
  <c r="O27" i="84"/>
  <c r="O31" i="84"/>
  <c r="O35" i="84"/>
  <c r="O39" i="84"/>
  <c r="O43" i="84"/>
  <c r="O47" i="84"/>
  <c r="O51" i="84"/>
  <c r="O55" i="84"/>
  <c r="O59" i="84"/>
  <c r="O63" i="84"/>
  <c r="O67" i="84"/>
  <c r="O71" i="84"/>
  <c r="Q9" i="84"/>
  <c r="Q17" i="84"/>
  <c r="O3" i="84"/>
  <c r="O4" i="84"/>
  <c r="O5" i="84"/>
  <c r="O6" i="84"/>
  <c r="O7" i="84"/>
  <c r="Q15" i="84"/>
  <c r="O40" i="84"/>
  <c r="O22" i="84"/>
  <c r="O26" i="84"/>
  <c r="O30" i="84"/>
  <c r="O34" i="84"/>
  <c r="O38" i="84"/>
  <c r="O42" i="84"/>
  <c r="O46" i="84"/>
  <c r="O50" i="84"/>
  <c r="O54" i="84"/>
  <c r="O58" i="84"/>
  <c r="O62" i="84"/>
  <c r="O66" i="84"/>
  <c r="O70" i="84"/>
  <c r="O74" i="84"/>
  <c r="Q11" i="84"/>
  <c r="Q18" i="84"/>
  <c r="Q12" i="84"/>
  <c r="Q13" i="84"/>
  <c r="O24" i="84"/>
  <c r="O21" i="84"/>
  <c r="O25" i="84"/>
  <c r="O29" i="84"/>
  <c r="O33" i="84"/>
  <c r="O37" i="84"/>
  <c r="O41" i="84"/>
  <c r="O45" i="84"/>
  <c r="O49" i="84"/>
  <c r="O53" i="84"/>
  <c r="O57" i="84"/>
  <c r="O61" i="84"/>
  <c r="O65" i="84"/>
  <c r="O69" i="84"/>
  <c r="O73" i="84"/>
  <c r="Q8" i="84"/>
  <c r="Q16" i="84"/>
  <c r="O44" i="84"/>
  <c r="Q8" i="83"/>
  <c r="Q13" i="83"/>
  <c r="Q18" i="83"/>
  <c r="O20" i="83"/>
  <c r="O24" i="83"/>
  <c r="O28" i="83"/>
  <c r="O32" i="83"/>
  <c r="O36" i="83"/>
  <c r="O40" i="83"/>
  <c r="O44" i="83"/>
  <c r="O48" i="83"/>
  <c r="O52" i="83"/>
  <c r="O56" i="83"/>
  <c r="O60" i="83"/>
  <c r="O64" i="83"/>
  <c r="O68" i="83"/>
  <c r="O72" i="83"/>
  <c r="Q10" i="83"/>
  <c r="Q17" i="83"/>
  <c r="O8" i="83"/>
  <c r="O9" i="83"/>
  <c r="O10" i="83"/>
  <c r="O11" i="83"/>
  <c r="O12" i="83"/>
  <c r="O13" i="83"/>
  <c r="O14" i="83"/>
  <c r="O15" i="83"/>
  <c r="O16" i="83"/>
  <c r="O17" i="83"/>
  <c r="O18" i="83"/>
  <c r="O19" i="83"/>
  <c r="O23" i="83"/>
  <c r="O27" i="83"/>
  <c r="O31" i="83"/>
  <c r="O35" i="83"/>
  <c r="O39" i="83"/>
  <c r="O43" i="83"/>
  <c r="O47" i="83"/>
  <c r="O51" i="83"/>
  <c r="O55" i="83"/>
  <c r="O59" i="83"/>
  <c r="O63" i="83"/>
  <c r="O67" i="83"/>
  <c r="O71" i="83"/>
  <c r="Q9" i="83"/>
  <c r="Q16" i="83"/>
  <c r="O3" i="83"/>
  <c r="O4" i="83"/>
  <c r="O5" i="83"/>
  <c r="O6" i="83"/>
  <c r="O7" i="83"/>
  <c r="Q11" i="83"/>
  <c r="Q3" i="83"/>
  <c r="O22" i="83"/>
  <c r="O26" i="83"/>
  <c r="O30" i="83"/>
  <c r="O34" i="83"/>
  <c r="O38" i="83"/>
  <c r="O42" i="83"/>
  <c r="O46" i="83"/>
  <c r="O50" i="83"/>
  <c r="O54" i="83"/>
  <c r="O58" i="83"/>
  <c r="O62" i="83"/>
  <c r="O66" i="83"/>
  <c r="O70" i="83"/>
  <c r="O74" i="83"/>
  <c r="Q2" i="83"/>
  <c r="Q15" i="83"/>
  <c r="Q5" i="83"/>
  <c r="Q12" i="83"/>
  <c r="Q4" i="83"/>
  <c r="O21" i="83"/>
  <c r="O25" i="83"/>
  <c r="O29" i="83"/>
  <c r="O33" i="83"/>
  <c r="O37" i="83"/>
  <c r="O41" i="83"/>
  <c r="O45" i="83"/>
  <c r="O49" i="83"/>
  <c r="O53" i="83"/>
  <c r="O57" i="83"/>
  <c r="O61" i="83"/>
  <c r="O65" i="83"/>
  <c r="O69" i="83"/>
  <c r="O73" i="83"/>
  <c r="Q14" i="83"/>
  <c r="Q6" i="83"/>
  <c r="Q8" i="82"/>
  <c r="Q9" i="82"/>
  <c r="Q10" i="82"/>
  <c r="Q11" i="82"/>
  <c r="Q12" i="82"/>
  <c r="Q13" i="82"/>
  <c r="Q14" i="82"/>
  <c r="Q15" i="82"/>
  <c r="Q16" i="82"/>
  <c r="Q17" i="82"/>
  <c r="Q18" i="82"/>
  <c r="O20" i="82"/>
  <c r="O24" i="82"/>
  <c r="O28" i="82"/>
  <c r="O32" i="82"/>
  <c r="O36" i="82"/>
  <c r="O40" i="82"/>
  <c r="O44" i="82"/>
  <c r="O48" i="82"/>
  <c r="O52" i="82"/>
  <c r="O56" i="82"/>
  <c r="O60" i="82"/>
  <c r="O64" i="82"/>
  <c r="O68" i="82"/>
  <c r="O72" i="82"/>
  <c r="Q6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3" i="82"/>
  <c r="O27" i="82"/>
  <c r="O31" i="82"/>
  <c r="O35" i="82"/>
  <c r="O39" i="82"/>
  <c r="O43" i="82"/>
  <c r="O47" i="82"/>
  <c r="O51" i="82"/>
  <c r="O55" i="82"/>
  <c r="O59" i="82"/>
  <c r="O63" i="82"/>
  <c r="O67" i="82"/>
  <c r="O71" i="82"/>
  <c r="Q3" i="82"/>
  <c r="O3" i="82"/>
  <c r="O4" i="82"/>
  <c r="O5" i="82"/>
  <c r="O6" i="82"/>
  <c r="O7" i="82"/>
  <c r="Q4" i="82"/>
  <c r="O22" i="82"/>
  <c r="O26" i="82"/>
  <c r="O30" i="82"/>
  <c r="O34" i="82"/>
  <c r="O38" i="82"/>
  <c r="O42" i="82"/>
  <c r="O46" i="82"/>
  <c r="O50" i="82"/>
  <c r="O54" i="82"/>
  <c r="O58" i="82"/>
  <c r="O62" i="82"/>
  <c r="O66" i="82"/>
  <c r="O70" i="82"/>
  <c r="O74" i="82"/>
  <c r="Q2" i="82"/>
  <c r="Q5" i="82"/>
  <c r="O21" i="82"/>
  <c r="O25" i="82"/>
  <c r="O29" i="82"/>
  <c r="O33" i="82"/>
  <c r="O37" i="82"/>
  <c r="O41" i="82"/>
  <c r="O45" i="82"/>
  <c r="O49" i="82"/>
  <c r="O53" i="82"/>
  <c r="O57" i="82"/>
  <c r="O61" i="82"/>
  <c r="O65" i="82"/>
  <c r="O69" i="82"/>
  <c r="O73" i="82"/>
  <c r="Q10" i="81"/>
  <c r="Q17" i="81"/>
  <c r="O32" i="81"/>
  <c r="O60" i="81"/>
  <c r="Q4" i="81"/>
  <c r="Q5" i="81"/>
  <c r="Q6" i="81"/>
  <c r="Q12" i="81"/>
  <c r="Q13" i="81"/>
  <c r="O20" i="81"/>
  <c r="O28" i="81"/>
  <c r="Q3" i="81"/>
  <c r="O8" i="81"/>
  <c r="O9" i="81"/>
  <c r="O10" i="81"/>
  <c r="O11" i="81"/>
  <c r="O12" i="81"/>
  <c r="O13" i="81"/>
  <c r="O14" i="81"/>
  <c r="O15" i="81"/>
  <c r="O16" i="81"/>
  <c r="O17" i="81"/>
  <c r="O18" i="81"/>
  <c r="O19" i="81"/>
  <c r="O23" i="81"/>
  <c r="O27" i="81"/>
  <c r="O31" i="81"/>
  <c r="O35" i="81"/>
  <c r="O39" i="81"/>
  <c r="O43" i="81"/>
  <c r="O47" i="81"/>
  <c r="O51" i="81"/>
  <c r="O55" i="81"/>
  <c r="O59" i="81"/>
  <c r="O63" i="81"/>
  <c r="O67" i="81"/>
  <c r="O71" i="81"/>
  <c r="Q8" i="81"/>
  <c r="Q15" i="81"/>
  <c r="O40" i="81"/>
  <c r="O48" i="81"/>
  <c r="O72" i="81"/>
  <c r="O22" i="81"/>
  <c r="O26" i="81"/>
  <c r="O30" i="81"/>
  <c r="O34" i="81"/>
  <c r="O38" i="81"/>
  <c r="O42" i="81"/>
  <c r="O46" i="81"/>
  <c r="O50" i="81"/>
  <c r="O54" i="81"/>
  <c r="O58" i="81"/>
  <c r="O62" i="81"/>
  <c r="O66" i="81"/>
  <c r="O70" i="81"/>
  <c r="O74" i="81"/>
  <c r="Q16" i="81"/>
  <c r="O24" i="81"/>
  <c r="O36" i="81"/>
  <c r="O68" i="81"/>
  <c r="Q11" i="81"/>
  <c r="Q14" i="81"/>
  <c r="O44" i="81"/>
  <c r="O56" i="81"/>
  <c r="O4" i="81"/>
  <c r="O5" i="81"/>
  <c r="O7" i="81"/>
  <c r="O21" i="81"/>
  <c r="O25" i="81"/>
  <c r="O29" i="81"/>
  <c r="O33" i="81"/>
  <c r="O37" i="81"/>
  <c r="O41" i="81"/>
  <c r="O45" i="81"/>
  <c r="O49" i="81"/>
  <c r="O53" i="81"/>
  <c r="O57" i="81"/>
  <c r="O61" i="81"/>
  <c r="O65" i="81"/>
  <c r="O69" i="81"/>
  <c r="O73" i="81"/>
  <c r="Q2" i="81"/>
  <c r="Q9" i="81"/>
  <c r="Q18" i="81"/>
  <c r="O52" i="81"/>
  <c r="O64" i="81"/>
  <c r="O3" i="81"/>
  <c r="O6" i="81"/>
  <c r="Q2" i="80"/>
  <c r="Q11" i="80"/>
  <c r="Q16" i="80"/>
  <c r="O32" i="80"/>
  <c r="O48" i="80"/>
  <c r="O72" i="80"/>
  <c r="Q3" i="80"/>
  <c r="Q5" i="80"/>
  <c r="Q6" i="80"/>
  <c r="Q13" i="80"/>
  <c r="Q18" i="80"/>
  <c r="O24" i="80"/>
  <c r="O8" i="80"/>
  <c r="O9" i="80"/>
  <c r="O10" i="80"/>
  <c r="O11" i="80"/>
  <c r="O12" i="80"/>
  <c r="O13" i="80"/>
  <c r="O14" i="80"/>
  <c r="O15" i="80"/>
  <c r="O16" i="80"/>
  <c r="O17" i="80"/>
  <c r="O18" i="80"/>
  <c r="O19" i="80"/>
  <c r="O23" i="80"/>
  <c r="O27" i="80"/>
  <c r="O31" i="80"/>
  <c r="O35" i="80"/>
  <c r="O39" i="80"/>
  <c r="O43" i="80"/>
  <c r="O47" i="80"/>
  <c r="O51" i="80"/>
  <c r="O55" i="80"/>
  <c r="O59" i="80"/>
  <c r="O63" i="80"/>
  <c r="O67" i="80"/>
  <c r="O71" i="80"/>
  <c r="Q9" i="80"/>
  <c r="Q17" i="80"/>
  <c r="O28" i="80"/>
  <c r="O52" i="80"/>
  <c r="O56" i="80"/>
  <c r="O60" i="80"/>
  <c r="O64" i="80"/>
  <c r="O68" i="80"/>
  <c r="O3" i="80"/>
  <c r="O4" i="80"/>
  <c r="O5" i="80"/>
  <c r="O6" i="80"/>
  <c r="O7" i="80"/>
  <c r="Q8" i="80"/>
  <c r="Q14" i="80"/>
  <c r="Q15" i="80"/>
  <c r="O20" i="80"/>
  <c r="O36" i="80"/>
  <c r="O40" i="80"/>
  <c r="O44" i="80"/>
  <c r="Q4" i="80"/>
  <c r="O22" i="80"/>
  <c r="O26" i="80"/>
  <c r="O30" i="80"/>
  <c r="O34" i="80"/>
  <c r="O38" i="80"/>
  <c r="O42" i="80"/>
  <c r="O46" i="80"/>
  <c r="O50" i="80"/>
  <c r="O54" i="80"/>
  <c r="O58" i="80"/>
  <c r="O62" i="80"/>
  <c r="O66" i="80"/>
  <c r="O70" i="80"/>
  <c r="O74" i="80"/>
  <c r="Q12" i="80"/>
  <c r="O21" i="80"/>
  <c r="O25" i="80"/>
  <c r="O29" i="80"/>
  <c r="O33" i="80"/>
  <c r="O37" i="80"/>
  <c r="O41" i="80"/>
  <c r="O45" i="80"/>
  <c r="O49" i="80"/>
  <c r="O53" i="80"/>
  <c r="O57" i="80"/>
  <c r="O61" i="80"/>
  <c r="O65" i="80"/>
  <c r="O69" i="80"/>
  <c r="O73" i="80"/>
  <c r="Q10" i="80"/>
  <c r="Q8" i="79"/>
  <c r="Q11" i="79"/>
  <c r="Q12" i="79"/>
  <c r="Q13" i="79"/>
  <c r="Q14" i="79"/>
  <c r="Q15" i="79"/>
  <c r="Q16" i="79"/>
  <c r="Q17" i="79"/>
  <c r="Q18" i="79"/>
  <c r="O20" i="79"/>
  <c r="O24" i="79"/>
  <c r="O28" i="79"/>
  <c r="O32" i="79"/>
  <c r="O36" i="79"/>
  <c r="O40" i="79"/>
  <c r="O44" i="79"/>
  <c r="O48" i="79"/>
  <c r="O52" i="79"/>
  <c r="O56" i="79"/>
  <c r="O60" i="79"/>
  <c r="O64" i="79"/>
  <c r="O68" i="79"/>
  <c r="O72" i="79"/>
  <c r="Q3" i="79"/>
  <c r="O8" i="79"/>
  <c r="O9" i="79"/>
  <c r="O10" i="79"/>
  <c r="O11" i="79"/>
  <c r="O12" i="79"/>
  <c r="O13" i="79"/>
  <c r="O14" i="79"/>
  <c r="O15" i="79"/>
  <c r="O16" i="79"/>
  <c r="O17" i="79"/>
  <c r="O18" i="79"/>
  <c r="O19" i="79"/>
  <c r="O23" i="79"/>
  <c r="O27" i="79"/>
  <c r="O31" i="79"/>
  <c r="O35" i="79"/>
  <c r="O39" i="79"/>
  <c r="O43" i="79"/>
  <c r="O47" i="79"/>
  <c r="O51" i="79"/>
  <c r="O55" i="79"/>
  <c r="O59" i="79"/>
  <c r="O63" i="79"/>
  <c r="O67" i="79"/>
  <c r="O71" i="79"/>
  <c r="Q2" i="79"/>
  <c r="Q9" i="79"/>
  <c r="O3" i="79"/>
  <c r="O4" i="79"/>
  <c r="O5" i="79"/>
  <c r="O6" i="79"/>
  <c r="O7" i="79"/>
  <c r="Q5" i="79"/>
  <c r="O22" i="79"/>
  <c r="O26" i="79"/>
  <c r="O30" i="79"/>
  <c r="O34" i="79"/>
  <c r="O38" i="79"/>
  <c r="O42" i="79"/>
  <c r="O46" i="79"/>
  <c r="O50" i="79"/>
  <c r="O54" i="79"/>
  <c r="O58" i="79"/>
  <c r="O62" i="79"/>
  <c r="O66" i="79"/>
  <c r="O70" i="79"/>
  <c r="O74" i="79"/>
  <c r="Q4" i="79"/>
  <c r="Q10" i="79"/>
  <c r="O21" i="79"/>
  <c r="O25" i="79"/>
  <c r="O29" i="79"/>
  <c r="O33" i="79"/>
  <c r="O37" i="79"/>
  <c r="O41" i="79"/>
  <c r="O45" i="79"/>
  <c r="O49" i="79"/>
  <c r="O53" i="79"/>
  <c r="O57" i="79"/>
  <c r="O61" i="79"/>
  <c r="O65" i="79"/>
  <c r="O69" i="79"/>
  <c r="O73" i="79"/>
  <c r="Q6" i="79"/>
  <c r="Q9" i="78"/>
  <c r="Q14" i="78"/>
  <c r="O20" i="78"/>
  <c r="O32" i="78"/>
  <c r="O60" i="78"/>
  <c r="Q4" i="78"/>
  <c r="Q5" i="78"/>
  <c r="Q6" i="78"/>
  <c r="Q11" i="78"/>
  <c r="Q17" i="78"/>
  <c r="O8" i="78"/>
  <c r="O9" i="78"/>
  <c r="O10" i="78"/>
  <c r="O11" i="78"/>
  <c r="O12" i="78"/>
  <c r="O13" i="78"/>
  <c r="O14" i="78"/>
  <c r="O15" i="78"/>
  <c r="O16" i="78"/>
  <c r="O17" i="78"/>
  <c r="O18" i="78"/>
  <c r="O19" i="78"/>
  <c r="O23" i="78"/>
  <c r="O27" i="78"/>
  <c r="O31" i="78"/>
  <c r="O35" i="78"/>
  <c r="O39" i="78"/>
  <c r="O43" i="78"/>
  <c r="O47" i="78"/>
  <c r="O51" i="78"/>
  <c r="O55" i="78"/>
  <c r="O59" i="78"/>
  <c r="O63" i="78"/>
  <c r="O67" i="78"/>
  <c r="O71" i="78"/>
  <c r="Q2" i="78"/>
  <c r="Q18" i="78"/>
  <c r="O44" i="78"/>
  <c r="O48" i="78"/>
  <c r="O52" i="78"/>
  <c r="O64" i="78"/>
  <c r="O72" i="78"/>
  <c r="O3" i="78"/>
  <c r="O4" i="78"/>
  <c r="O5" i="78"/>
  <c r="O6" i="78"/>
  <c r="O7" i="78"/>
  <c r="Q10" i="78"/>
  <c r="Q12" i="78"/>
  <c r="Q3" i="78"/>
  <c r="O22" i="78"/>
  <c r="O26" i="78"/>
  <c r="O30" i="78"/>
  <c r="O34" i="78"/>
  <c r="O38" i="78"/>
  <c r="O42" i="78"/>
  <c r="O46" i="78"/>
  <c r="O50" i="78"/>
  <c r="O54" i="78"/>
  <c r="O58" i="78"/>
  <c r="O62" i="78"/>
  <c r="O66" i="78"/>
  <c r="O70" i="78"/>
  <c r="O74" i="78"/>
  <c r="Q13" i="78"/>
  <c r="O24" i="78"/>
  <c r="O56" i="78"/>
  <c r="Q16" i="78"/>
  <c r="O36" i="78"/>
  <c r="O25" i="78"/>
  <c r="O33" i="78"/>
  <c r="O41" i="78"/>
  <c r="O45" i="78"/>
  <c r="O49" i="78"/>
  <c r="O53" i="78"/>
  <c r="O57" i="78"/>
  <c r="O61" i="78"/>
  <c r="O65" i="78"/>
  <c r="O69" i="78"/>
  <c r="O73" i="78"/>
  <c r="Q8" i="78"/>
  <c r="Q15" i="78"/>
  <c r="O28" i="78"/>
  <c r="O40" i="78"/>
  <c r="O68" i="78"/>
  <c r="O21" i="78"/>
  <c r="O29" i="78"/>
  <c r="O37" i="78"/>
  <c r="Q10" i="77"/>
  <c r="Q18" i="77"/>
  <c r="O44" i="77"/>
  <c r="Q6" i="77"/>
  <c r="Q17" i="77"/>
  <c r="O40" i="77"/>
  <c r="O68" i="77"/>
  <c r="O8" i="77"/>
  <c r="O9" i="77"/>
  <c r="O10" i="77"/>
  <c r="O11" i="77"/>
  <c r="O12" i="77"/>
  <c r="O13" i="77"/>
  <c r="O14" i="77"/>
  <c r="O15" i="77"/>
  <c r="O16" i="77"/>
  <c r="O17" i="77"/>
  <c r="O18" i="77"/>
  <c r="O19" i="77"/>
  <c r="O23" i="77"/>
  <c r="O27" i="77"/>
  <c r="O31" i="77"/>
  <c r="O35" i="77"/>
  <c r="O39" i="77"/>
  <c r="O43" i="77"/>
  <c r="O47" i="77"/>
  <c r="O51" i="77"/>
  <c r="O55" i="77"/>
  <c r="O59" i="77"/>
  <c r="O63" i="77"/>
  <c r="O67" i="77"/>
  <c r="O71" i="77"/>
  <c r="Q12" i="77"/>
  <c r="Q4" i="77"/>
  <c r="O3" i="77"/>
  <c r="O4" i="77"/>
  <c r="O5" i="77"/>
  <c r="O6" i="77"/>
  <c r="O7" i="77"/>
  <c r="Q8" i="77"/>
  <c r="Q14" i="77"/>
  <c r="O20" i="77"/>
  <c r="O28" i="77"/>
  <c r="O36" i="77"/>
  <c r="O48" i="77"/>
  <c r="O56" i="77"/>
  <c r="O64" i="77"/>
  <c r="O22" i="77"/>
  <c r="O26" i="77"/>
  <c r="O30" i="77"/>
  <c r="O34" i="77"/>
  <c r="O38" i="77"/>
  <c r="O42" i="77"/>
  <c r="O46" i="77"/>
  <c r="O50" i="77"/>
  <c r="O54" i="77"/>
  <c r="O58" i="77"/>
  <c r="O62" i="77"/>
  <c r="O66" i="77"/>
  <c r="O70" i="77"/>
  <c r="O74" i="77"/>
  <c r="Q11" i="77"/>
  <c r="Q16" i="77"/>
  <c r="O32" i="77"/>
  <c r="O60" i="77"/>
  <c r="O72" i="77"/>
  <c r="Q3" i="77"/>
  <c r="Q9" i="77"/>
  <c r="Q15" i="77"/>
  <c r="O52" i="77"/>
  <c r="Q5" i="77"/>
  <c r="O21" i="77"/>
  <c r="O25" i="77"/>
  <c r="O29" i="77"/>
  <c r="O33" i="77"/>
  <c r="O37" i="77"/>
  <c r="O41" i="77"/>
  <c r="O45" i="77"/>
  <c r="O49" i="77"/>
  <c r="O53" i="77"/>
  <c r="O57" i="77"/>
  <c r="O61" i="77"/>
  <c r="O65" i="77"/>
  <c r="O69" i="77"/>
  <c r="O73" i="77"/>
  <c r="Q2" i="77"/>
  <c r="Q13" i="77"/>
  <c r="O24" i="77"/>
  <c r="Q8" i="76"/>
  <c r="Q9" i="76"/>
  <c r="Q12" i="76"/>
  <c r="Q13" i="76"/>
  <c r="Q14" i="76"/>
  <c r="Q15" i="76"/>
  <c r="Q16" i="76"/>
  <c r="Q17" i="76"/>
  <c r="Q18" i="76"/>
  <c r="O20" i="76"/>
  <c r="O24" i="76"/>
  <c r="O28" i="76"/>
  <c r="O32" i="76"/>
  <c r="O36" i="76"/>
  <c r="O40" i="76"/>
  <c r="O44" i="76"/>
  <c r="O48" i="76"/>
  <c r="O52" i="76"/>
  <c r="O56" i="76"/>
  <c r="O60" i="76"/>
  <c r="O64" i="76"/>
  <c r="O68" i="76"/>
  <c r="O72" i="76"/>
  <c r="Q6" i="76"/>
  <c r="O8" i="76"/>
  <c r="O9" i="76"/>
  <c r="O10" i="76"/>
  <c r="O11" i="76"/>
  <c r="O12" i="76"/>
  <c r="O13" i="76"/>
  <c r="O14" i="76"/>
  <c r="O15" i="76"/>
  <c r="O16" i="76"/>
  <c r="O17" i="76"/>
  <c r="O18" i="76"/>
  <c r="O19" i="76"/>
  <c r="O23" i="76"/>
  <c r="O27" i="76"/>
  <c r="O31" i="76"/>
  <c r="O35" i="76"/>
  <c r="O39" i="76"/>
  <c r="O43" i="76"/>
  <c r="O47" i="76"/>
  <c r="O51" i="76"/>
  <c r="O55" i="76"/>
  <c r="O59" i="76"/>
  <c r="O63" i="76"/>
  <c r="O67" i="76"/>
  <c r="O71" i="76"/>
  <c r="Q5" i="76"/>
  <c r="O3" i="76"/>
  <c r="O4" i="76"/>
  <c r="O5" i="76"/>
  <c r="O6" i="76"/>
  <c r="O7" i="76"/>
  <c r="Q2" i="76"/>
  <c r="Q4" i="76"/>
  <c r="O22" i="76"/>
  <c r="O26" i="76"/>
  <c r="O30" i="76"/>
  <c r="O34" i="76"/>
  <c r="O38" i="76"/>
  <c r="O42" i="76"/>
  <c r="O46" i="76"/>
  <c r="O50" i="76"/>
  <c r="O54" i="76"/>
  <c r="O58" i="76"/>
  <c r="O62" i="76"/>
  <c r="O66" i="76"/>
  <c r="O70" i="76"/>
  <c r="O74" i="76"/>
  <c r="Q3" i="76"/>
  <c r="Q10" i="76"/>
  <c r="O21" i="76"/>
  <c r="O25" i="76"/>
  <c r="O29" i="76"/>
  <c r="O33" i="76"/>
  <c r="O37" i="76"/>
  <c r="O41" i="76"/>
  <c r="O45" i="76"/>
  <c r="O49" i="76"/>
  <c r="O53" i="76"/>
  <c r="O57" i="76"/>
  <c r="O61" i="76"/>
  <c r="O65" i="76"/>
  <c r="O69" i="76"/>
  <c r="O73" i="76"/>
  <c r="Q11" i="76"/>
  <c r="Q11" i="75"/>
  <c r="Q16" i="75"/>
  <c r="O20" i="75"/>
  <c r="O32" i="75"/>
  <c r="O36" i="75"/>
  <c r="Q3" i="75"/>
  <c r="Q4" i="75"/>
  <c r="Q5" i="75"/>
  <c r="Q6" i="75"/>
  <c r="Q10" i="75"/>
  <c r="Q18" i="75"/>
  <c r="O24" i="75"/>
  <c r="O28" i="75"/>
  <c r="O72" i="75"/>
  <c r="O8" i="75"/>
  <c r="O9" i="75"/>
  <c r="O10" i="75"/>
  <c r="O11" i="75"/>
  <c r="O12" i="75"/>
  <c r="O13" i="75"/>
  <c r="O14" i="75"/>
  <c r="O15" i="75"/>
  <c r="O16" i="75"/>
  <c r="O17" i="75"/>
  <c r="O18" i="75"/>
  <c r="O19" i="75"/>
  <c r="O23" i="75"/>
  <c r="O27" i="75"/>
  <c r="O31" i="75"/>
  <c r="O35" i="75"/>
  <c r="O39" i="75"/>
  <c r="O43" i="75"/>
  <c r="O47" i="75"/>
  <c r="O51" i="75"/>
  <c r="O55" i="75"/>
  <c r="O59" i="75"/>
  <c r="O63" i="75"/>
  <c r="O67" i="75"/>
  <c r="O71" i="75"/>
  <c r="Q12" i="75"/>
  <c r="O3" i="75"/>
  <c r="O4" i="75"/>
  <c r="O5" i="75"/>
  <c r="O6" i="75"/>
  <c r="O7" i="75"/>
  <c r="Q8" i="75"/>
  <c r="Q17" i="75"/>
  <c r="O44" i="75"/>
  <c r="O48" i="75"/>
  <c r="O52" i="75"/>
  <c r="O56" i="75"/>
  <c r="O60" i="75"/>
  <c r="O64" i="75"/>
  <c r="O68" i="75"/>
  <c r="O22" i="75"/>
  <c r="O26" i="75"/>
  <c r="O30" i="75"/>
  <c r="O34" i="75"/>
  <c r="O38" i="75"/>
  <c r="O42" i="75"/>
  <c r="O46" i="75"/>
  <c r="O50" i="75"/>
  <c r="O54" i="75"/>
  <c r="O58" i="75"/>
  <c r="O62" i="75"/>
  <c r="O66" i="75"/>
  <c r="O70" i="75"/>
  <c r="O74" i="75"/>
  <c r="Q2" i="75"/>
  <c r="Q14" i="75"/>
  <c r="O40" i="75"/>
  <c r="Q15" i="75"/>
  <c r="O21" i="75"/>
  <c r="O25" i="75"/>
  <c r="O29" i="75"/>
  <c r="O33" i="75"/>
  <c r="O37" i="75"/>
  <c r="O41" i="75"/>
  <c r="O45" i="75"/>
  <c r="O49" i="75"/>
  <c r="O53" i="75"/>
  <c r="O57" i="75"/>
  <c r="O61" i="75"/>
  <c r="O65" i="75"/>
  <c r="O69" i="75"/>
  <c r="O73" i="75"/>
  <c r="Q9" i="75"/>
  <c r="Q13" i="75"/>
  <c r="Q8" i="74"/>
  <c r="Q10" i="74"/>
  <c r="Q11" i="74"/>
  <c r="Q12" i="74"/>
  <c r="Q13" i="74"/>
  <c r="Q14" i="74"/>
  <c r="Q15" i="74"/>
  <c r="Q16" i="74"/>
  <c r="Q17" i="74"/>
  <c r="Q18" i="74"/>
  <c r="O20" i="74"/>
  <c r="O24" i="74"/>
  <c r="O28" i="74"/>
  <c r="O32" i="74"/>
  <c r="O36" i="74"/>
  <c r="O40" i="74"/>
  <c r="O44" i="74"/>
  <c r="O48" i="74"/>
  <c r="O52" i="74"/>
  <c r="O56" i="74"/>
  <c r="O60" i="74"/>
  <c r="O64" i="74"/>
  <c r="O68" i="74"/>
  <c r="O72" i="74"/>
  <c r="Q9" i="74"/>
  <c r="O8" i="74"/>
  <c r="O9" i="74"/>
  <c r="O10" i="74"/>
  <c r="O11" i="74"/>
  <c r="O12" i="74"/>
  <c r="O13" i="74"/>
  <c r="O14" i="74"/>
  <c r="O15" i="74"/>
  <c r="O16" i="74"/>
  <c r="O17" i="74"/>
  <c r="O18" i="74"/>
  <c r="O19" i="74"/>
  <c r="O23" i="74"/>
  <c r="O27" i="74"/>
  <c r="O31" i="74"/>
  <c r="O35" i="74"/>
  <c r="O39" i="74"/>
  <c r="O43" i="74"/>
  <c r="O47" i="74"/>
  <c r="O51" i="74"/>
  <c r="O55" i="74"/>
  <c r="O59" i="74"/>
  <c r="O63" i="74"/>
  <c r="O67" i="74"/>
  <c r="O71" i="74"/>
  <c r="Q3" i="74"/>
  <c r="O3" i="74"/>
  <c r="O4" i="74"/>
  <c r="O5" i="74"/>
  <c r="O6" i="74"/>
  <c r="O7" i="74"/>
  <c r="Q5" i="74"/>
  <c r="O22" i="74"/>
  <c r="O26" i="74"/>
  <c r="O30" i="74"/>
  <c r="O34" i="74"/>
  <c r="O38" i="74"/>
  <c r="O42" i="74"/>
  <c r="O46" i="74"/>
  <c r="O50" i="74"/>
  <c r="O54" i="74"/>
  <c r="O58" i="74"/>
  <c r="O62" i="74"/>
  <c r="O66" i="74"/>
  <c r="O70" i="74"/>
  <c r="O74" i="74"/>
  <c r="Q2" i="74"/>
  <c r="Q4" i="74"/>
  <c r="O21" i="74"/>
  <c r="O25" i="74"/>
  <c r="O29" i="74"/>
  <c r="O33" i="74"/>
  <c r="O37" i="74"/>
  <c r="O41" i="74"/>
  <c r="O45" i="74"/>
  <c r="O49" i="74"/>
  <c r="O53" i="74"/>
  <c r="O57" i="74"/>
  <c r="O61" i="74"/>
  <c r="O65" i="74"/>
  <c r="O69" i="74"/>
  <c r="O73" i="74"/>
  <c r="Q6" i="74"/>
  <c r="Q10" i="73"/>
  <c r="Q18" i="73"/>
  <c r="O32" i="73"/>
  <c r="O40" i="73"/>
  <c r="O72" i="73"/>
  <c r="Q4" i="73"/>
  <c r="Q5" i="73"/>
  <c r="Q6" i="73"/>
  <c r="Q11" i="73"/>
  <c r="Q14" i="73"/>
  <c r="O20" i="73"/>
  <c r="O28" i="73"/>
  <c r="O48" i="73"/>
  <c r="O8" i="73"/>
  <c r="O9" i="73"/>
  <c r="O10" i="73"/>
  <c r="O11" i="73"/>
  <c r="O12" i="73"/>
  <c r="O13" i="73"/>
  <c r="O14" i="73"/>
  <c r="O15" i="73"/>
  <c r="O16" i="73"/>
  <c r="O17" i="73"/>
  <c r="O18" i="73"/>
  <c r="O19" i="73"/>
  <c r="O23" i="73"/>
  <c r="O27" i="73"/>
  <c r="O31" i="73"/>
  <c r="O35" i="73"/>
  <c r="O39" i="73"/>
  <c r="O43" i="73"/>
  <c r="O47" i="73"/>
  <c r="O51" i="73"/>
  <c r="O55" i="73"/>
  <c r="O59" i="73"/>
  <c r="O63" i="73"/>
  <c r="O67" i="73"/>
  <c r="O71" i="73"/>
  <c r="Q8" i="73"/>
  <c r="Q15" i="73"/>
  <c r="O36" i="73"/>
  <c r="O52" i="73"/>
  <c r="O4" i="73"/>
  <c r="O5" i="73"/>
  <c r="O7" i="73"/>
  <c r="O22" i="73"/>
  <c r="O26" i="73"/>
  <c r="O30" i="73"/>
  <c r="O34" i="73"/>
  <c r="O38" i="73"/>
  <c r="O42" i="73"/>
  <c r="O46" i="73"/>
  <c r="O50" i="73"/>
  <c r="O54" i="73"/>
  <c r="O58" i="73"/>
  <c r="O62" i="73"/>
  <c r="O66" i="73"/>
  <c r="O70" i="73"/>
  <c r="O74" i="73"/>
  <c r="Q12" i="73"/>
  <c r="Q13" i="73"/>
  <c r="O24" i="73"/>
  <c r="Q3" i="73"/>
  <c r="O3" i="73"/>
  <c r="O6" i="73"/>
  <c r="Q9" i="73"/>
  <c r="Q17" i="73"/>
  <c r="O56" i="73"/>
  <c r="O60" i="73"/>
  <c r="O64" i="73"/>
  <c r="O68" i="73"/>
  <c r="O25" i="73"/>
  <c r="O29" i="73"/>
  <c r="O33" i="73"/>
  <c r="O37" i="73"/>
  <c r="O41" i="73"/>
  <c r="O45" i="73"/>
  <c r="O49" i="73"/>
  <c r="O53" i="73"/>
  <c r="O57" i="73"/>
  <c r="O61" i="73"/>
  <c r="O65" i="73"/>
  <c r="O69" i="73"/>
  <c r="O73" i="73"/>
  <c r="Q2" i="73"/>
  <c r="Q16" i="73"/>
  <c r="O44" i="73"/>
  <c r="O21" i="73"/>
  <c r="O7" i="72"/>
  <c r="O3" i="72"/>
  <c r="O4" i="72"/>
  <c r="O5" i="72"/>
  <c r="O6" i="72"/>
  <c r="Q8" i="72"/>
  <c r="Q10" i="72"/>
  <c r="Q11" i="72"/>
  <c r="Q12" i="72"/>
  <c r="Q13" i="72"/>
  <c r="Q14" i="72"/>
  <c r="Q15" i="72"/>
  <c r="Q16" i="72"/>
  <c r="Q17" i="72"/>
  <c r="Q18" i="72"/>
  <c r="O20" i="72"/>
  <c r="O24" i="72"/>
  <c r="O28" i="72"/>
  <c r="O32" i="72"/>
  <c r="O36" i="72"/>
  <c r="O40" i="72"/>
  <c r="O44" i="72"/>
  <c r="O48" i="72"/>
  <c r="O52" i="72"/>
  <c r="O56" i="72"/>
  <c r="O60" i="72"/>
  <c r="O64" i="72"/>
  <c r="O68" i="72"/>
  <c r="O72" i="72"/>
  <c r="Q2" i="72"/>
  <c r="Q9" i="72"/>
  <c r="Q3" i="72"/>
  <c r="Q4" i="72"/>
  <c r="Q5" i="72"/>
  <c r="Q6" i="72"/>
  <c r="O8" i="72"/>
  <c r="O9" i="72"/>
  <c r="O10" i="72"/>
  <c r="O11" i="72"/>
  <c r="O12" i="72"/>
  <c r="O13" i="72"/>
  <c r="O14" i="72"/>
  <c r="O15" i="72"/>
  <c r="O16" i="72"/>
  <c r="O17" i="72"/>
  <c r="O18" i="72"/>
  <c r="O19" i="72"/>
  <c r="O23" i="72"/>
  <c r="O27" i="72"/>
  <c r="O31" i="72"/>
  <c r="O35" i="72"/>
  <c r="O39" i="72"/>
  <c r="O43" i="72"/>
  <c r="O47" i="72"/>
  <c r="O51" i="72"/>
  <c r="O55" i="72"/>
  <c r="O59" i="72"/>
  <c r="O63" i="72"/>
  <c r="O67" i="72"/>
  <c r="O71" i="72"/>
  <c r="O22" i="72"/>
  <c r="O26" i="72"/>
  <c r="O30" i="72"/>
  <c r="O34" i="72"/>
  <c r="O38" i="72"/>
  <c r="O42" i="72"/>
  <c r="O46" i="72"/>
  <c r="O50" i="72"/>
  <c r="O54" i="72"/>
  <c r="O58" i="72"/>
  <c r="O62" i="72"/>
  <c r="O66" i="72"/>
  <c r="O74" i="72"/>
  <c r="O29" i="72"/>
  <c r="O37" i="72"/>
  <c r="O45" i="72"/>
  <c r="O53" i="72"/>
  <c r="O57" i="72"/>
  <c r="O61" i="72"/>
  <c r="O65" i="72"/>
  <c r="O69" i="72"/>
  <c r="O73" i="72"/>
  <c r="O70" i="72"/>
  <c r="O21" i="72"/>
  <c r="O25" i="72"/>
  <c r="O33" i="72"/>
  <c r="O41" i="72"/>
  <c r="O49" i="72"/>
  <c r="O67" i="22"/>
  <c r="O72" i="22"/>
  <c r="O69" i="22"/>
  <c r="O74" i="22"/>
  <c r="O71" i="22"/>
  <c r="O68" i="22"/>
  <c r="O73" i="22"/>
  <c r="O70" i="22"/>
  <c r="O71" i="5"/>
  <c r="O72" i="5"/>
  <c r="O68" i="5"/>
  <c r="O73" i="5"/>
  <c r="O69" i="5"/>
  <c r="O74" i="5"/>
  <c r="O70" i="5"/>
  <c r="O67" i="5"/>
  <c r="L8" i="71"/>
  <c r="Y4" i="10"/>
  <c r="Z4" i="10"/>
  <c r="Y5" i="10"/>
  <c r="Z5" i="10"/>
  <c r="Y6" i="10"/>
  <c r="Z6" i="10"/>
  <c r="Y7" i="10"/>
  <c r="Z7" i="10"/>
  <c r="Y8" i="10"/>
  <c r="Z8" i="10"/>
  <c r="Y9" i="10"/>
  <c r="Z9" i="10"/>
  <c r="Y10" i="10"/>
  <c r="Z10" i="10"/>
  <c r="Y11" i="10"/>
  <c r="Z11" i="10"/>
  <c r="Y12" i="10"/>
  <c r="Z12" i="10"/>
  <c r="Y13" i="10"/>
  <c r="Z13" i="10"/>
  <c r="Y14" i="10"/>
  <c r="Z14" i="10"/>
  <c r="Y15" i="10"/>
  <c r="Z15" i="10"/>
  <c r="Y16" i="10"/>
  <c r="Z16" i="10"/>
  <c r="Y17" i="10"/>
  <c r="Z17" i="10"/>
  <c r="Y18" i="10"/>
  <c r="Z18" i="10"/>
  <c r="Y19" i="10"/>
  <c r="Z19" i="10"/>
  <c r="Y20" i="10"/>
  <c r="Z20" i="10"/>
  <c r="Y21" i="10"/>
  <c r="Z21" i="10"/>
  <c r="Y22" i="10"/>
  <c r="Z22" i="10"/>
  <c r="Y23" i="10"/>
  <c r="Z23" i="10"/>
  <c r="Y24" i="10"/>
  <c r="Z24" i="10"/>
  <c r="Y25" i="10"/>
  <c r="Z25" i="10"/>
  <c r="Y26" i="10"/>
  <c r="Z26" i="10"/>
  <c r="Y27" i="10"/>
  <c r="Z27" i="10"/>
  <c r="Y28" i="10"/>
  <c r="Z28" i="10"/>
  <c r="Y29" i="10"/>
  <c r="Z29" i="10"/>
  <c r="Y30" i="10"/>
  <c r="Z30" i="10"/>
  <c r="Y31" i="10"/>
  <c r="Z31" i="10"/>
  <c r="Y32" i="10"/>
  <c r="Z32" i="10"/>
  <c r="Y33" i="10"/>
  <c r="Z33" i="10"/>
  <c r="Y34" i="10"/>
  <c r="Z34" i="10"/>
  <c r="Y35" i="10"/>
  <c r="Z35" i="10"/>
  <c r="Y36" i="10"/>
  <c r="Z36" i="10"/>
  <c r="Y37" i="10"/>
  <c r="Z37" i="10"/>
  <c r="Y38" i="10"/>
  <c r="Z38" i="10"/>
  <c r="Y39" i="10"/>
  <c r="Z39" i="10"/>
  <c r="Y40" i="10"/>
  <c r="Z40" i="10"/>
  <c r="Y41" i="10"/>
  <c r="Z41" i="10"/>
  <c r="Y42" i="10"/>
  <c r="Z42" i="10"/>
  <c r="Y43" i="10"/>
  <c r="Z43" i="10"/>
  <c r="Y44" i="10"/>
  <c r="Z44" i="10"/>
  <c r="Y45" i="10"/>
  <c r="Z45" i="10"/>
  <c r="Y46" i="10"/>
  <c r="Z46" i="10"/>
  <c r="Y47" i="10"/>
  <c r="Z47" i="10"/>
  <c r="Y48" i="10"/>
  <c r="Z48" i="10"/>
  <c r="Y49" i="10"/>
  <c r="Z49" i="10"/>
  <c r="Y50" i="10"/>
  <c r="Z50" i="10"/>
  <c r="Y51" i="10"/>
  <c r="Z51" i="10"/>
  <c r="Y52" i="10"/>
  <c r="Z52" i="10"/>
  <c r="Y53" i="10"/>
  <c r="Z53" i="10"/>
  <c r="Y54" i="10"/>
  <c r="Z54" i="10"/>
  <c r="Y55" i="10"/>
  <c r="Z55" i="10"/>
  <c r="Y56" i="10"/>
  <c r="Z56" i="10"/>
  <c r="Y57" i="10"/>
  <c r="Z57" i="10"/>
  <c r="Y58" i="10"/>
  <c r="Z58" i="10"/>
  <c r="Y59" i="10"/>
  <c r="Z59" i="10"/>
  <c r="Y60" i="10"/>
  <c r="Z60" i="10"/>
  <c r="Y61" i="10"/>
  <c r="Z61" i="10"/>
  <c r="Y62" i="10"/>
  <c r="Z62" i="10"/>
  <c r="Y63" i="10"/>
  <c r="Z63" i="10"/>
  <c r="Y64" i="10"/>
  <c r="Z64" i="10"/>
  <c r="Y65" i="10"/>
  <c r="Z65" i="10"/>
  <c r="Y66" i="10"/>
  <c r="Z66" i="10"/>
  <c r="Y67" i="10"/>
  <c r="Z67" i="10"/>
  <c r="Y68" i="10"/>
  <c r="Z68" i="10"/>
  <c r="Y69" i="10"/>
  <c r="Z69" i="10"/>
  <c r="Y70" i="10"/>
  <c r="Z70" i="10"/>
  <c r="Y71" i="10"/>
  <c r="Z71" i="10"/>
  <c r="Y72" i="10"/>
  <c r="Z72" i="10"/>
  <c r="Y73" i="10"/>
  <c r="Z73" i="10"/>
  <c r="Y74" i="10"/>
  <c r="Z74" i="10"/>
  <c r="Y75" i="10"/>
  <c r="Z75" i="10"/>
  <c r="Y76" i="10"/>
  <c r="Z76" i="10"/>
  <c r="Y77" i="10"/>
  <c r="Z77" i="10"/>
  <c r="Y78" i="10"/>
  <c r="Z78" i="10"/>
  <c r="Y79" i="10"/>
  <c r="Z79" i="10"/>
  <c r="Y80" i="10"/>
  <c r="Z80" i="10"/>
  <c r="Y81" i="10"/>
  <c r="Z81" i="10"/>
  <c r="Y82" i="10"/>
  <c r="Z82" i="10"/>
  <c r="Y83" i="10"/>
  <c r="Z83" i="10"/>
  <c r="Y84" i="10"/>
  <c r="Z84" i="10"/>
  <c r="Y85" i="10"/>
  <c r="Z85" i="10"/>
  <c r="Y86" i="10"/>
  <c r="Z86" i="10"/>
  <c r="Y87" i="10"/>
  <c r="Z87" i="10"/>
  <c r="Y88" i="10"/>
  <c r="Z88" i="10"/>
  <c r="Y89" i="10"/>
  <c r="Z89" i="10"/>
  <c r="Y90" i="10"/>
  <c r="Z90" i="10"/>
  <c r="Y91" i="10"/>
  <c r="Z91" i="10"/>
  <c r="Y92" i="10"/>
  <c r="Z92" i="10"/>
  <c r="Y93" i="10"/>
  <c r="Z93" i="10"/>
  <c r="Y94" i="10"/>
  <c r="Z94" i="10"/>
  <c r="Y95" i="10"/>
  <c r="Z95" i="10"/>
  <c r="Y96" i="10"/>
  <c r="Z96" i="10"/>
  <c r="Y97" i="10"/>
  <c r="Z97" i="10"/>
  <c r="Y98" i="10"/>
  <c r="Z98" i="10"/>
  <c r="Y99" i="10"/>
  <c r="Z99" i="10"/>
  <c r="Z3" i="10"/>
  <c r="Y3" i="10"/>
  <c r="T2" i="5"/>
  <c r="X9" i="89" l="1"/>
  <c r="X10" i="89"/>
  <c r="X11" i="89"/>
  <c r="X12" i="89"/>
  <c r="X13" i="89"/>
  <c r="X9" i="88"/>
  <c r="X10" i="88"/>
  <c r="X11" i="88"/>
  <c r="X12" i="88"/>
  <c r="X13" i="88"/>
  <c r="X9" i="87"/>
  <c r="X10" i="87"/>
  <c r="X11" i="87"/>
  <c r="X12" i="87"/>
  <c r="X13" i="87"/>
  <c r="Q7" i="84"/>
  <c r="Q7" i="83"/>
  <c r="Q7" i="82"/>
  <c r="Q7" i="81"/>
  <c r="Q7" i="80"/>
  <c r="Q7" i="79"/>
  <c r="Q7" i="78"/>
  <c r="Q7" i="77"/>
  <c r="Q7" i="76"/>
  <c r="Q7" i="75"/>
  <c r="Q7" i="74"/>
  <c r="Q7" i="73"/>
  <c r="Q7" i="72"/>
  <c r="J3" i="27"/>
  <c r="J7" i="27" s="1"/>
  <c r="J8" i="27" l="1"/>
  <c r="V5" i="5"/>
  <c r="V6" i="5"/>
  <c r="V4" i="5"/>
  <c r="V3" i="5"/>
  <c r="V2" i="5"/>
  <c r="X2" i="22"/>
  <c r="X4" i="22" l="1"/>
  <c r="X6" i="22" s="1"/>
  <c r="X10" i="22" s="1"/>
  <c r="X3" i="22"/>
  <c r="X12" i="22" l="1"/>
  <c r="X13" i="22"/>
  <c r="X9" i="22"/>
  <c r="X11" i="22"/>
  <c r="H80" i="22" l="1"/>
  <c r="Q2" i="5" a="1"/>
  <c r="Q3" i="5" a="1"/>
  <c r="Q11" i="5" a="1"/>
  <c r="Q17" i="5" a="1"/>
  <c r="Q16" i="5" a="1"/>
  <c r="Q18" i="5" a="1"/>
  <c r="Q14" i="5" a="1"/>
  <c r="Q13" i="5" a="1"/>
  <c r="R1" i="22" a="1"/>
  <c r="Q10" i="5" a="1"/>
  <c r="Q5" i="5" a="1"/>
  <c r="Q9" i="5" a="1"/>
  <c r="Q4" i="5" a="1"/>
  <c r="R6" i="22" a="1"/>
  <c r="Q6" i="5" a="1"/>
  <c r="Q8" i="5" a="1"/>
  <c r="R2" i="22" a="1"/>
  <c r="R3" i="22" a="1"/>
  <c r="R5" i="22" a="1"/>
  <c r="R4" i="22" a="1"/>
  <c r="Q12" i="5" a="1"/>
  <c r="Q15" i="5" a="1"/>
  <c r="Q4" i="5" l="1"/>
  <c r="Q8" i="5"/>
  <c r="Q16" i="5"/>
  <c r="Q15" i="5"/>
  <c r="R3" i="22"/>
  <c r="R6" i="22"/>
  <c r="Q3" i="5"/>
  <c r="R2" i="22"/>
  <c r="Q10" i="5"/>
  <c r="R4" i="22"/>
  <c r="Q12" i="5"/>
  <c r="R1" i="22"/>
  <c r="Q17" i="5"/>
  <c r="Q5" i="5"/>
  <c r="Q13" i="5"/>
  <c r="Q18" i="5"/>
  <c r="Q9" i="5"/>
  <c r="Q6" i="5"/>
  <c r="Q2" i="5"/>
  <c r="Q11" i="5"/>
  <c r="Q14" i="5"/>
  <c r="R5" i="22"/>
  <c r="H80" i="5" l="1"/>
  <c r="Q7" i="5" l="1"/>
  <c r="O62" i="22" l="1"/>
  <c r="O25" i="5"/>
  <c r="O9" i="5"/>
  <c r="O58" i="22"/>
  <c r="O12" i="22"/>
  <c r="O64" i="5"/>
  <c r="O51" i="22"/>
  <c r="O31" i="5"/>
  <c r="O45" i="22"/>
  <c r="O41" i="5"/>
  <c r="O34" i="22"/>
  <c r="O65" i="22"/>
  <c r="O22" i="5"/>
  <c r="O6" i="22"/>
  <c r="O28" i="22"/>
  <c r="O54" i="22"/>
  <c r="O33" i="22"/>
  <c r="O56" i="5"/>
  <c r="O4" i="22"/>
  <c r="O40" i="5"/>
  <c r="O44" i="22"/>
  <c r="O6" i="5"/>
  <c r="O34" i="5"/>
  <c r="O20" i="5"/>
  <c r="O57" i="22"/>
  <c r="O50" i="5"/>
  <c r="O30" i="22"/>
  <c r="O17" i="5"/>
  <c r="O49" i="5"/>
  <c r="O42" i="22"/>
  <c r="O47" i="22"/>
  <c r="O43" i="22"/>
  <c r="O29" i="5"/>
  <c r="O56" i="22"/>
  <c r="O52" i="5"/>
  <c r="O43" i="5"/>
  <c r="O37" i="5"/>
  <c r="O58" i="5"/>
  <c r="O7" i="22"/>
  <c r="O35" i="5"/>
  <c r="O21" i="22"/>
  <c r="O33" i="5"/>
  <c r="O61" i="5"/>
  <c r="O19" i="5"/>
  <c r="O5" i="5"/>
  <c r="O29" i="22"/>
  <c r="O13" i="22"/>
  <c r="O55" i="5"/>
  <c r="O62" i="5"/>
  <c r="O60" i="5"/>
  <c r="O27" i="5"/>
  <c r="O3" i="22"/>
  <c r="O61" i="22"/>
  <c r="O38" i="5"/>
  <c r="O38" i="22"/>
  <c r="O12" i="5"/>
  <c r="O46" i="22"/>
  <c r="O16" i="5"/>
  <c r="O39" i="5"/>
  <c r="O24" i="22"/>
  <c r="O13" i="5"/>
  <c r="O59" i="22"/>
  <c r="O23" i="5"/>
  <c r="O11" i="5"/>
  <c r="O48" i="5"/>
  <c r="O42" i="5"/>
  <c r="O8" i="22"/>
  <c r="O44" i="5"/>
  <c r="O31" i="22"/>
  <c r="O63" i="5"/>
  <c r="O26" i="5"/>
  <c r="O65" i="5"/>
  <c r="O21" i="5"/>
  <c r="O7" i="5"/>
  <c r="O18" i="5"/>
  <c r="O14" i="22"/>
  <c r="O36" i="22"/>
  <c r="O59" i="5"/>
  <c r="O35" i="22"/>
  <c r="O66" i="22"/>
  <c r="O19" i="22"/>
  <c r="O41" i="22"/>
  <c r="O55" i="22"/>
  <c r="O16" i="22"/>
  <c r="O5" i="22"/>
  <c r="O25" i="22"/>
  <c r="O50" i="22"/>
  <c r="O23" i="22"/>
  <c r="O20" i="22"/>
  <c r="O3" i="5"/>
  <c r="O60" i="22"/>
  <c r="O18" i="22"/>
  <c r="O57" i="5"/>
  <c r="O66" i="5"/>
  <c r="O17" i="22"/>
  <c r="O15" i="5"/>
  <c r="O27" i="22"/>
  <c r="O37" i="22"/>
  <c r="O32" i="22"/>
  <c r="O32" i="5"/>
  <c r="O26" i="22"/>
  <c r="O36" i="5"/>
  <c r="O11" i="22"/>
  <c r="O47" i="5"/>
  <c r="O39" i="22"/>
  <c r="O51" i="5"/>
  <c r="O49" i="22"/>
  <c r="O54" i="5"/>
  <c r="O52" i="22"/>
  <c r="O8" i="5"/>
  <c r="O14" i="5"/>
  <c r="O45" i="5"/>
  <c r="O64" i="22"/>
  <c r="O53" i="22"/>
  <c r="O53" i="5"/>
  <c r="O24" i="5"/>
  <c r="O4" i="5"/>
  <c r="O46" i="5"/>
  <c r="O48" i="22"/>
  <c r="O30" i="5"/>
  <c r="O15" i="22"/>
  <c r="O10" i="22"/>
  <c r="O9" i="22"/>
  <c r="O40" i="22"/>
  <c r="O63" i="22"/>
  <c r="O10" i="5"/>
  <c r="O28" i="5"/>
  <c r="O22" i="2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<sst xmlns="http://schemas.openxmlformats.org/spreadsheetml/2006/main" count="1432" uniqueCount="291">
  <si>
    <t>Individual Informaion</t>
  </si>
  <si>
    <t>Worker Information</t>
  </si>
  <si>
    <t>Gardian</t>
  </si>
  <si>
    <t>DOB</t>
  </si>
  <si>
    <t>Age</t>
  </si>
  <si>
    <t>Pre-Vocational</t>
  </si>
  <si>
    <t>CareGiver</t>
  </si>
  <si>
    <t>Advocacy</t>
  </si>
  <si>
    <t>Respite</t>
  </si>
  <si>
    <t>Total</t>
  </si>
  <si>
    <t>Worker name</t>
  </si>
  <si>
    <t xml:space="preserve">Individual 1 </t>
  </si>
  <si>
    <t>Individual 2</t>
  </si>
  <si>
    <t>Individual 3</t>
  </si>
  <si>
    <t>Individual 4</t>
  </si>
  <si>
    <t>Individual 5</t>
  </si>
  <si>
    <t>Individual 6</t>
  </si>
  <si>
    <t>Individual</t>
  </si>
  <si>
    <t>Worker 1</t>
  </si>
  <si>
    <t>Worker 2</t>
  </si>
  <si>
    <t>Worker 3</t>
  </si>
  <si>
    <t>Worker 4</t>
  </si>
  <si>
    <t>Worker 5</t>
  </si>
  <si>
    <t>Worker 6</t>
  </si>
  <si>
    <t>Individual 7</t>
  </si>
  <si>
    <t>Worker 7</t>
  </si>
  <si>
    <t>Individual 8</t>
  </si>
  <si>
    <t>Worker 8</t>
  </si>
  <si>
    <t>Individual 9</t>
  </si>
  <si>
    <t>Worker 9</t>
  </si>
  <si>
    <t>Individual 10</t>
  </si>
  <si>
    <t>Worker 10</t>
  </si>
  <si>
    <t>Sun</t>
  </si>
  <si>
    <t>Mon</t>
  </si>
  <si>
    <t>Tue</t>
  </si>
  <si>
    <t>Wed</t>
  </si>
  <si>
    <t>Thr</t>
  </si>
  <si>
    <t>Fr</t>
  </si>
  <si>
    <t>Sat</t>
  </si>
  <si>
    <t>Total Hours</t>
  </si>
  <si>
    <t>Individual Name</t>
  </si>
  <si>
    <t>7:00 AM</t>
  </si>
  <si>
    <t>7:15 AM</t>
  </si>
  <si>
    <t>7:30 AM</t>
  </si>
  <si>
    <t>7:45 AM</t>
  </si>
  <si>
    <t>8:00 AM</t>
  </si>
  <si>
    <t>8:15 AM</t>
  </si>
  <si>
    <t>8:30 AM</t>
  </si>
  <si>
    <t>8:45 AM</t>
  </si>
  <si>
    <t>9:00 AM</t>
  </si>
  <si>
    <t>9:15 AM</t>
  </si>
  <si>
    <t>9:30 AM</t>
  </si>
  <si>
    <t>9:45 AM</t>
  </si>
  <si>
    <t>10:00 AM</t>
  </si>
  <si>
    <t>10:15 AM</t>
  </si>
  <si>
    <t>10:30 AM</t>
  </si>
  <si>
    <t>10:45 AM</t>
  </si>
  <si>
    <t>11:00 AM</t>
  </si>
  <si>
    <t>11:15 AM</t>
  </si>
  <si>
    <t>11:30 AM</t>
  </si>
  <si>
    <t>11:45 AM</t>
  </si>
  <si>
    <t>12:00 PM</t>
  </si>
  <si>
    <t>12:15 PM</t>
  </si>
  <si>
    <t>12:30 PM</t>
  </si>
  <si>
    <t>12:45 PM</t>
  </si>
  <si>
    <t>1:00 PM</t>
  </si>
  <si>
    <t>1:15 PM</t>
  </si>
  <si>
    <t>1:30 PM</t>
  </si>
  <si>
    <t>1:45 PM</t>
  </si>
  <si>
    <t>2:00 PM</t>
  </si>
  <si>
    <t>2:15 PM</t>
  </si>
  <si>
    <t>2:30 PM</t>
  </si>
  <si>
    <t>2:45 PM</t>
  </si>
  <si>
    <t>3:00 PM</t>
  </si>
  <si>
    <t>3:15 PM</t>
  </si>
  <si>
    <t>3:30 PM</t>
  </si>
  <si>
    <t>3:45 PM</t>
  </si>
  <si>
    <t>4:00 PM</t>
  </si>
  <si>
    <t>4:15 PM</t>
  </si>
  <si>
    <t>4:30 PM</t>
  </si>
  <si>
    <t>4:45 PM</t>
  </si>
  <si>
    <t>5:00 PM</t>
  </si>
  <si>
    <t>5:15 PM</t>
  </si>
  <si>
    <t>5:30 PM</t>
  </si>
  <si>
    <t>5:45 PM</t>
  </si>
  <si>
    <t>6:00 PM</t>
  </si>
  <si>
    <t>6:15 PM</t>
  </si>
  <si>
    <t>6:30 PM</t>
  </si>
  <si>
    <t>6:45 PM</t>
  </si>
  <si>
    <t>7:00 PM</t>
  </si>
  <si>
    <t>7:15 PM</t>
  </si>
  <si>
    <t>7:30 PM</t>
  </si>
  <si>
    <t>7:45 PM</t>
  </si>
  <si>
    <t>8:00 PM</t>
  </si>
  <si>
    <t>8:15 PM</t>
  </si>
  <si>
    <t>8:30 PM</t>
  </si>
  <si>
    <t>8:45 PM</t>
  </si>
  <si>
    <t>9:00 PM</t>
  </si>
  <si>
    <t>9:15 PM</t>
  </si>
  <si>
    <t>9:30 PM</t>
  </si>
  <si>
    <t>9:45 PM</t>
  </si>
  <si>
    <t>10:00 PM</t>
  </si>
  <si>
    <t>10:15 PM</t>
  </si>
  <si>
    <t>10:30 PM</t>
  </si>
  <si>
    <t>10:45 PM</t>
  </si>
  <si>
    <t>Assighned Workers</t>
  </si>
  <si>
    <t>Worker Name</t>
  </si>
  <si>
    <t>Com Hab</t>
  </si>
  <si>
    <t>Services</t>
  </si>
  <si>
    <t>Degree</t>
  </si>
  <si>
    <t>Unknown</t>
  </si>
  <si>
    <t>Approved Hours Limit</t>
  </si>
  <si>
    <t>Hours Per Day Limit</t>
  </si>
  <si>
    <r>
      <t>1.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Click on Add new Individual (please note. manually adding data in the table will not create all the systems related to individuals or workers)</t>
    </r>
  </si>
  <si>
    <r>
      <t>2.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Fill out all the Required Fields in the Pop-Up box (please make sure that you spell the Individual’s name correctly as once saved it cannot be changed</t>
    </r>
  </si>
  <si>
    <r>
      <t>3.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Confirm entries accuracy</t>
    </r>
  </si>
  <si>
    <r>
      <t>4.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Click Save</t>
    </r>
  </si>
  <si>
    <t>Add New Worker</t>
  </si>
  <si>
    <r>
      <t>5.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If worker is not fully available, follow instructs of “Worker (partially) Unavailable”</t>
    </r>
  </si>
  <si>
    <t xml:space="preserve"> </t>
  </si>
  <si>
    <t>1. Click on Add new worker (please note. manually adding in the table will not create all the systems related to an individuals or workers)</t>
  </si>
  <si>
    <t>Worker (partially) Unavailable</t>
  </si>
  <si>
    <r>
      <t>1.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In the workers table, click on the given Workers name.</t>
    </r>
  </si>
  <si>
    <r>
      <t>2.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Click Worker Unavailable</t>
    </r>
  </si>
  <si>
    <r>
      <t>3.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Fill out the pop-out box accordingly</t>
    </r>
  </si>
  <si>
    <r>
      <t>5.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Repeat as needed.</t>
    </r>
  </si>
  <si>
    <t>Create Schedule / Add Sessions</t>
  </si>
  <si>
    <r>
      <t>1.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In the workers table, click on the Workers name you wish to create schedule</t>
    </r>
  </si>
  <si>
    <r>
      <t>2.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Select the given individuals name from the drop-down list at the top of the empty schedule table on the right.</t>
    </r>
  </si>
  <si>
    <r>
      <t>3.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Click on the Add Session button. (Or Crtl+Shit+A)</t>
    </r>
  </si>
  <si>
    <r>
      <t>4.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Fill out all the Required Fields in the Pop-Up box</t>
    </r>
  </si>
  <si>
    <r>
      <t>5.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Confirm entries accuracy</t>
    </r>
  </si>
  <si>
    <r>
      <t>6.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Click Save</t>
    </r>
  </si>
  <si>
    <t>Remove sessions / schedule</t>
  </si>
  <si>
    <r>
      <t>1.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In the workers table, click on the Workers name you wish to remove sessions / schedule</t>
    </r>
  </si>
  <si>
    <r>
      <t>2.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At the workers table only, select all the cells from the session you wish to remove,</t>
    </r>
  </si>
  <si>
    <r>
      <t>3.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Press Ctrl+shift+R</t>
    </r>
  </si>
  <si>
    <r>
      <t>4.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Repeat as needed</t>
    </r>
  </si>
  <si>
    <r>
      <t>5.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If you wish to unassign an individual form Worker follow steps of Doc. “Unassign Individual from worker”</t>
    </r>
  </si>
  <si>
    <t>Unassign Individual from worker</t>
  </si>
  <si>
    <r>
      <t>1.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In the workers table, click on the Workers name you wish to remove the individual.</t>
    </r>
  </si>
  <si>
    <r>
      <t>2.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Via the Workers table, remove all the entered sessions for the given individual as directed above “Remove sessions / schedule” (never remove sessions or unassing individuals via the individual’s table / sheet)</t>
    </r>
  </si>
  <si>
    <r>
      <t>3.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Select the header of the individuals table by clicking and holding the mouse until selected</t>
    </r>
  </si>
  <si>
    <r>
      <t>4.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Press Ctrl+Shift+I</t>
    </r>
  </si>
  <si>
    <r>
      <t>5.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Press Ctrl+Shift+X</t>
    </r>
  </si>
  <si>
    <t>Edit Schedule/Session, Duration/Timings.</t>
  </si>
  <si>
    <r>
      <t>1.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Do not just copy/paste delete or drag cells, it won’t work.</t>
    </r>
  </si>
  <si>
    <r>
      <t>2.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To change a session to a diff service you will have to remove and add a new one</t>
    </r>
  </si>
  <si>
    <r>
      <t>3.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To move a session to a completely different time ending or day of week you will have to remove and add a new one</t>
    </r>
  </si>
  <si>
    <r>
      <t>4.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To extant or reduce or partially move session time use only the following short cuts to do so</t>
    </r>
  </si>
  <si>
    <r>
      <t>5.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You will need to first remove the part of session you want to remove then expand as needed.</t>
    </r>
  </si>
  <si>
    <r>
      <t>6.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Remove / Reduce session -Press Ctrl+Shift+X</t>
    </r>
  </si>
  <si>
    <r>
      <t>7.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Extend downward - Press Ctrl+Shift+X</t>
    </r>
  </si>
  <si>
    <r>
      <t>8.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Extend upwards - Press Ctrl+Shift+N</t>
    </r>
  </si>
  <si>
    <t>View schedule by individual</t>
  </si>
  <si>
    <r>
      <t>1.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In the individuals table, click on the individuals name you wish to view.</t>
    </r>
  </si>
  <si>
    <t>On the right there is a list of assigned works to this individual, clicking on them will direct you the that workers schedule table view.</t>
  </si>
  <si>
    <t>You cannot make changed via the Individual schedule view, if a change is necessary, it should be done via the workers schedule table as instructed in the other instructions.</t>
  </si>
  <si>
    <t>Short Cuts</t>
  </si>
  <si>
    <t>Add session – Ctrl Shift A.</t>
  </si>
  <si>
    <t>Extend downward - Press Ctrl+Shift+X</t>
  </si>
  <si>
    <t>Extend upwards - Press Ctrl+Shift+N</t>
  </si>
  <si>
    <t>Remove / Reduce session -Press Ctrl+shift+R</t>
  </si>
  <si>
    <t>Unassign – at the worker sheet click on the given individual’s name type Ctrl+shift+I</t>
  </si>
  <si>
    <t>Gardian2</t>
  </si>
  <si>
    <t>Yes</t>
  </si>
  <si>
    <t>Location</t>
  </si>
  <si>
    <t>No</t>
  </si>
  <si>
    <t>Individual Select - Ctrl Shift O.</t>
  </si>
  <si>
    <t>Update or Change in session - Ctrl Shift T</t>
  </si>
  <si>
    <t>User Name</t>
  </si>
  <si>
    <t>Password</t>
  </si>
  <si>
    <t>Assighned Individuals</t>
  </si>
  <si>
    <t>Subject</t>
  </si>
  <si>
    <t>Message Body</t>
  </si>
  <si>
    <t>Individual Template</t>
  </si>
  <si>
    <t xml:space="preserve">b </t>
  </si>
  <si>
    <t>Worker Template</t>
  </si>
  <si>
    <t>Add New individual</t>
  </si>
  <si>
    <t>Name</t>
  </si>
  <si>
    <t>Worker</t>
  </si>
  <si>
    <t>Report</t>
  </si>
  <si>
    <t>Group</t>
  </si>
  <si>
    <t>Fekete Family</t>
  </si>
  <si>
    <t>Wollner Family</t>
  </si>
  <si>
    <t>Deutsch Family</t>
  </si>
  <si>
    <t>Weiss Yeshivah</t>
  </si>
  <si>
    <t>Laufer Yeshivah</t>
  </si>
  <si>
    <t>Berger Yeshivah</t>
  </si>
  <si>
    <t>Cohen Family</t>
  </si>
  <si>
    <t>Schwartz Family</t>
  </si>
  <si>
    <t>Sofer Family</t>
  </si>
  <si>
    <t>Hi,
Please see the attached.
Thank You</t>
  </si>
  <si>
    <t>Worker Assighned To Individual</t>
  </si>
  <si>
    <t>Individual Assighned To Worke</t>
  </si>
  <si>
    <t>Date Approved</t>
  </si>
  <si>
    <t>Approved Date</t>
  </si>
  <si>
    <t>Contact Person</t>
  </si>
  <si>
    <t>Phone Number</t>
  </si>
  <si>
    <t>Address</t>
  </si>
  <si>
    <t>Notes</t>
  </si>
  <si>
    <t>Email</t>
  </si>
  <si>
    <t>Home Phone</t>
  </si>
  <si>
    <t>Mother Cell</t>
  </si>
  <si>
    <t>Father Cell</t>
  </si>
  <si>
    <t>Approved Hours</t>
  </si>
  <si>
    <t>IVR ID</t>
  </si>
  <si>
    <t>IVR Password</t>
  </si>
  <si>
    <t>Pre Vocational</t>
  </si>
  <si>
    <t>ID</t>
  </si>
  <si>
    <t>Medicaid ID</t>
  </si>
  <si>
    <t>Mode</t>
  </si>
  <si>
    <t>Workbook Copy</t>
  </si>
  <si>
    <t>Date last copy created</t>
  </si>
  <si>
    <t>Today's date</t>
  </si>
  <si>
    <t>Remaining Day's For Copy</t>
  </si>
  <si>
    <t>Individual Approved Hours</t>
  </si>
  <si>
    <t>Individual Receiving Hours</t>
  </si>
  <si>
    <t>Worker Providing Hours</t>
  </si>
  <si>
    <t>Email ( Sent By )</t>
  </si>
  <si>
    <t>Worker/Individual</t>
  </si>
  <si>
    <t>Day</t>
  </si>
  <si>
    <t>Service</t>
  </si>
  <si>
    <t>Hours Report</t>
  </si>
  <si>
    <t>Addres</t>
  </si>
  <si>
    <t>Cit, State Zip</t>
  </si>
  <si>
    <t>City, State, Zip</t>
  </si>
  <si>
    <t>Monroe NY 10950</t>
  </si>
  <si>
    <t>Spring Valley NY 10977</t>
  </si>
  <si>
    <t>Brooklyn NY  11219</t>
  </si>
  <si>
    <t>Brooklyn NY  11206</t>
  </si>
  <si>
    <t>Monroe  NY 10950</t>
  </si>
  <si>
    <t>Brooklyn NY 11204</t>
  </si>
  <si>
    <t xml:space="preserve">Monroe NY 10950 </t>
  </si>
  <si>
    <t>Brooklyn NY 11206</t>
  </si>
  <si>
    <t>Highland mills NY  10930</t>
  </si>
  <si>
    <t>Brookyln NY 11206</t>
  </si>
  <si>
    <t>Monsey NY 10952</t>
  </si>
  <si>
    <t>Brooklyn NY 11205</t>
  </si>
  <si>
    <t>Brooklyn NY 11211</t>
  </si>
  <si>
    <t>Highland Mills  NY 10930</t>
  </si>
  <si>
    <t>Staten Island, NY 10314</t>
  </si>
  <si>
    <t>Highland Mills NY 10930</t>
  </si>
  <si>
    <t>Brooklyn, NY 11211</t>
  </si>
  <si>
    <t>Monroe, NY 10950</t>
  </si>
  <si>
    <t>Brookyln NY 11249</t>
  </si>
  <si>
    <t>Brookyln NY 11250</t>
  </si>
  <si>
    <t>Bloomingburg, NY 12721</t>
  </si>
  <si>
    <t>Airmount NY 10952</t>
  </si>
  <si>
    <t>Saal, Ruchy</t>
  </si>
  <si>
    <t/>
  </si>
  <si>
    <t>43 Lorimer  St #4</t>
  </si>
  <si>
    <t>Parents</t>
  </si>
  <si>
    <t>Father</t>
  </si>
  <si>
    <t>Mother</t>
  </si>
  <si>
    <t>Other</t>
  </si>
  <si>
    <t>Swan Lake Liberty NY 12783</t>
  </si>
  <si>
    <t>Landau Yeshivah</t>
  </si>
  <si>
    <t>Fisher Group</t>
  </si>
  <si>
    <t>Roth Yeshivah</t>
  </si>
  <si>
    <t>Farkas Family</t>
  </si>
  <si>
    <t>Waldman Family</t>
  </si>
  <si>
    <t>independent</t>
  </si>
  <si>
    <t>Beer Mayim Chaim</t>
  </si>
  <si>
    <t>Rothman Family</t>
  </si>
  <si>
    <t>Gross Family 01</t>
  </si>
  <si>
    <t>Weiss Family</t>
  </si>
  <si>
    <t>DSP</t>
  </si>
  <si>
    <t>Active/ Inactive</t>
  </si>
  <si>
    <t>Help services</t>
  </si>
  <si>
    <t>Help services Dinev</t>
  </si>
  <si>
    <t>6:00 AM</t>
  </si>
  <si>
    <t>6:15 AM</t>
  </si>
  <si>
    <t>6:30 AM</t>
  </si>
  <si>
    <t>6:45 AM</t>
  </si>
  <si>
    <t>11:00 PM</t>
  </si>
  <si>
    <t>11:15 PM</t>
  </si>
  <si>
    <t>11:30 PM</t>
  </si>
  <si>
    <t>11:45 PM</t>
  </si>
  <si>
    <t>Diploma</t>
  </si>
  <si>
    <t>Pre-Vocational2</t>
  </si>
  <si>
    <t>CareGiver3</t>
  </si>
  <si>
    <t>Advocacy4</t>
  </si>
  <si>
    <t>Respite5</t>
  </si>
  <si>
    <t>Com Hab6</t>
  </si>
  <si>
    <t>Total7</t>
  </si>
  <si>
    <t>Individual 1</t>
  </si>
  <si>
    <t>Individual 11</t>
  </si>
  <si>
    <t>Individual 12</t>
  </si>
  <si>
    <t>Individual 13</t>
  </si>
  <si>
    <t>Manual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</si>
</sst>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m\-d\-yyyy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 Light"/>
      <family val="2"/>
      <scheme val="major"/>
    </font>
    <font>
      <sz val="9"/>
      <name val="Calibri Light"/>
      <family val="2"/>
      <scheme val="major"/>
    </font>
    <font>
      <u/>
      <sz val="11"/>
      <color theme="10"/>
      <name val="Calibri"/>
      <family val="2"/>
      <scheme val="minor"/>
    </font>
    <font>
      <sz val="7"/>
      <color theme="1"/>
      <name val="Times New Roman"/>
      <family val="1"/>
    </font>
    <font>
      <sz val="12"/>
      <color theme="0"/>
      <name val="Arial Rounded MT Bold"/>
      <family val="2"/>
    </font>
    <font>
      <b/>
      <sz val="12"/>
      <color theme="0"/>
      <name val="Arial Rounded MT Bold"/>
      <family val="2"/>
    </font>
    <font>
      <sz val="10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9"/>
      <color rgb="FF37B34A"/>
      <name val="Calibri Light"/>
      <family val="2"/>
      <scheme val="major"/>
    </font>
    <font>
      <b/>
      <sz val="9"/>
      <color rgb="FF37B34A"/>
      <name val="Calibri"/>
      <family val="2"/>
      <scheme val="minor"/>
    </font>
    <font>
      <b/>
      <sz val="9"/>
      <color rgb="FFF6921E"/>
      <name val="Calibri"/>
      <family val="2"/>
      <scheme val="minor"/>
    </font>
    <font>
      <b/>
      <sz val="9"/>
      <color rgb="FFF6921E"/>
      <name val="Calibri Light"/>
      <family val="2"/>
      <scheme val="major"/>
    </font>
    <font>
      <b/>
      <sz val="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sz val="7"/>
      <color theme="1"/>
      <name val="Calibri"/>
      <family val="2"/>
      <scheme val="minor"/>
    </font>
    <font>
      <sz val="9"/>
      <color rgb="FF37B34A"/>
      <name val="Calibri Light"/>
      <family val="2"/>
      <scheme val="major"/>
    </font>
    <font>
      <sz val="9"/>
      <color rgb="FF37B34A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color rgb="FFF6921E"/>
      <name val="Calibri Light"/>
      <family val="2"/>
      <scheme val="major"/>
    </font>
  </fonts>
  <fills count="16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8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  <bgColor theme="7"/>
      </patternFill>
    </fill>
    <fill>
      <patternFill patternType="solid">
        <fgColor theme="4"/>
        <bgColor theme="4"/>
      </patternFill>
    </fill>
    <fill>
      <patternFill patternType="solid">
        <fgColor rgb="FFC7A1E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5"/>
      </patternFill>
    </fill>
  </fills>
  <borders count="68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 style="thin">
        <color theme="7" tint="0.39997558519241921"/>
      </right>
      <top style="thin">
        <color theme="7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 style="thin">
        <color theme="7" tint="0.39997558519241921"/>
      </left>
      <right/>
      <top style="thin">
        <color theme="7" tint="0.39997558519241921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double">
        <color theme="4" tint="-0.499984740745262"/>
      </left>
      <right style="double">
        <color theme="4" tint="-0.499984740745262"/>
      </right>
      <top style="double">
        <color theme="4" tint="-0.499984740745262"/>
      </top>
      <bottom style="double">
        <color theme="4" tint="-0.499984740745262"/>
      </bottom>
      <diagonal/>
    </border>
    <border>
      <left style="thick">
        <color theme="4" tint="-0.499984740745262"/>
      </left>
      <right style="thick">
        <color theme="4" tint="-0.499984740745262"/>
      </right>
      <top style="thick">
        <color theme="4" tint="-0.499984740745262"/>
      </top>
      <bottom style="thick">
        <color theme="4" tint="-0.499984740745262"/>
      </bottom>
      <diagonal/>
    </border>
    <border>
      <left style="thick">
        <color theme="4" tint="-0.499984740745262"/>
      </left>
      <right style="thick">
        <color theme="4" tint="-0.499984740745262"/>
      </right>
      <top/>
      <bottom/>
      <diagonal/>
    </border>
    <border>
      <left style="thick">
        <color theme="4" tint="-0.499984740745262"/>
      </left>
      <right style="thick">
        <color theme="4" tint="-0.499984740745262"/>
      </right>
      <top/>
      <bottom style="thick">
        <color theme="4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7B34A"/>
      </left>
      <right style="thin">
        <color rgb="FF37B34A"/>
      </right>
      <top style="thin">
        <color rgb="FF37B34A"/>
      </top>
      <bottom style="thin">
        <color rgb="FF37B34A"/>
      </bottom>
      <diagonal/>
    </border>
    <border>
      <left style="thin">
        <color rgb="FF37B34A"/>
      </left>
      <right style="thin">
        <color rgb="FF37B34A"/>
      </right>
      <top style="thin">
        <color rgb="FF37B34A"/>
      </top>
      <bottom style="dashed">
        <color rgb="FFD6DE23"/>
      </bottom>
      <diagonal/>
    </border>
    <border>
      <left style="thin">
        <color rgb="FF37B34A"/>
      </left>
      <right style="thin">
        <color rgb="FF37B34A"/>
      </right>
      <top style="dashed">
        <color rgb="FFD6DE23"/>
      </top>
      <bottom style="dashed">
        <color rgb="FFD6DE23"/>
      </bottom>
      <diagonal/>
    </border>
    <border>
      <left style="thin">
        <color rgb="FF37B34A"/>
      </left>
      <right style="thin">
        <color rgb="FF37B34A"/>
      </right>
      <top style="dashed">
        <color rgb="FFD6DE23"/>
      </top>
      <bottom style="thin">
        <color rgb="FF37B34A"/>
      </bottom>
      <diagonal/>
    </border>
    <border>
      <left/>
      <right style="thin">
        <color rgb="FF37B34A"/>
      </right>
      <top style="thin">
        <color rgb="FF37B34A"/>
      </top>
      <bottom style="thin">
        <color rgb="FF37B34A"/>
      </bottom>
      <diagonal/>
    </border>
    <border>
      <left style="thin">
        <color rgb="FFF6921E"/>
      </left>
      <right style="thin">
        <color rgb="FFF6921E"/>
      </right>
      <top style="thin">
        <color rgb="FFF6921E"/>
      </top>
      <bottom style="thin">
        <color rgb="FFF6921E"/>
      </bottom>
      <diagonal/>
    </border>
    <border>
      <left style="thin">
        <color rgb="FFF6921E"/>
      </left>
      <right style="thin">
        <color rgb="FFF6921E"/>
      </right>
      <top style="thin">
        <color rgb="FFF6921E"/>
      </top>
      <bottom style="dashed">
        <color rgb="FFD6DE23"/>
      </bottom>
      <diagonal/>
    </border>
    <border>
      <left style="thin">
        <color rgb="FFF6921E"/>
      </left>
      <right style="thin">
        <color rgb="FFF6921E"/>
      </right>
      <top style="dashed">
        <color rgb="FFD6DE23"/>
      </top>
      <bottom style="dashed">
        <color rgb="FFD6DE23"/>
      </bottom>
      <diagonal/>
    </border>
    <border>
      <left style="thin">
        <color rgb="FFF6921E"/>
      </left>
      <right style="thin">
        <color rgb="FFF6921E"/>
      </right>
      <top style="dashed">
        <color rgb="FFD6DE23"/>
      </top>
      <bottom style="thin">
        <color rgb="FFF6921E"/>
      </bottom>
      <diagonal/>
    </border>
    <border>
      <left style="thin">
        <color rgb="FFF6921E"/>
      </left>
      <right style="thin">
        <color rgb="FFF6921E"/>
      </right>
      <top style="dashed">
        <color rgb="FFD6DE23"/>
      </top>
      <bottom/>
      <diagonal/>
    </border>
    <border>
      <left style="thin">
        <color rgb="FFF6921E"/>
      </left>
      <right style="thin">
        <color rgb="FFF6921E"/>
      </right>
      <top/>
      <bottom style="thin">
        <color rgb="FFF6921E"/>
      </bottom>
      <diagonal/>
    </border>
    <border>
      <left style="thin">
        <color rgb="FFF6921E"/>
      </left>
      <right style="thin">
        <color rgb="FFF6921E"/>
      </right>
      <top style="thin">
        <color rgb="FFF6921E"/>
      </top>
      <bottom/>
      <diagonal/>
    </border>
    <border>
      <left style="thin">
        <color rgb="FFF6921E"/>
      </left>
      <right/>
      <top style="thin">
        <color rgb="FFF6921E"/>
      </top>
      <bottom style="thin">
        <color rgb="FFF6921E"/>
      </bottom>
      <diagonal/>
    </border>
    <border>
      <left/>
      <right/>
      <top style="thin">
        <color rgb="FFF6921E"/>
      </top>
      <bottom style="thin">
        <color rgb="FFF6921E"/>
      </bottom>
      <diagonal/>
    </border>
    <border>
      <left/>
      <right style="thin">
        <color rgb="FFF6921E"/>
      </right>
      <top style="thin">
        <color rgb="FFF6921E"/>
      </top>
      <bottom style="thin">
        <color rgb="FFF6921E"/>
      </bottom>
      <diagonal/>
    </border>
    <border>
      <left style="thin">
        <color rgb="FF37B34A"/>
      </left>
      <right/>
      <top style="thin">
        <color rgb="FF37B34A"/>
      </top>
      <bottom style="thin">
        <color rgb="FF37B34A"/>
      </bottom>
      <diagonal/>
    </border>
    <border>
      <left/>
      <right/>
      <top style="thin">
        <color rgb="FF37B34A"/>
      </top>
      <bottom style="thin">
        <color rgb="FF37B34A"/>
      </bottom>
      <diagonal/>
    </border>
    <border>
      <left style="thin">
        <color rgb="FFF6921E"/>
      </left>
      <right style="thin">
        <color rgb="FFF6921E"/>
      </right>
      <top/>
      <bottom style="dashed">
        <color rgb="FFD6DE23"/>
      </bottom>
      <diagonal/>
    </border>
    <border>
      <left style="thin">
        <color rgb="FFF6921E"/>
      </left>
      <right/>
      <top/>
      <bottom style="thin">
        <color rgb="FFF6921E"/>
      </bottom>
      <diagonal/>
    </border>
    <border>
      <left/>
      <right/>
      <top/>
      <bottom style="thin">
        <color rgb="FFF6921E"/>
      </bottom>
      <diagonal/>
    </border>
    <border>
      <left/>
      <right style="thin">
        <color rgb="FFF6921E"/>
      </right>
      <top/>
      <bottom style="thin">
        <color rgb="FFF6921E"/>
      </bottom>
      <diagonal/>
    </border>
    <border>
      <left style="thin">
        <color rgb="FFF6921E"/>
      </left>
      <right/>
      <top style="thin">
        <color rgb="FFF6921E"/>
      </top>
      <bottom/>
      <diagonal/>
    </border>
    <border>
      <left/>
      <right/>
      <top style="thin">
        <color rgb="FFF6921E"/>
      </top>
      <bottom/>
      <diagonal/>
    </border>
    <border>
      <left/>
      <right style="thin">
        <color rgb="FFF6921E"/>
      </right>
      <top style="thin">
        <color rgb="FFF6921E"/>
      </top>
      <bottom/>
      <diagonal/>
    </border>
    <border>
      <left style="thin">
        <color rgb="FFF6921E"/>
      </left>
      <right/>
      <top/>
      <bottom/>
      <diagonal/>
    </border>
    <border>
      <left/>
      <right style="thin">
        <color rgb="FFF6921E"/>
      </right>
      <top/>
      <bottom/>
      <diagonal/>
    </border>
    <border>
      <left/>
      <right style="thin">
        <color rgb="FFF6921E"/>
      </right>
      <top style="thin">
        <color rgb="FFF6921E"/>
      </top>
      <bottom style="dashed">
        <color rgb="FFD6DE23"/>
      </bottom>
      <diagonal/>
    </border>
    <border>
      <left/>
      <right style="thin">
        <color rgb="FFF6921E"/>
      </right>
      <top style="dashed">
        <color rgb="FFD6DE23"/>
      </top>
      <bottom style="dashed">
        <color rgb="FFD6DE23"/>
      </bottom>
      <diagonal/>
    </border>
    <border>
      <left/>
      <right style="thin">
        <color rgb="FFF6921E"/>
      </right>
      <top style="dashed">
        <color rgb="FFD6DE23"/>
      </top>
      <bottom style="thin">
        <color rgb="FFF6921E"/>
      </bottom>
      <diagonal/>
    </border>
    <border>
      <left/>
      <right style="thin">
        <color rgb="FFF6921E"/>
      </right>
      <top style="dashed">
        <color rgb="FFD6DE23"/>
      </top>
      <bottom/>
      <diagonal/>
    </border>
    <border>
      <left/>
      <right/>
      <top style="thin">
        <color rgb="FFF6921E"/>
      </top>
      <bottom style="dashed">
        <color rgb="FFD6DE23"/>
      </bottom>
      <diagonal/>
    </border>
    <border>
      <left/>
      <right/>
      <top style="dashed">
        <color rgb="FFD6DE23"/>
      </top>
      <bottom style="dashed">
        <color rgb="FFD6DE23"/>
      </bottom>
      <diagonal/>
    </border>
    <border>
      <left/>
      <right/>
      <top style="dashed">
        <color rgb="FFD6DE23"/>
      </top>
      <bottom style="thin">
        <color rgb="FFF6921E"/>
      </bottom>
      <diagonal/>
    </border>
    <border>
      <left/>
      <right/>
      <top style="dashed">
        <color rgb="FFD6DE23"/>
      </top>
      <bottom/>
      <diagonal/>
    </border>
    <border>
      <left/>
      <right/>
      <top style="thin">
        <color rgb="FF37B34A"/>
      </top>
      <bottom style="dashed">
        <color rgb="FFD6DE23"/>
      </bottom>
      <diagonal/>
    </border>
    <border>
      <left/>
      <right/>
      <top style="dashed">
        <color rgb="FFD6DE23"/>
      </top>
      <bottom style="thin">
        <color rgb="FF37B34A"/>
      </bottom>
      <diagonal/>
    </border>
    <border>
      <left style="thin">
        <color rgb="FF37B34A"/>
      </left>
      <right/>
      <top style="thin">
        <color rgb="FF37B34A"/>
      </top>
      <bottom/>
      <diagonal/>
    </border>
    <border>
      <left/>
      <right/>
      <top style="thin">
        <color rgb="FF37B34A"/>
      </top>
      <bottom/>
      <diagonal/>
    </border>
    <border>
      <left/>
      <right style="thin">
        <color rgb="FF37B34A"/>
      </right>
      <top style="thin">
        <color rgb="FF37B34A"/>
      </top>
      <bottom/>
      <diagonal/>
    </border>
    <border>
      <left style="thin">
        <color rgb="FF37B34A"/>
      </left>
      <right/>
      <top/>
      <bottom style="thin">
        <color rgb="FF37B34A"/>
      </bottom>
      <diagonal/>
    </border>
    <border>
      <left/>
      <right/>
      <top/>
      <bottom style="thin">
        <color rgb="FF37B34A"/>
      </bottom>
      <diagonal/>
    </border>
    <border>
      <left/>
      <right style="thin">
        <color rgb="FF37B34A"/>
      </right>
      <top/>
      <bottom style="thin">
        <color rgb="FF37B34A"/>
      </bottom>
      <diagonal/>
    </border>
    <border>
      <left style="thin">
        <color rgb="FF37B34A"/>
      </left>
      <right/>
      <top/>
      <bottom/>
      <diagonal/>
    </border>
    <border>
      <left/>
      <right style="thin">
        <color rgb="FF37B34A"/>
      </right>
      <top/>
      <bottom/>
      <diagonal/>
    </border>
    <border>
      <left style="thin">
        <color rgb="FF37B34A"/>
      </left>
      <right style="thin">
        <color rgb="FF37B34A"/>
      </right>
      <top/>
      <bottom style="thin">
        <color rgb="FF37B34A"/>
      </bottom>
      <diagonal/>
    </border>
    <border>
      <left style="thin">
        <color rgb="FF37B34A"/>
      </left>
      <right style="thin">
        <color rgb="FF37B34A"/>
      </right>
      <top style="thin">
        <color rgb="FF37B34A"/>
      </top>
      <bottom/>
      <diagonal/>
    </border>
    <border>
      <left style="thin">
        <color rgb="FF37B34A"/>
      </left>
      <right style="thin">
        <color indexed="64"/>
      </right>
      <top style="thin">
        <color rgb="FF37B34A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37B34A"/>
      </top>
      <bottom style="thin">
        <color indexed="64"/>
      </bottom>
      <diagonal/>
    </border>
    <border>
      <left style="thin">
        <color rgb="FF37B34A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7B34A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11">
    <xf numFmtId="0" fontId="0" fillId="0" borderId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8" fillId="0" borderId="0" applyNumberFormat="0" applyFill="0" applyBorder="0" applyAlignment="0" applyProtection="0"/>
    <xf numFmtId="2" fontId="9" fillId="10" borderId="0" applyBorder="0" applyAlignment="0">
      <alignment horizontal="left" vertical="center"/>
    </xf>
    <xf numFmtId="0" fontId="8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15" borderId="0" applyNumberFormat="0" applyBorder="0" applyAlignment="0" applyProtection="0"/>
  </cellStyleXfs>
  <cellXfs count="184">
    <xf numFmtId="0" fontId="0" fillId="0" borderId="0" xfId="0"/>
    <xf numFmtId="0" fontId="6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0" fontId="0" fillId="0" borderId="1" xfId="0" applyBorder="1"/>
    <xf numFmtId="0" fontId="2" fillId="9" borderId="3" xfId="0" applyFont="1" applyFill="1" applyBorder="1"/>
    <xf numFmtId="0" fontId="2" fillId="9" borderId="4" xfId="0" applyFont="1" applyFill="1" applyBorder="1"/>
    <xf numFmtId="0" fontId="0" fillId="0" borderId="3" xfId="0" applyBorder="1"/>
    <xf numFmtId="0" fontId="2" fillId="8" borderId="1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wrapText="1"/>
    </xf>
    <xf numFmtId="0" fontId="10" fillId="0" borderId="0" xfId="0" applyFont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6" fillId="0" borderId="0" xfId="0" applyFont="1"/>
    <xf numFmtId="0" fontId="0" fillId="0" borderId="0" xfId="0" applyAlignment="1">
      <alignment vertical="center"/>
    </xf>
    <xf numFmtId="164" fontId="0" fillId="0" borderId="0" xfId="0" applyNumberFormat="1"/>
    <xf numFmtId="0" fontId="3" fillId="0" borderId="0" xfId="0" applyFont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14" fillId="11" borderId="10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2" xfId="0" applyBorder="1" applyAlignment="1">
      <alignment vertical="center"/>
    </xf>
    <xf numFmtId="0" fontId="0" fillId="0" borderId="13" xfId="0" applyBorder="1"/>
    <xf numFmtId="0" fontId="15" fillId="12" borderId="11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0" fillId="0" borderId="14" xfId="0" applyBorder="1" applyAlignment="1">
      <alignment vertical="top"/>
    </xf>
    <xf numFmtId="0" fontId="16" fillId="13" borderId="11" xfId="0" applyFont="1" applyFill="1" applyBorder="1" applyAlignment="1">
      <alignment vertical="center"/>
    </xf>
    <xf numFmtId="0" fontId="16" fillId="13" borderId="11" xfId="0" applyFont="1" applyFill="1" applyBorder="1" applyAlignment="1">
      <alignment horizontal="center" vertical="center"/>
    </xf>
    <xf numFmtId="0" fontId="4" fillId="13" borderId="11" xfId="0" applyFont="1" applyFill="1" applyBorder="1"/>
    <xf numFmtId="0" fontId="0" fillId="14" borderId="0" xfId="0" applyFill="1"/>
    <xf numFmtId="0" fontId="0" fillId="0" borderId="9" xfId="0" applyBorder="1" applyAlignment="1">
      <alignment vertical="center"/>
    </xf>
    <xf numFmtId="0" fontId="8" fillId="0" borderId="0" xfId="6" applyFill="1" applyAlignment="1" applyProtection="1">
      <alignment wrapText="1"/>
    </xf>
    <xf numFmtId="0" fontId="0" fillId="0" borderId="0" xfId="0" applyAlignment="1">
      <alignment horizontal="left" vertical="top"/>
    </xf>
    <xf numFmtId="14" fontId="0" fillId="0" borderId="0" xfId="0" applyNumberFormat="1" applyAlignment="1">
      <alignment wrapText="1"/>
    </xf>
    <xf numFmtId="0" fontId="2" fillId="8" borderId="6" xfId="0" applyFont="1" applyFill="1" applyBorder="1" applyAlignment="1">
      <alignment horizontal="center" vertical="center"/>
    </xf>
    <xf numFmtId="0" fontId="0" fillId="0" borderId="14" xfId="0" applyBorder="1"/>
    <xf numFmtId="0" fontId="8" fillId="0" borderId="14" xfId="6" applyBorder="1" applyAlignment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8" fillId="0" borderId="0" xfId="6" applyFill="1" applyProtection="1"/>
    <xf numFmtId="0" fontId="0" fillId="0" borderId="0" xfId="0" applyAlignment="1">
      <alignment horizontal="left" vertical="center"/>
    </xf>
    <xf numFmtId="15" fontId="0" fillId="0" borderId="0" xfId="0" applyNumberFormat="1"/>
    <xf numFmtId="14" fontId="0" fillId="0" borderId="5" xfId="0" applyNumberFormat="1" applyBorder="1" applyAlignment="1">
      <alignment wrapText="1"/>
    </xf>
    <xf numFmtId="0" fontId="17" fillId="0" borderId="0" xfId="0" applyFont="1"/>
    <xf numFmtId="0" fontId="18" fillId="0" borderId="15" xfId="0" applyFont="1" applyBorder="1" applyAlignment="1">
      <alignment horizontal="center" vertical="center"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21" fillId="0" borderId="20" xfId="0" applyFont="1" applyBorder="1" applyAlignment="1">
      <alignment horizontal="center" vertical="center" wrapText="1"/>
    </xf>
    <xf numFmtId="0" fontId="6" fillId="0" borderId="22" xfId="0" applyFont="1" applyBorder="1" applyAlignment="1">
      <alignment vertical="center"/>
    </xf>
    <xf numFmtId="0" fontId="6" fillId="0" borderId="23" xfId="0" applyFont="1" applyBorder="1" applyAlignment="1">
      <alignment vertical="center"/>
    </xf>
    <xf numFmtId="0" fontId="6" fillId="0" borderId="32" xfId="0" applyFont="1" applyBorder="1" applyAlignment="1">
      <alignment vertical="center"/>
    </xf>
    <xf numFmtId="0" fontId="20" fillId="0" borderId="20" xfId="0" applyFont="1" applyBorder="1" applyAlignment="1">
      <alignment horizontal="left" vertical="center"/>
    </xf>
    <xf numFmtId="0" fontId="6" fillId="0" borderId="20" xfId="0" applyFont="1" applyBorder="1" applyAlignment="1">
      <alignment vertical="center"/>
    </xf>
    <xf numFmtId="2" fontId="10" fillId="7" borderId="37" xfId="5" applyNumberFormat="1" applyFont="1" applyBorder="1" applyAlignment="1" applyProtection="1">
      <alignment horizontal="left" vertical="center"/>
    </xf>
    <xf numFmtId="2" fontId="10" fillId="7" borderId="38" xfId="5" applyNumberFormat="1" applyFont="1" applyBorder="1" applyAlignment="1" applyProtection="1">
      <alignment horizontal="left" vertical="center" wrapText="1"/>
    </xf>
    <xf numFmtId="2" fontId="10" fillId="4" borderId="0" xfId="3" applyNumberFormat="1" applyFont="1" applyBorder="1" applyAlignment="1" applyProtection="1">
      <alignment horizontal="left" vertical="center"/>
    </xf>
    <xf numFmtId="2" fontId="10" fillId="4" borderId="40" xfId="3" applyNumberFormat="1" applyFont="1" applyBorder="1" applyAlignment="1" applyProtection="1">
      <alignment horizontal="left" vertical="center" wrapText="1"/>
    </xf>
    <xf numFmtId="2" fontId="10" fillId="3" borderId="0" xfId="2" applyNumberFormat="1" applyFont="1" applyBorder="1" applyAlignment="1" applyProtection="1">
      <alignment horizontal="left" vertical="center"/>
    </xf>
    <xf numFmtId="2" fontId="10" fillId="3" borderId="40" xfId="2" applyNumberFormat="1" applyFont="1" applyBorder="1" applyAlignment="1" applyProtection="1">
      <alignment horizontal="left" vertical="center" wrapText="1"/>
    </xf>
    <xf numFmtId="2" fontId="10" fillId="5" borderId="0" xfId="4" applyNumberFormat="1" applyFont="1" applyBorder="1" applyAlignment="1" applyProtection="1">
      <alignment horizontal="left" vertical="center"/>
    </xf>
    <xf numFmtId="2" fontId="10" fillId="5" borderId="40" xfId="4" applyNumberFormat="1" applyFont="1" applyBorder="1" applyAlignment="1" applyProtection="1">
      <alignment horizontal="left" vertical="center" wrapText="1"/>
    </xf>
    <xf numFmtId="2" fontId="11" fillId="2" borderId="34" xfId="1" applyNumberFormat="1" applyFont="1" applyBorder="1" applyAlignment="1" applyProtection="1">
      <alignment horizontal="left" vertical="center"/>
    </xf>
    <xf numFmtId="2" fontId="11" fillId="2" borderId="35" xfId="1" applyNumberFormat="1" applyFont="1" applyBorder="1" applyAlignment="1" applyProtection="1">
      <alignment horizontal="left" vertical="center"/>
    </xf>
    <xf numFmtId="2" fontId="6" fillId="10" borderId="0" xfId="7" applyFont="1" applyBorder="1" applyAlignment="1">
      <alignment horizontal="left" vertical="center"/>
    </xf>
    <xf numFmtId="2" fontId="6" fillId="10" borderId="40" xfId="7" applyFont="1" applyBorder="1" applyAlignment="1">
      <alignment horizontal="left" vertical="center" wrapText="1"/>
    </xf>
    <xf numFmtId="0" fontId="10" fillId="0" borderId="41" xfId="0" applyFont="1" applyBorder="1" applyAlignment="1" applyProtection="1">
      <alignment horizontal="left" vertical="center" wrapText="1"/>
      <protection locked="0"/>
    </xf>
    <xf numFmtId="0" fontId="10" fillId="0" borderId="42" xfId="0" applyFont="1" applyBorder="1" applyAlignment="1" applyProtection="1">
      <alignment horizontal="left" vertical="center" wrapText="1"/>
      <protection locked="0"/>
    </xf>
    <xf numFmtId="0" fontId="10" fillId="0" borderId="43" xfId="0" applyFont="1" applyBorder="1" applyAlignment="1" applyProtection="1">
      <alignment horizontal="left" vertical="center" wrapText="1"/>
      <protection locked="0"/>
    </xf>
    <xf numFmtId="0" fontId="10" fillId="0" borderId="44" xfId="0" applyFont="1" applyBorder="1" applyAlignment="1" applyProtection="1">
      <alignment horizontal="left" vertical="center" wrapText="1"/>
      <protection locked="0"/>
    </xf>
    <xf numFmtId="0" fontId="10" fillId="0" borderId="21" xfId="0" applyFont="1" applyBorder="1" applyAlignment="1" applyProtection="1">
      <alignment horizontal="left" vertical="center" wrapText="1"/>
      <protection locked="0"/>
    </xf>
    <xf numFmtId="0" fontId="10" fillId="0" borderId="22" xfId="0" applyFont="1" applyBorder="1" applyAlignment="1" applyProtection="1">
      <alignment horizontal="left" vertical="center" wrapText="1"/>
      <protection locked="0"/>
    </xf>
    <xf numFmtId="0" fontId="10" fillId="0" borderId="23" xfId="0" applyFont="1" applyBorder="1" applyAlignment="1" applyProtection="1">
      <alignment horizontal="left" vertical="center" wrapText="1"/>
      <protection locked="0"/>
    </xf>
    <xf numFmtId="0" fontId="10" fillId="0" borderId="24" xfId="0" applyFont="1" applyBorder="1" applyAlignment="1" applyProtection="1">
      <alignment horizontal="left" vertical="center" wrapText="1"/>
      <protection locked="0"/>
    </xf>
    <xf numFmtId="0" fontId="10" fillId="0" borderId="45" xfId="0" applyFont="1" applyBorder="1" applyAlignment="1" applyProtection="1">
      <alignment horizontal="left" vertical="center" wrapText="1"/>
      <protection locked="0"/>
    </xf>
    <xf numFmtId="0" fontId="10" fillId="0" borderId="46" xfId="0" applyFont="1" applyBorder="1" applyAlignment="1" applyProtection="1">
      <alignment horizontal="left" vertical="center" wrapText="1"/>
      <protection locked="0"/>
    </xf>
    <xf numFmtId="0" fontId="10" fillId="0" borderId="47" xfId="0" applyFont="1" applyBorder="1" applyAlignment="1" applyProtection="1">
      <alignment horizontal="left" vertical="center" wrapText="1"/>
      <protection locked="0"/>
    </xf>
    <xf numFmtId="0" fontId="10" fillId="0" borderId="48" xfId="0" applyFont="1" applyBorder="1" applyAlignment="1" applyProtection="1">
      <alignment horizontal="left" vertical="center" wrapText="1"/>
      <protection locked="0"/>
    </xf>
    <xf numFmtId="0" fontId="6" fillId="0" borderId="19" xfId="0" applyFont="1" applyBorder="1" applyAlignment="1">
      <alignment vertical="center"/>
    </xf>
    <xf numFmtId="0" fontId="10" fillId="0" borderId="31" xfId="0" applyFont="1" applyBorder="1" applyAlignment="1">
      <alignment horizontal="center" vertical="center" wrapText="1"/>
    </xf>
    <xf numFmtId="0" fontId="10" fillId="0" borderId="16" xfId="0" applyFont="1" applyBorder="1" applyAlignment="1" applyProtection="1">
      <alignment horizontal="left" vertical="center" wrapText="1"/>
      <protection locked="0"/>
    </xf>
    <xf numFmtId="0" fontId="10" fillId="0" borderId="17" xfId="0" applyFont="1" applyBorder="1" applyAlignment="1" applyProtection="1">
      <alignment horizontal="left" vertical="center" wrapText="1"/>
      <protection locked="0"/>
    </xf>
    <xf numFmtId="0" fontId="10" fillId="0" borderId="18" xfId="0" applyFont="1" applyBorder="1" applyAlignment="1" applyProtection="1">
      <alignment horizontal="left" vertical="center" wrapText="1"/>
      <protection locked="0"/>
    </xf>
    <xf numFmtId="0" fontId="10" fillId="0" borderId="49" xfId="0" applyFont="1" applyBorder="1" applyAlignment="1" applyProtection="1">
      <alignment horizontal="left" vertical="center" wrapText="1"/>
      <protection locked="0"/>
    </xf>
    <xf numFmtId="0" fontId="10" fillId="0" borderId="50" xfId="0" applyFont="1" applyBorder="1" applyAlignment="1" applyProtection="1">
      <alignment horizontal="left" vertical="center" wrapText="1"/>
      <protection locked="0"/>
    </xf>
    <xf numFmtId="2" fontId="10" fillId="7" borderId="52" xfId="5" applyNumberFormat="1" applyFont="1" applyBorder="1" applyAlignment="1" applyProtection="1">
      <alignment horizontal="left" vertical="center"/>
    </xf>
    <xf numFmtId="2" fontId="10" fillId="7" borderId="53" xfId="5" applyNumberFormat="1" applyFont="1" applyBorder="1" applyAlignment="1" applyProtection="1">
      <alignment horizontal="left" vertical="center" wrapText="1"/>
    </xf>
    <xf numFmtId="2" fontId="10" fillId="4" borderId="58" xfId="3" applyNumberFormat="1" applyFont="1" applyBorder="1" applyAlignment="1" applyProtection="1">
      <alignment horizontal="left" vertical="center" wrapText="1"/>
    </xf>
    <xf numFmtId="2" fontId="10" fillId="3" borderId="58" xfId="2" applyNumberFormat="1" applyFont="1" applyBorder="1" applyAlignment="1" applyProtection="1">
      <alignment horizontal="left" vertical="center" wrapText="1"/>
    </xf>
    <xf numFmtId="2" fontId="10" fillId="5" borderId="58" xfId="4" applyNumberFormat="1" applyFont="1" applyBorder="1" applyAlignment="1" applyProtection="1">
      <alignment horizontal="left" vertical="center" wrapText="1"/>
    </xf>
    <xf numFmtId="2" fontId="6" fillId="10" borderId="58" xfId="7" applyFont="1" applyBorder="1" applyAlignment="1">
      <alignment horizontal="left" vertical="center" wrapText="1"/>
    </xf>
    <xf numFmtId="2" fontId="11" fillId="2" borderId="55" xfId="1" applyNumberFormat="1" applyFont="1" applyBorder="1" applyAlignment="1" applyProtection="1">
      <alignment horizontal="left" vertical="center"/>
    </xf>
    <xf numFmtId="2" fontId="11" fillId="2" borderId="56" xfId="1" applyNumberFormat="1" applyFont="1" applyBorder="1" applyAlignment="1" applyProtection="1">
      <alignment horizontal="left" vertical="center"/>
    </xf>
    <xf numFmtId="0" fontId="9" fillId="0" borderId="0" xfId="0" applyFont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  <xf numFmtId="0" fontId="20" fillId="0" borderId="26" xfId="0" applyFont="1" applyBorder="1" applyAlignment="1">
      <alignment vertical="center"/>
    </xf>
    <xf numFmtId="0" fontId="23" fillId="0" borderId="25" xfId="0" applyFont="1" applyBorder="1" applyAlignment="1">
      <alignment horizontal="center" vertical="center" wrapText="1"/>
    </xf>
    <xf numFmtId="2" fontId="10" fillId="7" borderId="36" xfId="5" applyNumberFormat="1" applyFont="1" applyBorder="1" applyAlignment="1" applyProtection="1">
      <alignment horizontal="left" vertical="center"/>
    </xf>
    <xf numFmtId="2" fontId="10" fillId="4" borderId="39" xfId="3" applyNumberFormat="1" applyFont="1" applyBorder="1" applyAlignment="1" applyProtection="1">
      <alignment horizontal="left" vertical="center"/>
    </xf>
    <xf numFmtId="2" fontId="10" fillId="3" borderId="39" xfId="2" applyNumberFormat="1" applyFont="1" applyBorder="1" applyAlignment="1" applyProtection="1">
      <alignment horizontal="left" vertical="center"/>
    </xf>
    <xf numFmtId="2" fontId="10" fillId="5" borderId="39" xfId="4" applyNumberFormat="1" applyFont="1" applyBorder="1" applyAlignment="1" applyProtection="1">
      <alignment horizontal="left" vertical="center"/>
    </xf>
    <xf numFmtId="2" fontId="6" fillId="10" borderId="39" xfId="7" applyFont="1" applyBorder="1" applyAlignment="1">
      <alignment horizontal="left" vertical="center"/>
    </xf>
    <xf numFmtId="2" fontId="11" fillId="2" borderId="33" xfId="1" applyNumberFormat="1" applyFont="1" applyBorder="1" applyAlignment="1" applyProtection="1">
      <alignment horizontal="left" vertical="center"/>
    </xf>
    <xf numFmtId="2" fontId="10" fillId="7" borderId="37" xfId="5" applyNumberFormat="1" applyFont="1" applyBorder="1" applyAlignment="1" applyProtection="1">
      <alignment horizontal="right" vertical="center"/>
    </xf>
    <xf numFmtId="2" fontId="10" fillId="4" borderId="0" xfId="3" applyNumberFormat="1" applyFont="1" applyBorder="1" applyAlignment="1" applyProtection="1">
      <alignment horizontal="right" vertical="center"/>
    </xf>
    <xf numFmtId="2" fontId="10" fillId="3" borderId="0" xfId="2" applyNumberFormat="1" applyFont="1" applyBorder="1" applyAlignment="1" applyProtection="1">
      <alignment horizontal="right" vertical="center"/>
    </xf>
    <xf numFmtId="2" fontId="10" fillId="5" borderId="0" xfId="4" applyNumberFormat="1" applyFont="1" applyBorder="1" applyAlignment="1" applyProtection="1">
      <alignment horizontal="right" vertical="center"/>
    </xf>
    <xf numFmtId="2" fontId="6" fillId="10" borderId="0" xfId="7" applyFont="1" applyBorder="1" applyAlignment="1">
      <alignment horizontal="right" vertical="center"/>
    </xf>
    <xf numFmtId="2" fontId="11" fillId="2" borderId="34" xfId="1" applyNumberFormat="1" applyFont="1" applyBorder="1" applyAlignment="1" applyProtection="1">
      <alignment horizontal="right" vertical="center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center" wrapText="1"/>
    </xf>
    <xf numFmtId="0" fontId="19" fillId="0" borderId="15" xfId="0" applyFont="1" applyBorder="1" applyAlignment="1">
      <alignment horizontal="left" vertical="center"/>
    </xf>
    <xf numFmtId="0" fontId="5" fillId="0" borderId="0" xfId="0" applyFont="1"/>
    <xf numFmtId="0" fontId="19" fillId="0" borderId="15" xfId="0" applyFont="1" applyBorder="1" applyAlignment="1">
      <alignment vertical="center"/>
    </xf>
    <xf numFmtId="0" fontId="20" fillId="0" borderId="20" xfId="0" applyFont="1" applyBorder="1" applyAlignment="1">
      <alignment vertical="center"/>
    </xf>
    <xf numFmtId="0" fontId="6" fillId="15" borderId="15" xfId="10" applyFont="1" applyBorder="1" applyAlignment="1">
      <alignment horizontal="left" vertical="center"/>
    </xf>
    <xf numFmtId="0" fontId="24" fillId="4" borderId="15" xfId="3" applyFont="1" applyBorder="1" applyAlignment="1">
      <alignment horizontal="left" vertical="center"/>
    </xf>
    <xf numFmtId="0" fontId="24" fillId="3" borderId="15" xfId="2" applyFont="1" applyBorder="1" applyAlignment="1">
      <alignment horizontal="left" vertical="center"/>
    </xf>
    <xf numFmtId="0" fontId="24" fillId="5" borderId="15" xfId="4" applyFont="1" applyBorder="1" applyAlignment="1">
      <alignment horizontal="left" vertical="center"/>
    </xf>
    <xf numFmtId="0" fontId="24" fillId="10" borderId="15" xfId="4" applyFont="1" applyFill="1" applyBorder="1" applyAlignment="1">
      <alignment horizontal="left" vertical="center"/>
    </xf>
    <xf numFmtId="0" fontId="24" fillId="2" borderId="15" xfId="1" applyFont="1" applyBorder="1" applyAlignment="1">
      <alignment horizontal="left" vertical="center"/>
    </xf>
    <xf numFmtId="0" fontId="6" fillId="15" borderId="28" xfId="10" applyFont="1" applyBorder="1" applyAlignment="1">
      <alignment horizontal="left" vertical="center"/>
    </xf>
    <xf numFmtId="0" fontId="24" fillId="4" borderId="28" xfId="3" applyFont="1" applyBorder="1" applyAlignment="1">
      <alignment horizontal="left" vertical="center"/>
    </xf>
    <xf numFmtId="0" fontId="24" fillId="3" borderId="28" xfId="2" applyFont="1" applyBorder="1" applyAlignment="1">
      <alignment horizontal="left" vertical="center"/>
    </xf>
    <xf numFmtId="0" fontId="24" fillId="5" borderId="28" xfId="4" applyFont="1" applyBorder="1" applyAlignment="1">
      <alignment horizontal="left" vertical="center"/>
    </xf>
    <xf numFmtId="0" fontId="24" fillId="10" borderId="28" xfId="4" applyFont="1" applyFill="1" applyBorder="1" applyAlignment="1">
      <alignment horizontal="left" vertical="center"/>
    </xf>
    <xf numFmtId="0" fontId="24" fillId="2" borderId="29" xfId="1" applyFont="1" applyBorder="1" applyAlignment="1">
      <alignment horizontal="left" vertical="center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" fillId="8" borderId="0" xfId="0" applyFont="1" applyFill="1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3" fillId="0" borderId="63" xfId="0" applyFont="1" applyBorder="1" applyAlignment="1">
      <alignment horizontal="right"/>
    </xf>
    <xf numFmtId="0" fontId="0" fillId="0" borderId="58" xfId="0" applyBorder="1"/>
    <xf numFmtId="0" fontId="0" fillId="0" borderId="0" xfId="0" applyAlignment="1">
      <alignment horizontal="left"/>
    </xf>
    <xf numFmtId="2" fontId="10" fillId="7" borderId="51" xfId="5" applyNumberFormat="1" applyFont="1" applyBorder="1" applyAlignment="1" applyProtection="1">
      <alignment horizontal="left" vertical="center"/>
    </xf>
    <xf numFmtId="2" fontId="10" fillId="4" borderId="57" xfId="3" applyNumberFormat="1" applyFont="1" applyBorder="1" applyAlignment="1" applyProtection="1">
      <alignment horizontal="left" vertical="center"/>
    </xf>
    <xf numFmtId="2" fontId="10" fillId="3" borderId="57" xfId="2" applyNumberFormat="1" applyFont="1" applyBorder="1" applyAlignment="1" applyProtection="1">
      <alignment horizontal="left" vertical="center"/>
    </xf>
    <xf numFmtId="2" fontId="10" fillId="5" borderId="57" xfId="4" applyNumberFormat="1" applyFont="1" applyBorder="1" applyAlignment="1" applyProtection="1">
      <alignment horizontal="left" vertical="center"/>
    </xf>
    <xf numFmtId="2" fontId="6" fillId="10" borderId="57" xfId="7" applyFont="1" applyBorder="1" applyAlignment="1">
      <alignment horizontal="left" vertical="center"/>
    </xf>
    <xf numFmtId="2" fontId="11" fillId="2" borderId="54" xfId="1" applyNumberFormat="1" applyFont="1" applyBorder="1" applyAlignment="1" applyProtection="1">
      <alignment horizontal="left" vertical="center"/>
    </xf>
    <xf numFmtId="18" fontId="26" fillId="0" borderId="16" xfId="0" applyNumberFormat="1" applyFont="1" applyBorder="1" applyAlignment="1" applyProtection="1">
      <alignment horizontal="left" vertical="center" wrapText="1"/>
      <protection locked="0"/>
    </xf>
    <xf numFmtId="18" fontId="26" fillId="0" borderId="17" xfId="0" applyNumberFormat="1" applyFont="1" applyBorder="1" applyAlignment="1" applyProtection="1">
      <alignment horizontal="left" vertical="center" wrapText="1"/>
      <protection locked="0"/>
    </xf>
    <xf numFmtId="18" fontId="26" fillId="0" borderId="18" xfId="0" applyNumberFormat="1" applyFont="1" applyBorder="1" applyAlignment="1" applyProtection="1">
      <alignment horizontal="left" vertical="center" wrapText="1"/>
      <protection locked="0"/>
    </xf>
    <xf numFmtId="0" fontId="27" fillId="0" borderId="60" xfId="0" applyFont="1" applyBorder="1" applyAlignment="1">
      <alignment vertical="center" wrapText="1"/>
    </xf>
    <xf numFmtId="0" fontId="28" fillId="0" borderId="59" xfId="0" applyFont="1" applyBorder="1" applyAlignment="1">
      <alignment horizontal="center" vertical="center" wrapText="1"/>
    </xf>
    <xf numFmtId="18" fontId="29" fillId="0" borderId="21" xfId="0" applyNumberFormat="1" applyFont="1" applyBorder="1" applyAlignment="1" applyProtection="1">
      <alignment horizontal="left" vertical="center" wrapText="1"/>
      <protection locked="0"/>
    </xf>
    <xf numFmtId="18" fontId="29" fillId="0" borderId="22" xfId="0" applyNumberFormat="1" applyFont="1" applyBorder="1" applyAlignment="1" applyProtection="1">
      <alignment horizontal="left" vertical="center" wrapText="1"/>
      <protection locked="0"/>
    </xf>
    <xf numFmtId="18" fontId="29" fillId="0" borderId="23" xfId="0" applyNumberFormat="1" applyFont="1" applyBorder="1" applyAlignment="1" applyProtection="1">
      <alignment horizontal="left" vertical="center" wrapText="1"/>
      <protection locked="0"/>
    </xf>
    <xf numFmtId="18" fontId="29" fillId="0" borderId="24" xfId="0" applyNumberFormat="1" applyFont="1" applyBorder="1" applyAlignment="1" applyProtection="1">
      <alignment horizontal="left" vertical="center" wrapText="1"/>
      <protection locked="0"/>
    </xf>
    <xf numFmtId="15" fontId="8" fillId="0" borderId="0" xfId="6" applyNumberFormat="1" applyFill="1" applyProtection="1"/>
    <xf numFmtId="14" fontId="8" fillId="0" borderId="0" xfId="6" applyNumberFormat="1" applyFill="1" applyProtection="1"/>
    <xf numFmtId="14" fontId="17" fillId="0" borderId="0" xfId="0" applyNumberFormat="1" applyFont="1"/>
    <xf numFmtId="0" fontId="8" fillId="0" borderId="0" xfId="6"/>
    <xf numFmtId="2" fontId="8" fillId="0" borderId="1" xfId="6" applyNumberFormat="1" applyFill="1" applyBorder="1" applyAlignment="1">
      <alignment wrapText="1"/>
    </xf>
    <xf numFmtId="0" fontId="8" fillId="0" borderId="3" xfId="6" applyBorder="1"/>
    <xf numFmtId="0" fontId="3" fillId="0" borderId="64" xfId="0" applyFont="1" applyBorder="1" applyAlignment="1">
      <alignment horizontal="right"/>
    </xf>
    <xf numFmtId="2" fontId="0" fillId="0" borderId="65" xfId="0" applyNumberFormat="1" applyBorder="1" applyAlignment="1">
      <alignment horizontal="left"/>
    </xf>
    <xf numFmtId="49" fontId="0" fillId="0" borderId="0" xfId="0" applyNumberFormat="1"/>
    <xf numFmtId="0" fontId="2" fillId="9" borderId="66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67" xfId="0" applyFont="1" applyFill="1" applyBorder="1" applyAlignment="1">
      <alignment horizontal="center" vertical="center"/>
    </xf>
    <xf numFmtId="0" fontId="2" fillId="8" borderId="66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61" xfId="0" applyFont="1" applyBorder="1" applyAlignment="1">
      <alignment horizontal="center"/>
    </xf>
    <xf numFmtId="0" fontId="3" fillId="0" borderId="62" xfId="0" applyFont="1" applyBorder="1" applyAlignment="1">
      <alignment horizontal="center"/>
    </xf>
    <xf numFmtId="0" fontId="21" fillId="0" borderId="27" xfId="0" applyFont="1" applyBorder="1" applyAlignment="1" applyProtection="1">
      <alignment horizontal="center" vertical="center" wrapText="1"/>
      <protection locked="0"/>
    </xf>
    <xf numFmtId="0" fontId="21" fillId="0" borderId="28" xfId="0" applyFont="1" applyBorder="1" applyAlignment="1" applyProtection="1">
      <alignment horizontal="center" vertical="center" wrapText="1"/>
      <protection locked="0"/>
    </xf>
    <xf numFmtId="0" fontId="21" fillId="0" borderId="29" xfId="0" applyFont="1" applyBorder="1" applyAlignment="1" applyProtection="1">
      <alignment horizontal="center" vertical="center" wrapText="1"/>
      <protection locked="0"/>
    </xf>
    <xf numFmtId="0" fontId="20" fillId="0" borderId="27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5" fillId="0" borderId="39" xfId="0" applyFont="1" applyBorder="1" applyAlignment="1">
      <alignment horizontal="center" vertical="center" wrapText="1"/>
    </xf>
    <xf numFmtId="0" fontId="25" fillId="0" borderId="33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  <xf numFmtId="0" fontId="18" fillId="0" borderId="30" xfId="0" applyFont="1" applyBorder="1" applyAlignment="1" applyProtection="1">
      <alignment horizontal="center" vertical="center" wrapText="1"/>
      <protection locked="0"/>
    </xf>
    <xf numFmtId="0" fontId="18" fillId="0" borderId="31" xfId="0" applyFont="1" applyBorder="1" applyAlignment="1" applyProtection="1">
      <alignment horizontal="center" vertical="center" wrapText="1"/>
      <protection locked="0"/>
    </xf>
    <xf numFmtId="0" fontId="18" fillId="0" borderId="19" xfId="0" applyFont="1" applyBorder="1" applyAlignment="1" applyProtection="1">
      <alignment horizontal="center" vertical="center" wrapText="1"/>
      <protection locked="0"/>
    </xf>
  </cellXfs>
  <cellStyles count="11">
    <cellStyle name="40% - Accent3" xfId="5" builtinId="39"/>
    <cellStyle name="60% - Accent3" xfId="10" builtinId="40"/>
    <cellStyle name="60% - Accent4" xfId="2" builtinId="44"/>
    <cellStyle name="60% - Accent5" xfId="3" builtinId="48"/>
    <cellStyle name="60% - Accent6" xfId="4" builtinId="52"/>
    <cellStyle name="Accent2" xfId="1" builtinId="33"/>
    <cellStyle name="Followed Hyperlink" xfId="8" builtinId="9" customBuiltin="1"/>
    <cellStyle name="Hyperlink" xfId="6" builtinId="8" customBuiltin="1"/>
    <cellStyle name="Hyperlink 2" xfId="9" xr:uid="{7D92558C-C8D9-4704-A8E8-532284E1E61A}"/>
    <cellStyle name="Light Perpel" xfId="7" xr:uid="{67305481-A1BC-43BE-B224-DC619B1B4791}"/>
    <cellStyle name="Normal" xfId="0" builtinId="0"/>
  </cellStyles>
  <dxfs count="219"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7A1E3"/>
        </patternFill>
      </fill>
    </dxf>
    <dxf>
      <font>
        <color theme="0"/>
      </font>
      <fill>
        <patternFill>
          <bgColor rgb="FFFF5353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7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ill>
        <patternFill>
          <bgColor rgb="FFFF5353"/>
        </patternFill>
      </fill>
    </dxf>
    <dxf>
      <fill>
        <patternFill>
          <bgColor rgb="FFFF0000"/>
        </patternFill>
      </fill>
    </dxf>
    <dxf>
      <fill>
        <patternFill>
          <bgColor rgb="FFFF5353"/>
        </patternFill>
      </fill>
    </dxf>
    <dxf>
      <fill>
        <patternFill>
          <bgColor rgb="FFFF0000"/>
        </patternFill>
      </fill>
    </dxf>
    <dxf>
      <protection locked="1" hidden="0"/>
    </dxf>
    <dxf>
      <numFmt numFmtId="19" formatCode="m/d/yyyy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numFmt numFmtId="19" formatCode="m/d/yyyy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8" tint="0.39997558519241921"/>
        </top>
        <bottom/>
      </border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8" tint="0.39997558519241921"/>
        </top>
        <bottom/>
      </border>
      <protection locked="1" hidden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8" tint="0.39997558519241921"/>
        </top>
        <bottom/>
      </border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protection locked="1" hidden="0"/>
    </dxf>
    <dxf>
      <border outline="0">
        <left style="thin">
          <color theme="8" tint="0.39997558519241921"/>
        </left>
        <top style="thin">
          <color theme="8" tint="0.39997558519241921"/>
        </top>
      </border>
    </dxf>
    <dxf>
      <fill>
        <patternFill patternType="none">
          <fgColor indexed="64"/>
          <bgColor indexed="6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4"/>
        </patternFill>
      </fill>
      <alignment horizontal="center" vertical="center" textRotation="0" wrapText="0" indent="0" justifyLastLine="0" shrinkToFit="0" readingOrder="0"/>
      <protection locked="1" hidden="0"/>
    </dxf>
    <dxf>
      <font>
        <color theme="0"/>
      </font>
      <fill>
        <patternFill>
          <bgColor rgb="FFFF5D5D"/>
        </patternFill>
      </fill>
    </dxf>
    <dxf>
      <numFmt numFmtId="19" formatCode="m/d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protection locked="1" hidden="0"/>
    </dxf>
    <dxf>
      <numFmt numFmtId="19" formatCode="m/d/yyyy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protection locked="1" hidden="0"/>
    </dxf>
    <dxf>
      <numFmt numFmtId="19" formatCode="m/d/yyyy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protection locked="1" hidden="0"/>
    </dxf>
    <dxf>
      <fill>
        <patternFill patternType="none">
          <fgColor rgb="FF000000"/>
          <bgColor auto="1"/>
        </patternFill>
      </fill>
      <protection locked="1" hidden="0"/>
    </dxf>
    <dxf>
      <alignment horizontal="center" vertical="center" textRotation="0" indent="0" justifyLastLine="0" shrinkToFit="0" readingOrder="0"/>
      <protection locked="1" hidden="0"/>
    </dxf>
    <dxf>
      <font>
        <color theme="0"/>
      </font>
      <fill>
        <patternFill>
          <bgColor rgb="FFFF5D5D"/>
        </patternFill>
      </fill>
    </dxf>
    <dxf>
      <font>
        <color theme="0"/>
      </font>
      <fill>
        <patternFill>
          <bgColor rgb="FFFF5D5D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5D5D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1" defaultTableStyle="TableStyleMedium2" defaultPivotStyle="PivotStyleLight16">
    <tableStyle name="Table Style 1" pivot="0" count="0" xr9:uid="{63EE7D47-74AC-4F69-9DF4-0C5DBEB2611F}"/>
  </tableStyles>
  <colors>
    <mruColors>
      <color rgb="FF37B34A"/>
      <color rgb="FFFF5353"/>
      <color rgb="FFFFFFFF"/>
      <color rgb="FFFFF2CC"/>
      <color rgb="FFFF6161"/>
      <color rgb="FFC7A1E3"/>
      <color rgb="FF0099CC"/>
      <color rgb="FFF6921E"/>
      <color rgb="FF33CCCC"/>
      <color rgb="FFD6DE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Worker!A1"/><Relationship Id="rId1" Type="http://schemas.openxmlformats.org/officeDocument/2006/relationships/hyperlink" Target="#Setting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dividual!A1"/><Relationship Id="rId1" Type="http://schemas.openxmlformats.org/officeDocument/2006/relationships/hyperlink" Target="#Setting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ettings!A1"/><Relationship Id="rId2" Type="http://schemas.openxmlformats.org/officeDocument/2006/relationships/hyperlink" Target="#Individual!A1"/><Relationship Id="rId1" Type="http://schemas.openxmlformats.org/officeDocument/2006/relationships/hyperlink" Target="#Worker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Settings!A1"/><Relationship Id="rId2" Type="http://schemas.openxmlformats.org/officeDocument/2006/relationships/hyperlink" Target="#Worker!A1"/><Relationship Id="rId1" Type="http://schemas.openxmlformats.org/officeDocument/2006/relationships/hyperlink" Target="#Individu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Servicing Total'!A1"/><Relationship Id="rId3" Type="http://schemas.openxmlformats.org/officeDocument/2006/relationships/hyperlink" Target="#Worker!A1"/><Relationship Id="rId7" Type="http://schemas.openxmlformats.org/officeDocument/2006/relationships/hyperlink" Target="#'Worker Template'!A1"/><Relationship Id="rId2" Type="http://schemas.openxmlformats.org/officeDocument/2006/relationships/hyperlink" Target="#Individual!A1"/><Relationship Id="rId1" Type="http://schemas.openxmlformats.org/officeDocument/2006/relationships/hyperlink" Target="#Assighned!A1"/><Relationship Id="rId6" Type="http://schemas.openxmlformats.org/officeDocument/2006/relationships/hyperlink" Target="#'Individual Template'!A1"/><Relationship Id="rId5" Type="http://schemas.openxmlformats.org/officeDocument/2006/relationships/hyperlink" Target="#'Email Settings '!A1"/><Relationship Id="rId4" Type="http://schemas.openxmlformats.org/officeDocument/2006/relationships/hyperlink" Target="#'Mail Cover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Worker!A1"/><Relationship Id="rId2" Type="http://schemas.openxmlformats.org/officeDocument/2006/relationships/hyperlink" Target="#Individual!A1"/><Relationship Id="rId1" Type="http://schemas.openxmlformats.org/officeDocument/2006/relationships/hyperlink" Target="#Settings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Worker!A1"/><Relationship Id="rId1" Type="http://schemas.openxmlformats.org/officeDocument/2006/relationships/hyperlink" Target="#Individual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Approved Service'!A1"/><Relationship Id="rId2" Type="http://schemas.openxmlformats.org/officeDocument/2006/relationships/hyperlink" Target="#Individual!A1"/><Relationship Id="rId1" Type="http://schemas.openxmlformats.org/officeDocument/2006/relationships/hyperlink" Target="#Contacts!A1"/><Relationship Id="rId4" Type="http://schemas.openxmlformats.org/officeDocument/2006/relationships/hyperlink" Target="#Worker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Worker!A1"/><Relationship Id="rId1" Type="http://schemas.openxmlformats.org/officeDocument/2006/relationships/hyperlink" Target="#Individual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Worker!A1"/><Relationship Id="rId1" Type="http://schemas.openxmlformats.org/officeDocument/2006/relationships/hyperlink" Target="#Individual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Worker!A1"/><Relationship Id="rId1" Type="http://schemas.openxmlformats.org/officeDocument/2006/relationships/hyperlink" Target="#Individual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Worker!A1"/><Relationship Id="rId1" Type="http://schemas.openxmlformats.org/officeDocument/2006/relationships/hyperlink" Target="#Individual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Worker!A1"/><Relationship Id="rId1" Type="http://schemas.openxmlformats.org/officeDocument/2006/relationships/hyperlink" Target="#Individual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Worker!A1"/><Relationship Id="rId1" Type="http://schemas.openxmlformats.org/officeDocument/2006/relationships/hyperlink" Target="#Individual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Worker!A1"/><Relationship Id="rId1" Type="http://schemas.openxmlformats.org/officeDocument/2006/relationships/hyperlink" Target="#Individual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Worker!A1"/><Relationship Id="rId1" Type="http://schemas.openxmlformats.org/officeDocument/2006/relationships/hyperlink" Target="#Individual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Worker!A1"/><Relationship Id="rId1" Type="http://schemas.openxmlformats.org/officeDocument/2006/relationships/hyperlink" Target="#Individual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Worker!A1"/><Relationship Id="rId1" Type="http://schemas.openxmlformats.org/officeDocument/2006/relationships/hyperlink" Target="#Individual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Worker!A1"/><Relationship Id="rId1" Type="http://schemas.openxmlformats.org/officeDocument/2006/relationships/hyperlink" Target="#Individual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Worker!A1"/><Relationship Id="rId1" Type="http://schemas.openxmlformats.org/officeDocument/2006/relationships/hyperlink" Target="#Individual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Worker!A1"/><Relationship Id="rId1" Type="http://schemas.openxmlformats.org/officeDocument/2006/relationships/hyperlink" Target="#Individual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'Approved Service'!A1"/><Relationship Id="rId2" Type="http://schemas.openxmlformats.org/officeDocument/2006/relationships/hyperlink" Target="#Individual!A1"/><Relationship Id="rId1" Type="http://schemas.openxmlformats.org/officeDocument/2006/relationships/hyperlink" Target="#Contacts!A1"/><Relationship Id="rId4" Type="http://schemas.openxmlformats.org/officeDocument/2006/relationships/hyperlink" Target="#Worker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'Approved Service'!A1"/><Relationship Id="rId2" Type="http://schemas.openxmlformats.org/officeDocument/2006/relationships/hyperlink" Target="#Individual!A1"/><Relationship Id="rId1" Type="http://schemas.openxmlformats.org/officeDocument/2006/relationships/hyperlink" Target="#Contacts!A1"/><Relationship Id="rId4" Type="http://schemas.openxmlformats.org/officeDocument/2006/relationships/hyperlink" Target="#Worker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'Approved Service'!A1"/><Relationship Id="rId2" Type="http://schemas.openxmlformats.org/officeDocument/2006/relationships/hyperlink" Target="#Individual!A1"/><Relationship Id="rId1" Type="http://schemas.openxmlformats.org/officeDocument/2006/relationships/hyperlink" Target="#Contacts!A1"/><Relationship Id="rId4" Type="http://schemas.openxmlformats.org/officeDocument/2006/relationships/hyperlink" Target="#Worker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'Approved Service'!A1"/><Relationship Id="rId2" Type="http://schemas.openxmlformats.org/officeDocument/2006/relationships/hyperlink" Target="#Individual!A1"/><Relationship Id="rId1" Type="http://schemas.openxmlformats.org/officeDocument/2006/relationships/hyperlink" Target="#Contacts!A1"/><Relationship Id="rId4" Type="http://schemas.openxmlformats.org/officeDocument/2006/relationships/hyperlink" Target="#Worker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'Approved Service'!A1"/><Relationship Id="rId2" Type="http://schemas.openxmlformats.org/officeDocument/2006/relationships/hyperlink" Target="#Individual!A1"/><Relationship Id="rId1" Type="http://schemas.openxmlformats.org/officeDocument/2006/relationships/hyperlink" Target="#Contacts!A1"/><Relationship Id="rId4" Type="http://schemas.openxmlformats.org/officeDocument/2006/relationships/hyperlink" Target="#Worker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'Approved Service'!A1"/><Relationship Id="rId2" Type="http://schemas.openxmlformats.org/officeDocument/2006/relationships/hyperlink" Target="#Individual!A1"/><Relationship Id="rId1" Type="http://schemas.openxmlformats.org/officeDocument/2006/relationships/hyperlink" Target="#Contacts!A1"/><Relationship Id="rId4" Type="http://schemas.openxmlformats.org/officeDocument/2006/relationships/hyperlink" Target="#Worker!A1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'Approved Service'!A1"/><Relationship Id="rId2" Type="http://schemas.openxmlformats.org/officeDocument/2006/relationships/hyperlink" Target="#Individual!A1"/><Relationship Id="rId1" Type="http://schemas.openxmlformats.org/officeDocument/2006/relationships/hyperlink" Target="#Contacts!A1"/><Relationship Id="rId4" Type="http://schemas.openxmlformats.org/officeDocument/2006/relationships/hyperlink" Target="#Worker!A1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'Approved Service'!A1"/><Relationship Id="rId2" Type="http://schemas.openxmlformats.org/officeDocument/2006/relationships/hyperlink" Target="#Individual!A1"/><Relationship Id="rId1" Type="http://schemas.openxmlformats.org/officeDocument/2006/relationships/hyperlink" Target="#Contacts!A1"/><Relationship Id="rId4" Type="http://schemas.openxmlformats.org/officeDocument/2006/relationships/hyperlink" Target="#Worker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'Approved Service'!A1"/><Relationship Id="rId2" Type="http://schemas.openxmlformats.org/officeDocument/2006/relationships/hyperlink" Target="#Individual!A1"/><Relationship Id="rId1" Type="http://schemas.openxmlformats.org/officeDocument/2006/relationships/hyperlink" Target="#Contacts!A1"/><Relationship Id="rId4" Type="http://schemas.openxmlformats.org/officeDocument/2006/relationships/hyperlink" Target="#Worker!A1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hyperlink" Target="#'Approved Service'!A1"/><Relationship Id="rId2" Type="http://schemas.openxmlformats.org/officeDocument/2006/relationships/hyperlink" Target="#Individual!A1"/><Relationship Id="rId1" Type="http://schemas.openxmlformats.org/officeDocument/2006/relationships/hyperlink" Target="#Contacts!A1"/><Relationship Id="rId4" Type="http://schemas.openxmlformats.org/officeDocument/2006/relationships/hyperlink" Target="#Worker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311176</xdr:colOff>
      <xdr:row>6</xdr:row>
      <xdr:rowOff>178610</xdr:rowOff>
    </xdr:from>
    <xdr:to>
      <xdr:col>18</xdr:col>
      <xdr:colOff>2139976</xdr:colOff>
      <xdr:row>8</xdr:row>
      <xdr:rowOff>50763</xdr:rowOff>
    </xdr:to>
    <xdr:sp macro="[0]!create_individual_sheet" textlink="">
      <xdr:nvSpPr>
        <xdr:cNvPr id="11" name="Rectangle: Rounded Corner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8AC559-ED2C-4ED8-817E-8C3FC1FDA905}"/>
            </a:ext>
          </a:extLst>
        </xdr:cNvPr>
        <xdr:cNvSpPr>
          <a:spLocks/>
        </xdr:cNvSpPr>
      </xdr:nvSpPr>
      <xdr:spPr>
        <a:xfrm>
          <a:off x="17064593" y="1522693"/>
          <a:ext cx="1828800" cy="274320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+mn-lt"/>
            </a:rPr>
            <a:t>Settings</a:t>
          </a:r>
        </a:p>
      </xdr:txBody>
    </xdr:sp>
    <xdr:clientData/>
  </xdr:twoCellAnchor>
  <xdr:twoCellAnchor>
    <xdr:from>
      <xdr:col>18</xdr:col>
      <xdr:colOff>311176</xdr:colOff>
      <xdr:row>8</xdr:row>
      <xdr:rowOff>163888</xdr:rowOff>
    </xdr:from>
    <xdr:to>
      <xdr:col>18</xdr:col>
      <xdr:colOff>2139976</xdr:colOff>
      <xdr:row>10</xdr:row>
      <xdr:rowOff>36041</xdr:rowOff>
    </xdr:to>
    <xdr:sp macro="[0]!Individual_report_form.Individual_report_form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6A140E6F-8D8F-4768-921B-48E19EAFD80B}"/>
            </a:ext>
          </a:extLst>
        </xdr:cNvPr>
        <xdr:cNvSpPr>
          <a:spLocks/>
        </xdr:cNvSpPr>
      </xdr:nvSpPr>
      <xdr:spPr>
        <a:xfrm>
          <a:off x="17064593" y="1910138"/>
          <a:ext cx="1828800" cy="274320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Individual</a:t>
          </a:r>
          <a:r>
            <a:rPr lang="en-US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Reports</a:t>
          </a:r>
          <a:endParaRPr lang="en-US" sz="1100" b="0">
            <a:solidFill>
              <a:sysClr val="windowText" lastClr="000000"/>
            </a:solidFill>
            <a:effectLst/>
            <a:latin typeface="+mn-lt"/>
          </a:endParaRPr>
        </a:p>
      </xdr:txBody>
    </xdr:sp>
    <xdr:clientData/>
  </xdr:twoCellAnchor>
  <xdr:twoCellAnchor>
    <xdr:from>
      <xdr:col>18</xdr:col>
      <xdr:colOff>311176</xdr:colOff>
      <xdr:row>4</xdr:row>
      <xdr:rowOff>193331</xdr:rowOff>
    </xdr:from>
    <xdr:to>
      <xdr:col>18</xdr:col>
      <xdr:colOff>2139976</xdr:colOff>
      <xdr:row>6</xdr:row>
      <xdr:rowOff>65485</xdr:rowOff>
    </xdr:to>
    <xdr:sp macro="[0]!update_service_total.update_service_total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F7570651-2A6A-41EC-B69D-1B3AA67015A2}"/>
            </a:ext>
          </a:extLst>
        </xdr:cNvPr>
        <xdr:cNvSpPr>
          <a:spLocks/>
        </xdr:cNvSpPr>
      </xdr:nvSpPr>
      <xdr:spPr>
        <a:xfrm>
          <a:off x="17064593" y="1135248"/>
          <a:ext cx="1828800" cy="274320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+mn-lt"/>
            </a:rPr>
            <a:t>Servicing Total</a:t>
          </a:r>
        </a:p>
      </xdr:txBody>
    </xdr:sp>
    <xdr:clientData/>
  </xdr:twoCellAnchor>
  <xdr:twoCellAnchor>
    <xdr:from>
      <xdr:col>18</xdr:col>
      <xdr:colOff>311176</xdr:colOff>
      <xdr:row>1</xdr:row>
      <xdr:rowOff>159277</xdr:rowOff>
    </xdr:from>
    <xdr:to>
      <xdr:col>18</xdr:col>
      <xdr:colOff>2139976</xdr:colOff>
      <xdr:row>2</xdr:row>
      <xdr:rowOff>94930</xdr:rowOff>
    </xdr:to>
    <xdr:sp macro="[0]!create_individual_sheet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196461D0-15A6-4BEC-B3D7-23C7A2F71F25}"/>
            </a:ext>
          </a:extLst>
        </xdr:cNvPr>
        <xdr:cNvSpPr>
          <a:spLocks/>
        </xdr:cNvSpPr>
      </xdr:nvSpPr>
      <xdr:spPr>
        <a:xfrm>
          <a:off x="17064593" y="360360"/>
          <a:ext cx="1828800" cy="27432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+mn-lt"/>
            </a:rPr>
            <a:t>Add New Individual</a:t>
          </a:r>
        </a:p>
      </xdr:txBody>
    </xdr:sp>
    <xdr:clientData/>
  </xdr:twoCellAnchor>
  <xdr:twoCellAnchor>
    <xdr:from>
      <xdr:col>18</xdr:col>
      <xdr:colOff>311176</xdr:colOff>
      <xdr:row>3</xdr:row>
      <xdr:rowOff>6971</xdr:rowOff>
    </xdr:from>
    <xdr:to>
      <xdr:col>18</xdr:col>
      <xdr:colOff>2139976</xdr:colOff>
      <xdr:row>4</xdr:row>
      <xdr:rowOff>80207</xdr:rowOff>
    </xdr:to>
    <xdr:sp macro="[0]!create_individual_sheet" textlink="">
      <xdr:nvSpPr>
        <xdr:cNvPr id="20" name="Rectangle: Rounded Corners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1700A3E-AF1B-F0F0-FE7B-91300816FA69}"/>
            </a:ext>
          </a:extLst>
        </xdr:cNvPr>
        <xdr:cNvSpPr>
          <a:spLocks/>
        </xdr:cNvSpPr>
      </xdr:nvSpPr>
      <xdr:spPr>
        <a:xfrm>
          <a:off x="17064593" y="747804"/>
          <a:ext cx="1828800" cy="274320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+mn-lt"/>
            </a:rPr>
            <a:t>Worker</a:t>
          </a:r>
          <a:r>
            <a:rPr lang="en-US" sz="1100" b="0" baseline="0">
              <a:solidFill>
                <a:sysClr val="windowText" lastClr="000000"/>
              </a:solidFill>
              <a:latin typeface="+mn-lt"/>
            </a:rPr>
            <a:t> Sheet</a:t>
          </a:r>
          <a:endParaRPr lang="en-US" sz="1100" b="0">
            <a:solidFill>
              <a:sysClr val="windowText" lastClr="000000"/>
            </a:solidFill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595813</xdr:colOff>
      <xdr:row>9</xdr:row>
      <xdr:rowOff>28764</xdr:rowOff>
    </xdr:from>
    <xdr:to>
      <xdr:col>18</xdr:col>
      <xdr:colOff>595813</xdr:colOff>
      <xdr:row>10</xdr:row>
      <xdr:rowOff>112584</xdr:rowOff>
    </xdr:to>
    <xdr:sp macro="[0]!worker_report_form.worker_report_form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4D9BC4E-8079-49BC-A28B-49E773D75AB0}"/>
            </a:ext>
          </a:extLst>
        </xdr:cNvPr>
        <xdr:cNvSpPr>
          <a:spLocks/>
        </xdr:cNvSpPr>
      </xdr:nvSpPr>
      <xdr:spPr>
        <a:xfrm>
          <a:off x="14502313" y="1848039"/>
          <a:ext cx="1828800" cy="274320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Worker</a:t>
          </a:r>
          <a:r>
            <a:rPr lang="en-US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Reports</a:t>
          </a:r>
          <a:endParaRPr lang="en-US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15</xdr:col>
      <xdr:colOff>595813</xdr:colOff>
      <xdr:row>7</xdr:row>
      <xdr:rowOff>3532</xdr:rowOff>
    </xdr:from>
    <xdr:to>
      <xdr:col>18</xdr:col>
      <xdr:colOff>595813</xdr:colOff>
      <xdr:row>8</xdr:row>
      <xdr:rowOff>87352</xdr:rowOff>
    </xdr:to>
    <xdr:sp macro="[0]!create_individual_sheet" textlink="">
      <xdr:nvSpPr>
        <xdr:cNvPr id="11" name="Rectangle: Rounded Corner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292A26-6A2D-4E35-970F-C9BEF88C156D}"/>
            </a:ext>
          </a:extLst>
        </xdr:cNvPr>
        <xdr:cNvSpPr>
          <a:spLocks/>
        </xdr:cNvSpPr>
      </xdr:nvSpPr>
      <xdr:spPr>
        <a:xfrm>
          <a:off x="14502313" y="1441807"/>
          <a:ext cx="1828800" cy="274320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Settings</a:t>
          </a:r>
        </a:p>
      </xdr:txBody>
    </xdr:sp>
    <xdr:clientData/>
  </xdr:twoCellAnchor>
  <xdr:twoCellAnchor>
    <xdr:from>
      <xdr:col>15</xdr:col>
      <xdr:colOff>595813</xdr:colOff>
      <xdr:row>4</xdr:row>
      <xdr:rowOff>168801</xdr:rowOff>
    </xdr:from>
    <xdr:to>
      <xdr:col>18</xdr:col>
      <xdr:colOff>595813</xdr:colOff>
      <xdr:row>6</xdr:row>
      <xdr:rowOff>62121</xdr:rowOff>
    </xdr:to>
    <xdr:sp macro="[0]!update_service_total.update_service_total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C2D2FEDB-0934-485D-951C-C4038DC37C3A}"/>
            </a:ext>
          </a:extLst>
        </xdr:cNvPr>
        <xdr:cNvSpPr>
          <a:spLocks/>
        </xdr:cNvSpPr>
      </xdr:nvSpPr>
      <xdr:spPr>
        <a:xfrm>
          <a:off x="14502313" y="1035576"/>
          <a:ext cx="1828800" cy="274320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  <xdr:twoCellAnchor>
    <xdr:from>
      <xdr:col>15</xdr:col>
      <xdr:colOff>595813</xdr:colOff>
      <xdr:row>1</xdr:row>
      <xdr:rowOff>23088</xdr:rowOff>
    </xdr:from>
    <xdr:to>
      <xdr:col>18</xdr:col>
      <xdr:colOff>595813</xdr:colOff>
      <xdr:row>2</xdr:row>
      <xdr:rowOff>82549</xdr:rowOff>
    </xdr:to>
    <xdr:sp macro="[0]!create_worker_sheet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B2B9EEFB-2B43-4B49-AA00-AD3DE96CBA06}"/>
            </a:ext>
          </a:extLst>
        </xdr:cNvPr>
        <xdr:cNvSpPr>
          <a:spLocks/>
        </xdr:cNvSpPr>
      </xdr:nvSpPr>
      <xdr:spPr>
        <a:xfrm>
          <a:off x="15886613" y="219938"/>
          <a:ext cx="1828800" cy="243611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 New Worker</a:t>
          </a:r>
        </a:p>
      </xdr:txBody>
    </xdr:sp>
    <xdr:clientData/>
  </xdr:twoCellAnchor>
  <xdr:twoCellAnchor>
    <xdr:from>
      <xdr:col>15</xdr:col>
      <xdr:colOff>595813</xdr:colOff>
      <xdr:row>2</xdr:row>
      <xdr:rowOff>143570</xdr:rowOff>
    </xdr:from>
    <xdr:to>
      <xdr:col>18</xdr:col>
      <xdr:colOff>595813</xdr:colOff>
      <xdr:row>4</xdr:row>
      <xdr:rowOff>36890</xdr:rowOff>
    </xdr:to>
    <xdr:sp macro="" textlink="">
      <xdr:nvSpPr>
        <xdr:cNvPr id="30" name="Rectangle: Rounded Corners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1DAEA62-9FF7-A19B-B80F-B2A54E625B15}"/>
            </a:ext>
          </a:extLst>
        </xdr:cNvPr>
        <xdr:cNvSpPr>
          <a:spLocks/>
        </xdr:cNvSpPr>
      </xdr:nvSpPr>
      <xdr:spPr>
        <a:xfrm>
          <a:off x="14502313" y="629345"/>
          <a:ext cx="1828800" cy="27432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200025</xdr:colOff>
      <xdr:row>3</xdr:row>
      <xdr:rowOff>25494</xdr:rowOff>
    </xdr:from>
    <xdr:to>
      <xdr:col>24</xdr:col>
      <xdr:colOff>200025</xdr:colOff>
      <xdr:row>4</xdr:row>
      <xdr:rowOff>109314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13CF495-C9F9-45C2-8C9D-BEB636BF96F4}"/>
            </a:ext>
          </a:extLst>
        </xdr:cNvPr>
        <xdr:cNvSpPr>
          <a:spLocks/>
        </xdr:cNvSpPr>
      </xdr:nvSpPr>
      <xdr:spPr>
        <a:xfrm>
          <a:off x="15763875" y="596994"/>
          <a:ext cx="1828800" cy="274320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+mn-lt"/>
            </a:rPr>
            <a:t>Worker</a:t>
          </a:r>
          <a:r>
            <a:rPr lang="en-US" sz="1100" b="0" baseline="0">
              <a:solidFill>
                <a:sysClr val="windowText" lastClr="000000"/>
              </a:solidFill>
              <a:latin typeface="+mn-lt"/>
            </a:rPr>
            <a:t> Sheet</a:t>
          </a:r>
          <a:endParaRPr lang="en-US" sz="1100" b="0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21</xdr:col>
      <xdr:colOff>200025</xdr:colOff>
      <xdr:row>1</xdr:row>
      <xdr:rowOff>47625</xdr:rowOff>
    </xdr:from>
    <xdr:to>
      <xdr:col>24</xdr:col>
      <xdr:colOff>200025</xdr:colOff>
      <xdr:row>2</xdr:row>
      <xdr:rowOff>131445</xdr:rowOff>
    </xdr:to>
    <xdr:sp macro="" textlink="">
      <xdr:nvSpPr>
        <xdr:cNvPr id="5" name="Rectangle: Rounded Corner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0EEEDE5-702C-45FF-99B9-D2A96BE9FC78}"/>
            </a:ext>
          </a:extLst>
        </xdr:cNvPr>
        <xdr:cNvSpPr>
          <a:spLocks/>
        </xdr:cNvSpPr>
      </xdr:nvSpPr>
      <xdr:spPr>
        <a:xfrm>
          <a:off x="15763875" y="238125"/>
          <a:ext cx="1828800" cy="27432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21</xdr:col>
      <xdr:colOff>219075</xdr:colOff>
      <xdr:row>5</xdr:row>
      <xdr:rowOff>19050</xdr:rowOff>
    </xdr:from>
    <xdr:to>
      <xdr:col>24</xdr:col>
      <xdr:colOff>219075</xdr:colOff>
      <xdr:row>6</xdr:row>
      <xdr:rowOff>102870</xdr:rowOff>
    </xdr:to>
    <xdr:sp macro="[0]!create_individual_sheet" textlink="">
      <xdr:nvSpPr>
        <xdr:cNvPr id="6" name="Rectangle: Rounded Corners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BBAED1A-8244-4115-AD92-C56742F71A0B}"/>
            </a:ext>
          </a:extLst>
        </xdr:cNvPr>
        <xdr:cNvSpPr>
          <a:spLocks/>
        </xdr:cNvSpPr>
      </xdr:nvSpPr>
      <xdr:spPr>
        <a:xfrm>
          <a:off x="15782925" y="971550"/>
          <a:ext cx="1828800" cy="274320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+mn-lt"/>
            </a:rPr>
            <a:t>SettingsC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177800</xdr:colOff>
      <xdr:row>1</xdr:row>
      <xdr:rowOff>158750</xdr:rowOff>
    </xdr:from>
    <xdr:to>
      <xdr:col>24</xdr:col>
      <xdr:colOff>513080</xdr:colOff>
      <xdr:row>3</xdr:row>
      <xdr:rowOff>52070</xdr:rowOff>
    </xdr:to>
    <xdr:sp macro="[0]!create_individual_sheet" textlink="">
      <xdr:nvSpPr>
        <xdr:cNvPr id="5" name="Rectangle: Rounded Corner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534396-9F33-46B9-B508-ADA13A00119B}"/>
            </a:ext>
          </a:extLst>
        </xdr:cNvPr>
        <xdr:cNvSpPr/>
      </xdr:nvSpPr>
      <xdr:spPr>
        <a:xfrm>
          <a:off x="15808325" y="358775"/>
          <a:ext cx="1554480" cy="27432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Indvidual Sheet</a:t>
          </a:r>
        </a:p>
      </xdr:txBody>
    </xdr:sp>
    <xdr:clientData/>
  </xdr:twoCellAnchor>
  <xdr:twoCellAnchor>
    <xdr:from>
      <xdr:col>22</xdr:col>
      <xdr:colOff>177800</xdr:colOff>
      <xdr:row>3</xdr:row>
      <xdr:rowOff>160338</xdr:rowOff>
    </xdr:from>
    <xdr:to>
      <xdr:col>24</xdr:col>
      <xdr:colOff>513080</xdr:colOff>
      <xdr:row>5</xdr:row>
      <xdr:rowOff>53658</xdr:rowOff>
    </xdr:to>
    <xdr:sp macro="[0]!create_individual_sheet" textlink="">
      <xdr:nvSpPr>
        <xdr:cNvPr id="6" name="Rectangle: Rounded Corner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A3040E-6FFA-4351-8916-C5F7065CE6A0}"/>
            </a:ext>
          </a:extLst>
        </xdr:cNvPr>
        <xdr:cNvSpPr/>
      </xdr:nvSpPr>
      <xdr:spPr>
        <a:xfrm>
          <a:off x="15808325" y="741363"/>
          <a:ext cx="1554480" cy="274320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 Sheet</a:t>
          </a:r>
        </a:p>
      </xdr:txBody>
    </xdr:sp>
    <xdr:clientData/>
  </xdr:twoCellAnchor>
  <xdr:twoCellAnchor>
    <xdr:from>
      <xdr:col>22</xdr:col>
      <xdr:colOff>177800</xdr:colOff>
      <xdr:row>5</xdr:row>
      <xdr:rowOff>161925</xdr:rowOff>
    </xdr:from>
    <xdr:to>
      <xdr:col>24</xdr:col>
      <xdr:colOff>513080</xdr:colOff>
      <xdr:row>7</xdr:row>
      <xdr:rowOff>55245</xdr:rowOff>
    </xdr:to>
    <xdr:sp macro="[0]!create_individual_sheet" textlink="">
      <xdr:nvSpPr>
        <xdr:cNvPr id="8" name="Rectangle: Rounded Corners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4E47497-4C1B-4BBA-95E9-0C6A97BC8215}"/>
            </a:ext>
          </a:extLst>
        </xdr:cNvPr>
        <xdr:cNvSpPr>
          <a:spLocks/>
        </xdr:cNvSpPr>
      </xdr:nvSpPr>
      <xdr:spPr>
        <a:xfrm>
          <a:off x="15808325" y="1123950"/>
          <a:ext cx="1554480" cy="274320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+mn-lt"/>
            </a:rPr>
            <a:t>Settings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518734</xdr:colOff>
      <xdr:row>0</xdr:row>
      <xdr:rowOff>180975</xdr:rowOff>
    </xdr:from>
    <xdr:to>
      <xdr:col>16</xdr:col>
      <xdr:colOff>356809</xdr:colOff>
      <xdr:row>1</xdr:row>
      <xdr:rowOff>249515</xdr:rowOff>
    </xdr:to>
    <xdr:sp macro="[0]!create_individual_sheet" textlink="">
      <xdr:nvSpPr>
        <xdr:cNvPr id="8" name="Rectangle: Rounded Corners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4082F-4391-4444-8269-1753AD0850DA}"/>
            </a:ext>
          </a:extLst>
        </xdr:cNvPr>
        <xdr:cNvSpPr/>
      </xdr:nvSpPr>
      <xdr:spPr>
        <a:xfrm>
          <a:off x="13748959" y="180975"/>
          <a:ext cx="1552575" cy="26856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329801</xdr:colOff>
      <xdr:row>11</xdr:row>
      <xdr:rowOff>55385</xdr:rowOff>
    </xdr:from>
    <xdr:to>
      <xdr:col>23</xdr:col>
      <xdr:colOff>238361</xdr:colOff>
      <xdr:row>12</xdr:row>
      <xdr:rowOff>139205</xdr:rowOff>
    </xdr:to>
    <xdr:sp macro="[0]!assighned" textlink="">
      <xdr:nvSpPr>
        <xdr:cNvPr id="9" name="Rectangle: Rounded Corners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F1D0D4-FFA3-4701-AAEE-6AB3B47415FF}"/>
            </a:ext>
          </a:extLst>
        </xdr:cNvPr>
        <xdr:cNvSpPr/>
      </xdr:nvSpPr>
      <xdr:spPr>
        <a:xfrm>
          <a:off x="16017476" y="2150885"/>
          <a:ext cx="1737360" cy="274320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Assighned</a:t>
          </a:r>
        </a:p>
      </xdr:txBody>
    </xdr:sp>
    <xdr:clientData/>
  </xdr:twoCellAnchor>
  <xdr:twoCellAnchor>
    <xdr:from>
      <xdr:col>20</xdr:col>
      <xdr:colOff>329801</xdr:colOff>
      <xdr:row>0</xdr:row>
      <xdr:rowOff>184150</xdr:rowOff>
    </xdr:from>
    <xdr:to>
      <xdr:col>23</xdr:col>
      <xdr:colOff>238361</xdr:colOff>
      <xdr:row>2</xdr:row>
      <xdr:rowOff>77470</xdr:rowOff>
    </xdr:to>
    <xdr:sp macro="[0]!create_individual_sheet" textlink="">
      <xdr:nvSpPr>
        <xdr:cNvPr id="5" name="Rectangle: Rounded Corner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C5E70B9-E0D1-4873-B24A-A7FCD6BB2C47}"/>
            </a:ext>
          </a:extLst>
        </xdr:cNvPr>
        <xdr:cNvSpPr/>
      </xdr:nvSpPr>
      <xdr:spPr>
        <a:xfrm>
          <a:off x="16017476" y="184150"/>
          <a:ext cx="1737360" cy="27432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Indvidual Sheet</a:t>
          </a:r>
        </a:p>
      </xdr:txBody>
    </xdr:sp>
    <xdr:clientData/>
  </xdr:twoCellAnchor>
  <xdr:twoCellAnchor>
    <xdr:from>
      <xdr:col>20</xdr:col>
      <xdr:colOff>329801</xdr:colOff>
      <xdr:row>3</xdr:row>
      <xdr:rowOff>5997</xdr:rowOff>
    </xdr:from>
    <xdr:to>
      <xdr:col>23</xdr:col>
      <xdr:colOff>238361</xdr:colOff>
      <xdr:row>4</xdr:row>
      <xdr:rowOff>89817</xdr:rowOff>
    </xdr:to>
    <xdr:sp macro="[0]!create_individual_sheet" textlink="">
      <xdr:nvSpPr>
        <xdr:cNvPr id="6" name="Rectangle: Rounded Corner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370E676-A6E7-4759-AD29-C780607A910B}"/>
            </a:ext>
          </a:extLst>
        </xdr:cNvPr>
        <xdr:cNvSpPr/>
      </xdr:nvSpPr>
      <xdr:spPr>
        <a:xfrm>
          <a:off x="16017476" y="577497"/>
          <a:ext cx="1737360" cy="274320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 Sheet</a:t>
          </a:r>
        </a:p>
      </xdr:txBody>
    </xdr:sp>
    <xdr:clientData/>
  </xdr:twoCellAnchor>
  <xdr:twoCellAnchor>
    <xdr:from>
      <xdr:col>17</xdr:col>
      <xdr:colOff>241289</xdr:colOff>
      <xdr:row>1</xdr:row>
      <xdr:rowOff>103851</xdr:rowOff>
    </xdr:from>
    <xdr:to>
      <xdr:col>19</xdr:col>
      <xdr:colOff>576569</xdr:colOff>
      <xdr:row>2</xdr:row>
      <xdr:rowOff>174476</xdr:rowOff>
    </xdr:to>
    <xdr:sp macro="[0]!hours_report_scrip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802B58C-7ADA-136D-8A42-1A7447532111}"/>
            </a:ext>
          </a:extLst>
        </xdr:cNvPr>
        <xdr:cNvSpPr/>
      </xdr:nvSpPr>
      <xdr:spPr>
        <a:xfrm>
          <a:off x="15995639" y="288001"/>
          <a:ext cx="1554480" cy="25477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Get Report</a:t>
          </a:r>
        </a:p>
      </xdr:txBody>
    </xdr:sp>
    <xdr:clientData/>
  </xdr:twoCellAnchor>
  <xdr:twoCellAnchor>
    <xdr:from>
      <xdr:col>20</xdr:col>
      <xdr:colOff>329801</xdr:colOff>
      <xdr:row>13</xdr:row>
      <xdr:rowOff>67732</xdr:rowOff>
    </xdr:from>
    <xdr:to>
      <xdr:col>23</xdr:col>
      <xdr:colOff>238361</xdr:colOff>
      <xdr:row>14</xdr:row>
      <xdr:rowOff>151552</xdr:rowOff>
    </xdr:to>
    <xdr:sp macro="[0]!create_individual_sheet" textlink="">
      <xdr:nvSpPr>
        <xdr:cNvPr id="8" name="Rectangle: Rounded Corners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44BFCE0-D0F2-4218-BA73-DB011D7EB4F0}"/>
            </a:ext>
          </a:extLst>
        </xdr:cNvPr>
        <xdr:cNvSpPr/>
      </xdr:nvSpPr>
      <xdr:spPr>
        <a:xfrm>
          <a:off x="16017476" y="2544232"/>
          <a:ext cx="1737360" cy="274320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Mail Cover</a:t>
          </a:r>
        </a:p>
      </xdr:txBody>
    </xdr:sp>
    <xdr:clientData/>
  </xdr:twoCellAnchor>
  <xdr:twoCellAnchor>
    <xdr:from>
      <xdr:col>20</xdr:col>
      <xdr:colOff>329801</xdr:colOff>
      <xdr:row>15</xdr:row>
      <xdr:rowOff>80079</xdr:rowOff>
    </xdr:from>
    <xdr:to>
      <xdr:col>23</xdr:col>
      <xdr:colOff>238361</xdr:colOff>
      <xdr:row>16</xdr:row>
      <xdr:rowOff>163899</xdr:rowOff>
    </xdr:to>
    <xdr:sp macro="[0]!create_individual_sheet" textlink="">
      <xdr:nvSpPr>
        <xdr:cNvPr id="10" name="Rectangle: Rounded Corner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910ED62-8D52-4846-8164-1A239331D76E}"/>
            </a:ext>
          </a:extLst>
        </xdr:cNvPr>
        <xdr:cNvSpPr/>
      </xdr:nvSpPr>
      <xdr:spPr>
        <a:xfrm>
          <a:off x="16017476" y="2937579"/>
          <a:ext cx="1737360" cy="274320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Email Settings </a:t>
          </a:r>
        </a:p>
      </xdr:txBody>
    </xdr:sp>
    <xdr:clientData/>
  </xdr:twoCellAnchor>
  <xdr:twoCellAnchor>
    <xdr:from>
      <xdr:col>20</xdr:col>
      <xdr:colOff>329801</xdr:colOff>
      <xdr:row>17</xdr:row>
      <xdr:rowOff>92426</xdr:rowOff>
    </xdr:from>
    <xdr:to>
      <xdr:col>23</xdr:col>
      <xdr:colOff>238361</xdr:colOff>
      <xdr:row>18</xdr:row>
      <xdr:rowOff>176246</xdr:rowOff>
    </xdr:to>
    <xdr:sp macro="[0]!create_individual_sheet" textlink="">
      <xdr:nvSpPr>
        <xdr:cNvPr id="12" name="Rectangle: Rounded Corners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1C44D58-A596-48C8-BF92-9BA18FD43DD5}"/>
            </a:ext>
          </a:extLst>
        </xdr:cNvPr>
        <xdr:cNvSpPr/>
      </xdr:nvSpPr>
      <xdr:spPr>
        <a:xfrm>
          <a:off x="16017476" y="3330926"/>
          <a:ext cx="1737360" cy="274320"/>
        </a:xfrm>
        <a:prstGeom prst="roundRect">
          <a:avLst/>
        </a:prstGeom>
        <a:solidFill>
          <a:srgbClr val="FF0000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Template</a:t>
          </a:r>
        </a:p>
      </xdr:txBody>
    </xdr:sp>
    <xdr:clientData/>
  </xdr:twoCellAnchor>
  <xdr:twoCellAnchor>
    <xdr:from>
      <xdr:col>20</xdr:col>
      <xdr:colOff>329801</xdr:colOff>
      <xdr:row>19</xdr:row>
      <xdr:rowOff>104775</xdr:rowOff>
    </xdr:from>
    <xdr:to>
      <xdr:col>23</xdr:col>
      <xdr:colOff>238361</xdr:colOff>
      <xdr:row>20</xdr:row>
      <xdr:rowOff>188595</xdr:rowOff>
    </xdr:to>
    <xdr:sp macro="[0]!create_individual_sheet" textlink="">
      <xdr:nvSpPr>
        <xdr:cNvPr id="13" name="Rectangle: Rounded Corners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332BE73-C6E0-48A2-BBF7-3CABF90133CD}"/>
            </a:ext>
          </a:extLst>
        </xdr:cNvPr>
        <xdr:cNvSpPr/>
      </xdr:nvSpPr>
      <xdr:spPr>
        <a:xfrm>
          <a:off x="16017476" y="3724275"/>
          <a:ext cx="1737360" cy="274320"/>
        </a:xfrm>
        <a:prstGeom prst="roundRect">
          <a:avLst/>
        </a:prstGeom>
        <a:solidFill>
          <a:srgbClr val="FF0000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 Template</a:t>
          </a:r>
        </a:p>
      </xdr:txBody>
    </xdr:sp>
    <xdr:clientData/>
  </xdr:twoCellAnchor>
  <xdr:twoCellAnchor>
    <xdr:from>
      <xdr:col>20</xdr:col>
      <xdr:colOff>329801</xdr:colOff>
      <xdr:row>5</xdr:row>
      <xdr:rowOff>18344</xdr:rowOff>
    </xdr:from>
    <xdr:to>
      <xdr:col>23</xdr:col>
      <xdr:colOff>238361</xdr:colOff>
      <xdr:row>6</xdr:row>
      <xdr:rowOff>102164</xdr:rowOff>
    </xdr:to>
    <xdr:sp macro="[0]!update_service_total.update_service_total" textlink="">
      <xdr:nvSpPr>
        <xdr:cNvPr id="14" name="Rectangle: Rounded Corners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8719122-2FA3-4762-9EA2-FC4C9F86A02E}"/>
            </a:ext>
          </a:extLst>
        </xdr:cNvPr>
        <xdr:cNvSpPr>
          <a:spLocks/>
        </xdr:cNvSpPr>
      </xdr:nvSpPr>
      <xdr:spPr>
        <a:xfrm>
          <a:off x="16017476" y="970844"/>
          <a:ext cx="1737360" cy="274320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 No Macro </a:t>
          </a:r>
        </a:p>
      </xdr:txBody>
    </xdr:sp>
    <xdr:clientData/>
  </xdr:twoCellAnchor>
  <xdr:twoCellAnchor>
    <xdr:from>
      <xdr:col>20</xdr:col>
      <xdr:colOff>329801</xdr:colOff>
      <xdr:row>7</xdr:row>
      <xdr:rowOff>30691</xdr:rowOff>
    </xdr:from>
    <xdr:to>
      <xdr:col>23</xdr:col>
      <xdr:colOff>238361</xdr:colOff>
      <xdr:row>8</xdr:row>
      <xdr:rowOff>114511</xdr:rowOff>
    </xdr:to>
    <xdr:sp macro="[0]!update_service_total.update_service_total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E7CE3B95-055C-4D9F-BF29-8EC76265955F}"/>
            </a:ext>
          </a:extLst>
        </xdr:cNvPr>
        <xdr:cNvSpPr>
          <a:spLocks/>
        </xdr:cNvSpPr>
      </xdr:nvSpPr>
      <xdr:spPr>
        <a:xfrm>
          <a:off x="16017476" y="1364191"/>
          <a:ext cx="1737360" cy="274320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  <xdr:twoCellAnchor>
    <xdr:from>
      <xdr:col>20</xdr:col>
      <xdr:colOff>329801</xdr:colOff>
      <xdr:row>9</xdr:row>
      <xdr:rowOff>43038</xdr:rowOff>
    </xdr:from>
    <xdr:to>
      <xdr:col>23</xdr:col>
      <xdr:colOff>238361</xdr:colOff>
      <xdr:row>10</xdr:row>
      <xdr:rowOff>126858</xdr:rowOff>
    </xdr:to>
    <xdr:sp macro="[0]!create_individual_sheet" textlink="">
      <xdr:nvSpPr>
        <xdr:cNvPr id="15" name="Rectangle: Rounded Corners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4265E0-8161-429B-A8A9-E8270B5E1F9A}"/>
            </a:ext>
          </a:extLst>
        </xdr:cNvPr>
        <xdr:cNvSpPr/>
      </xdr:nvSpPr>
      <xdr:spPr>
        <a:xfrm>
          <a:off x="16017476" y="1757538"/>
          <a:ext cx="1737360" cy="274320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Assighned No Macro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449262</xdr:colOff>
      <xdr:row>4</xdr:row>
      <xdr:rowOff>77497</xdr:rowOff>
    </xdr:from>
    <xdr:to>
      <xdr:col>6</xdr:col>
      <xdr:colOff>112077</xdr:colOff>
      <xdr:row>5</xdr:row>
      <xdr:rowOff>161317</xdr:rowOff>
    </xdr:to>
    <xdr:sp macro="[0]!create_individual_sheet" textlink="">
      <xdr:nvSpPr>
        <xdr:cNvPr id="6" name="Rectangle: Rounded Corner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7BDC54F-29A4-4236-BA77-F7A06546CD8A}"/>
            </a:ext>
          </a:extLst>
        </xdr:cNvPr>
        <xdr:cNvSpPr/>
      </xdr:nvSpPr>
      <xdr:spPr>
        <a:xfrm>
          <a:off x="4706937" y="839497"/>
          <a:ext cx="1463040" cy="274320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Settings</a:t>
          </a:r>
        </a:p>
      </xdr:txBody>
    </xdr:sp>
    <xdr:clientData/>
  </xdr:twoCellAnchor>
  <xdr:twoCellAnchor>
    <xdr:from>
      <xdr:col>3</xdr:col>
      <xdr:colOff>449262</xdr:colOff>
      <xdr:row>0</xdr:row>
      <xdr:rowOff>120650</xdr:rowOff>
    </xdr:from>
    <xdr:to>
      <xdr:col>6</xdr:col>
      <xdr:colOff>112077</xdr:colOff>
      <xdr:row>2</xdr:row>
      <xdr:rowOff>13970</xdr:rowOff>
    </xdr:to>
    <xdr:sp macro="[0]!create_individual_sheet" textlink="">
      <xdr:nvSpPr>
        <xdr:cNvPr id="9" name="Rectangle: Rounded Corner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3CFD573-BD01-4EB7-96A5-593202C10634}"/>
            </a:ext>
          </a:extLst>
        </xdr:cNvPr>
        <xdr:cNvSpPr/>
      </xdr:nvSpPr>
      <xdr:spPr>
        <a:xfrm>
          <a:off x="4706937" y="120650"/>
          <a:ext cx="1463040" cy="27432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Indvidual Sheet</a:t>
          </a:r>
        </a:p>
      </xdr:txBody>
    </xdr:sp>
    <xdr:clientData/>
  </xdr:twoCellAnchor>
  <xdr:twoCellAnchor>
    <xdr:from>
      <xdr:col>3</xdr:col>
      <xdr:colOff>449262</xdr:colOff>
      <xdr:row>2</xdr:row>
      <xdr:rowOff>99074</xdr:rowOff>
    </xdr:from>
    <xdr:to>
      <xdr:col>6</xdr:col>
      <xdr:colOff>112077</xdr:colOff>
      <xdr:row>3</xdr:row>
      <xdr:rowOff>182894</xdr:rowOff>
    </xdr:to>
    <xdr:sp macro="[0]!create_individual_sheet" textlink="">
      <xdr:nvSpPr>
        <xdr:cNvPr id="10" name="Rectangle: Rounded Corner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F1A89A5-1AFE-4426-9532-ED6DCA777680}"/>
            </a:ext>
          </a:extLst>
        </xdr:cNvPr>
        <xdr:cNvSpPr/>
      </xdr:nvSpPr>
      <xdr:spPr>
        <a:xfrm>
          <a:off x="4706937" y="480074"/>
          <a:ext cx="1463040" cy="274320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 Sheet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69850</xdr:colOff>
      <xdr:row>13</xdr:row>
      <xdr:rowOff>25400</xdr:rowOff>
    </xdr:from>
    <xdr:ext cx="3117850" cy="1111250"/>
    <xdr:sp macro="" textlink="$L$8">
      <xdr:nvSpPr>
        <xdr:cNvPr id="4" name="TextBox 3">
          <a:extLst>
            <a:ext uri="{FF2B5EF4-FFF2-40B4-BE49-F238E27FC236}">
              <a16:creationId xmlns:a16="http://schemas.microsoft.com/office/drawing/2014/main" id="{A9DB05FC-E7CC-3CCF-274A-539D33B31DF3}"/>
            </a:ext>
          </a:extLst>
        </xdr:cNvPr>
        <xdr:cNvSpPr txBox="1"/>
      </xdr:nvSpPr>
      <xdr:spPr>
        <a:xfrm>
          <a:off x="857250" y="1346200"/>
          <a:ext cx="3117850" cy="11112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58192D8F-8C0E-4C6E-835C-62A572DF2126}" type="TxLink"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Saal, Ruchy
43 Lorimer  St #4
Brooklyn NY 11206</a:t>
          </a:fld>
          <a:endParaRPr lang="en-US" sz="12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529024</xdr:colOff>
      <xdr:row>0</xdr:row>
      <xdr:rowOff>46211</xdr:rowOff>
    </xdr:from>
    <xdr:to>
      <xdr:col>18</xdr:col>
      <xdr:colOff>2449264</xdr:colOff>
      <xdr:row>3</xdr:row>
      <xdr:rowOff>3031</xdr:rowOff>
    </xdr:to>
    <xdr:sp macro="[0]!create_individual_sheet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48247E-A5B9-4D97-A347-405C1F96A341}"/>
            </a:ext>
          </a:extLst>
        </xdr:cNvPr>
        <xdr:cNvSpPr/>
      </xdr:nvSpPr>
      <xdr:spPr>
        <a:xfrm>
          <a:off x="11440441" y="46211"/>
          <a:ext cx="1920240" cy="27432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8</xdr:col>
      <xdr:colOff>3</xdr:colOff>
      <xdr:row>0</xdr:row>
      <xdr:rowOff>56444</xdr:rowOff>
    </xdr:from>
    <xdr:to>
      <xdr:col>9</xdr:col>
      <xdr:colOff>31751</xdr:colOff>
      <xdr:row>1</xdr:row>
      <xdr:rowOff>74083</xdr:rowOff>
    </xdr:to>
    <xdr:sp macro="" textlink="">
      <xdr:nvSpPr>
        <xdr:cNvPr id="8" name="TextBox 1">
          <a:extLst>
            <a:ext uri="{FF2B5EF4-FFF2-40B4-BE49-F238E27FC236}">
              <a16:creationId xmlns:a16="http://schemas.microsoft.com/office/drawing/2014/main" id="{8EBEE718-9396-4CFE-8355-A9B0D3FD47A9}"/>
            </a:ext>
          </a:extLst>
        </xdr:cNvPr>
        <xdr:cNvSpPr txBox="1"/>
      </xdr:nvSpPr>
      <xdr:spPr>
        <a:xfrm>
          <a:off x="3788836" y="56444"/>
          <a:ext cx="1132415" cy="1234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chemeClr val="accent2"/>
              </a:solidFill>
            </a:rPr>
            <a:t>Assighned Workers</a:t>
          </a:r>
        </a:p>
      </xdr:txBody>
    </xdr:sp>
    <xdr:clientData/>
  </xdr:twoCellAnchor>
  <xdr:twoCellAnchor>
    <xdr:from>
      <xdr:col>18</xdr:col>
      <xdr:colOff>529024</xdr:colOff>
      <xdr:row>4</xdr:row>
      <xdr:rowOff>29632</xdr:rowOff>
    </xdr:from>
    <xdr:to>
      <xdr:col>18</xdr:col>
      <xdr:colOff>2449264</xdr:colOff>
      <xdr:row>6</xdr:row>
      <xdr:rowOff>92285</xdr:rowOff>
    </xdr:to>
    <xdr:sp macro="[0]!create_individual_sheet" textlink="">
      <xdr:nvSpPr>
        <xdr:cNvPr id="9" name="Rectangle: Rounded Corner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35E204E-F1B9-E95A-3CAC-A599A60B0239}"/>
            </a:ext>
          </a:extLst>
        </xdr:cNvPr>
        <xdr:cNvSpPr/>
      </xdr:nvSpPr>
      <xdr:spPr>
        <a:xfrm>
          <a:off x="11440441" y="452965"/>
          <a:ext cx="1920240" cy="274320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 Sheet</a:t>
          </a:r>
        </a:p>
      </xdr:txBody>
    </xdr:sp>
    <xdr:clientData/>
  </xdr:twoCellAnchor>
  <xdr:twoCellAnchor>
    <xdr:from>
      <xdr:col>18</xdr:col>
      <xdr:colOff>529024</xdr:colOff>
      <xdr:row>11</xdr:row>
      <xdr:rowOff>102305</xdr:rowOff>
    </xdr:from>
    <xdr:to>
      <xdr:col>18</xdr:col>
      <xdr:colOff>2449264</xdr:colOff>
      <xdr:row>14</xdr:row>
      <xdr:rowOff>59125</xdr:rowOff>
    </xdr:to>
    <xdr:sp macro="[0]!Individual_repor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CA85C705-64A3-473C-BC31-6A425338EAC6}"/>
            </a:ext>
          </a:extLst>
        </xdr:cNvPr>
        <xdr:cNvSpPr/>
      </xdr:nvSpPr>
      <xdr:spPr>
        <a:xfrm>
          <a:off x="11440441" y="1266472"/>
          <a:ext cx="1920240" cy="274320"/>
        </a:xfrm>
        <a:prstGeom prst="roundRect">
          <a:avLst/>
        </a:prstGeom>
        <a:solidFill>
          <a:schemeClr val="accent2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18</xdr:col>
      <xdr:colOff>529024</xdr:colOff>
      <xdr:row>8</xdr:row>
      <xdr:rowOff>13052</xdr:rowOff>
    </xdr:from>
    <xdr:to>
      <xdr:col>18</xdr:col>
      <xdr:colOff>2449264</xdr:colOff>
      <xdr:row>10</xdr:row>
      <xdr:rowOff>75706</xdr:rowOff>
    </xdr:to>
    <xdr:sp macro="[0]!update_service_total.update_service_tota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F3B278E-FD3F-4E9E-934D-E4E6BA05E218}"/>
            </a:ext>
          </a:extLst>
        </xdr:cNvPr>
        <xdr:cNvSpPr>
          <a:spLocks/>
        </xdr:cNvSpPr>
      </xdr:nvSpPr>
      <xdr:spPr>
        <a:xfrm>
          <a:off x="11440441" y="859719"/>
          <a:ext cx="1920240" cy="274320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45508</xdr:colOff>
      <xdr:row>80</xdr:row>
      <xdr:rowOff>30867</xdr:rowOff>
    </xdr:from>
    <xdr:to>
      <xdr:col>30</xdr:col>
      <xdr:colOff>485220</xdr:colOff>
      <xdr:row>82</xdr:row>
      <xdr:rowOff>82286</xdr:rowOff>
    </xdr:to>
    <xdr:sp macro="[0]!update_service_total.update_service_total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5789312-7123-41CE-8DF3-1F58A28B2F9A}"/>
            </a:ext>
          </a:extLst>
        </xdr:cNvPr>
        <xdr:cNvSpPr/>
      </xdr:nvSpPr>
      <xdr:spPr>
        <a:xfrm>
          <a:off x="7199841" y="7682617"/>
          <a:ext cx="1042962" cy="263086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  <xdr:twoCellAnchor>
    <xdr:from>
      <xdr:col>30</xdr:col>
      <xdr:colOff>542618</xdr:colOff>
      <xdr:row>80</xdr:row>
      <xdr:rowOff>33248</xdr:rowOff>
    </xdr:from>
    <xdr:to>
      <xdr:col>34</xdr:col>
      <xdr:colOff>77817</xdr:colOff>
      <xdr:row>82</xdr:row>
      <xdr:rowOff>89429</xdr:rowOff>
    </xdr:to>
    <xdr:sp macro="[0]!assighned" textlink="">
      <xdr:nvSpPr>
        <xdr:cNvPr id="6" name="Rectangle: Rounded Corner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6C69AA-175E-4331-A347-70F393E05BB1}"/>
            </a:ext>
          </a:extLst>
        </xdr:cNvPr>
        <xdr:cNvSpPr/>
      </xdr:nvSpPr>
      <xdr:spPr>
        <a:xfrm>
          <a:off x="8300201" y="7684998"/>
          <a:ext cx="1059199" cy="267848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Contacts</a:t>
          </a:r>
        </a:p>
      </xdr:txBody>
    </xdr:sp>
    <xdr:clientData/>
  </xdr:twoCellAnchor>
  <xdr:twoCellAnchor>
    <xdr:from>
      <xdr:col>19</xdr:col>
      <xdr:colOff>409056</xdr:colOff>
      <xdr:row>11</xdr:row>
      <xdr:rowOff>49389</xdr:rowOff>
    </xdr:from>
    <xdr:to>
      <xdr:col>19</xdr:col>
      <xdr:colOff>2329296</xdr:colOff>
      <xdr:row>14</xdr:row>
      <xdr:rowOff>6209</xdr:rowOff>
    </xdr:to>
    <xdr:sp macro="[0]!create_individual_sheet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760ED07-F2AD-433A-8D79-667D3E1DF7E6}"/>
            </a:ext>
          </a:extLst>
        </xdr:cNvPr>
        <xdr:cNvSpPr/>
      </xdr:nvSpPr>
      <xdr:spPr>
        <a:xfrm>
          <a:off x="11659139" y="1213556"/>
          <a:ext cx="1920240" cy="27432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19</xdr:col>
      <xdr:colOff>409056</xdr:colOff>
      <xdr:row>0</xdr:row>
      <xdr:rowOff>52034</xdr:rowOff>
    </xdr:from>
    <xdr:to>
      <xdr:col>19</xdr:col>
      <xdr:colOff>2329296</xdr:colOff>
      <xdr:row>3</xdr:row>
      <xdr:rowOff>8854</xdr:rowOff>
    </xdr:to>
    <xdr:sp macro="[0]!user_form.user_for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75B6F46-250A-4F7D-80C8-7EA43441042D}"/>
            </a:ext>
          </a:extLst>
        </xdr:cNvPr>
        <xdr:cNvSpPr/>
      </xdr:nvSpPr>
      <xdr:spPr>
        <a:xfrm>
          <a:off x="11659139" y="52034"/>
          <a:ext cx="1920240" cy="274320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Add Session</a:t>
          </a:r>
        </a:p>
      </xdr:txBody>
    </xdr:sp>
    <xdr:clientData/>
  </xdr:twoCellAnchor>
  <xdr:twoCellAnchor>
    <xdr:from>
      <xdr:col>19</xdr:col>
      <xdr:colOff>409056</xdr:colOff>
      <xdr:row>7</xdr:row>
      <xdr:rowOff>85549</xdr:rowOff>
    </xdr:from>
    <xdr:to>
      <xdr:col>19</xdr:col>
      <xdr:colOff>2329296</xdr:colOff>
      <xdr:row>10</xdr:row>
      <xdr:rowOff>42369</xdr:rowOff>
    </xdr:to>
    <xdr:sp macro="[0]!worker_unavailable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91CDC314-5510-4B42-812E-D512081C173C}"/>
            </a:ext>
          </a:extLst>
        </xdr:cNvPr>
        <xdr:cNvSpPr/>
      </xdr:nvSpPr>
      <xdr:spPr>
        <a:xfrm>
          <a:off x="11659139" y="826382"/>
          <a:ext cx="1920240" cy="274320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Worker</a:t>
          </a:r>
          <a:r>
            <a:rPr lang="en-US" sz="1100" b="0" baseline="0">
              <a:solidFill>
                <a:schemeClr val="tx2">
                  <a:lumMod val="75000"/>
                </a:schemeClr>
              </a:solidFill>
            </a:rPr>
            <a:t> Unavailable</a:t>
          </a:r>
          <a:endParaRPr lang="en-US" sz="1100" b="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>
    <xdr:from>
      <xdr:col>19</xdr:col>
      <xdr:colOff>409056</xdr:colOff>
      <xdr:row>18</xdr:row>
      <xdr:rowOff>93487</xdr:rowOff>
    </xdr:from>
    <xdr:to>
      <xdr:col>19</xdr:col>
      <xdr:colOff>2329296</xdr:colOff>
      <xdr:row>21</xdr:row>
      <xdr:rowOff>50307</xdr:rowOff>
    </xdr:to>
    <xdr:sp macro="[0]!update_button" textlink="">
      <xdr:nvSpPr>
        <xdr:cNvPr id="8" name="updateButton">
          <a:extLst>
            <a:ext uri="{FF2B5EF4-FFF2-40B4-BE49-F238E27FC236}">
              <a16:creationId xmlns:a16="http://schemas.microsoft.com/office/drawing/2014/main" id="{63C32036-F801-4A05-BBEC-A177B72E1874}"/>
            </a:ext>
          </a:extLst>
        </xdr:cNvPr>
        <xdr:cNvSpPr/>
      </xdr:nvSpPr>
      <xdr:spPr>
        <a:xfrm>
          <a:off x="11659139" y="1987904"/>
          <a:ext cx="1920240" cy="274320"/>
        </a:xfrm>
        <a:prstGeom prst="roundRect">
          <a:avLst/>
        </a:prstGeom>
        <a:gradFill flip="none" rotWithShape="1">
          <a:gsLst>
            <a:gs pos="0">
              <a:srgbClr val="70AD47"/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Updated</a:t>
          </a:r>
        </a:p>
      </xdr:txBody>
    </xdr:sp>
    <xdr:clientData/>
  </xdr:twoCellAnchor>
  <xdr:twoCellAnchor>
    <xdr:from>
      <xdr:col>19</xdr:col>
      <xdr:colOff>409056</xdr:colOff>
      <xdr:row>4</xdr:row>
      <xdr:rowOff>15875</xdr:rowOff>
    </xdr:from>
    <xdr:to>
      <xdr:col>19</xdr:col>
      <xdr:colOff>2329296</xdr:colOff>
      <xdr:row>6</xdr:row>
      <xdr:rowOff>78528</xdr:rowOff>
    </xdr:to>
    <xdr:sp macro="[0]!TaskFrm_old_to_new_form.TaskFrm_old_to_new_form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5DF0E73-08ED-4377-A23A-FAC8E9367692}"/>
            </a:ext>
          </a:extLst>
        </xdr:cNvPr>
        <xdr:cNvSpPr/>
      </xdr:nvSpPr>
      <xdr:spPr>
        <a:xfrm>
          <a:off x="11659139" y="439208"/>
          <a:ext cx="1920240" cy="274320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Edit/Delete Session</a:t>
          </a:r>
        </a:p>
      </xdr:txBody>
    </xdr:sp>
    <xdr:clientData/>
  </xdr:twoCellAnchor>
  <xdr:twoCellAnchor>
    <xdr:from>
      <xdr:col>34</xdr:col>
      <xdr:colOff>137583</xdr:colOff>
      <xdr:row>80</xdr:row>
      <xdr:rowOff>26459</xdr:rowOff>
    </xdr:from>
    <xdr:to>
      <xdr:col>38</xdr:col>
      <xdr:colOff>64366</xdr:colOff>
      <xdr:row>82</xdr:row>
      <xdr:rowOff>82640</xdr:rowOff>
    </xdr:to>
    <xdr:sp macro="[0]!assighned" textlink="">
      <xdr:nvSpPr>
        <xdr:cNvPr id="32" name="Rectangle: Rounded Corners 3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75D8246-4E71-4BDA-87ED-3D2BB979FE9D}"/>
            </a:ext>
          </a:extLst>
        </xdr:cNvPr>
        <xdr:cNvSpPr/>
      </xdr:nvSpPr>
      <xdr:spPr>
        <a:xfrm>
          <a:off x="9445625" y="7651751"/>
          <a:ext cx="1064491" cy="267848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Approved</a:t>
          </a:r>
        </a:p>
      </xdr:txBody>
    </xdr:sp>
    <xdr:clientData/>
  </xdr:twoCellAnchor>
  <xdr:twoCellAnchor>
    <xdr:from>
      <xdr:col>15</xdr:col>
      <xdr:colOff>91722</xdr:colOff>
      <xdr:row>2</xdr:row>
      <xdr:rowOff>14111</xdr:rowOff>
    </xdr:from>
    <xdr:to>
      <xdr:col>15</xdr:col>
      <xdr:colOff>246945</xdr:colOff>
      <xdr:row>2</xdr:row>
      <xdr:rowOff>77611</xdr:rowOff>
    </xdr:to>
    <xdr:sp macro="[0]!IND_BTN_3" textlink="">
      <xdr:nvSpPr>
        <xdr:cNvPr id="33" name="Arrow: Left 32">
          <a:extLst>
            <a:ext uri="{FF2B5EF4-FFF2-40B4-BE49-F238E27FC236}">
              <a16:creationId xmlns:a16="http://schemas.microsoft.com/office/drawing/2014/main" id="{98CD9033-5B67-4F68-914B-DE6D2832AB08}"/>
            </a:ext>
          </a:extLst>
        </xdr:cNvPr>
        <xdr:cNvSpPr/>
      </xdr:nvSpPr>
      <xdr:spPr>
        <a:xfrm>
          <a:off x="3915833" y="211667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3</xdr:row>
      <xdr:rowOff>14111</xdr:rowOff>
    </xdr:from>
    <xdr:to>
      <xdr:col>15</xdr:col>
      <xdr:colOff>246945</xdr:colOff>
      <xdr:row>3</xdr:row>
      <xdr:rowOff>77611</xdr:rowOff>
    </xdr:to>
    <xdr:sp macro="[0]!IND_BTN_4" textlink="">
      <xdr:nvSpPr>
        <xdr:cNvPr id="34" name="Arrow: Left 33">
          <a:extLst>
            <a:ext uri="{FF2B5EF4-FFF2-40B4-BE49-F238E27FC236}">
              <a16:creationId xmlns:a16="http://schemas.microsoft.com/office/drawing/2014/main" id="{4B9A6B56-37A4-4018-9D02-405134A94FAA}"/>
            </a:ext>
          </a:extLst>
        </xdr:cNvPr>
        <xdr:cNvSpPr/>
      </xdr:nvSpPr>
      <xdr:spPr>
        <a:xfrm>
          <a:off x="3915833" y="211667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4</xdr:row>
      <xdr:rowOff>14111</xdr:rowOff>
    </xdr:from>
    <xdr:to>
      <xdr:col>15</xdr:col>
      <xdr:colOff>246945</xdr:colOff>
      <xdr:row>4</xdr:row>
      <xdr:rowOff>77611</xdr:rowOff>
    </xdr:to>
    <xdr:sp macro="[0]!IND_BTN_5" textlink="">
      <xdr:nvSpPr>
        <xdr:cNvPr id="35" name="Arrow: Left 34">
          <a:extLst>
            <a:ext uri="{FF2B5EF4-FFF2-40B4-BE49-F238E27FC236}">
              <a16:creationId xmlns:a16="http://schemas.microsoft.com/office/drawing/2014/main" id="{4BAA4FDA-6786-4217-A37A-0602C4BA91DC}"/>
            </a:ext>
          </a:extLst>
        </xdr:cNvPr>
        <xdr:cNvSpPr/>
      </xdr:nvSpPr>
      <xdr:spPr>
        <a:xfrm>
          <a:off x="3915833" y="31044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5</xdr:row>
      <xdr:rowOff>14111</xdr:rowOff>
    </xdr:from>
    <xdr:to>
      <xdr:col>15</xdr:col>
      <xdr:colOff>246945</xdr:colOff>
      <xdr:row>5</xdr:row>
      <xdr:rowOff>77611</xdr:rowOff>
    </xdr:to>
    <xdr:sp macro="[0]!IND_BTN_6" textlink="">
      <xdr:nvSpPr>
        <xdr:cNvPr id="36" name="Arrow: Left 35">
          <a:extLst>
            <a:ext uri="{FF2B5EF4-FFF2-40B4-BE49-F238E27FC236}">
              <a16:creationId xmlns:a16="http://schemas.microsoft.com/office/drawing/2014/main" id="{FC9830D3-AF4A-4307-AFC0-722EC7D1B461}"/>
            </a:ext>
          </a:extLst>
        </xdr:cNvPr>
        <xdr:cNvSpPr/>
      </xdr:nvSpPr>
      <xdr:spPr>
        <a:xfrm>
          <a:off x="3915833" y="31044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6</xdr:row>
      <xdr:rowOff>14111</xdr:rowOff>
    </xdr:from>
    <xdr:to>
      <xdr:col>15</xdr:col>
      <xdr:colOff>246945</xdr:colOff>
      <xdr:row>6</xdr:row>
      <xdr:rowOff>77611</xdr:rowOff>
    </xdr:to>
    <xdr:sp macro="[0]!IND_BTN_7" textlink="">
      <xdr:nvSpPr>
        <xdr:cNvPr id="37" name="Arrow: Left 36">
          <a:extLst>
            <a:ext uri="{FF2B5EF4-FFF2-40B4-BE49-F238E27FC236}">
              <a16:creationId xmlns:a16="http://schemas.microsoft.com/office/drawing/2014/main" id="{CAB8F1BF-41C1-42EC-BB42-5092E8905435}"/>
            </a:ext>
          </a:extLst>
        </xdr:cNvPr>
        <xdr:cNvSpPr/>
      </xdr:nvSpPr>
      <xdr:spPr>
        <a:xfrm>
          <a:off x="3915833" y="31044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7</xdr:row>
      <xdr:rowOff>14111</xdr:rowOff>
    </xdr:from>
    <xdr:to>
      <xdr:col>15</xdr:col>
      <xdr:colOff>246945</xdr:colOff>
      <xdr:row>7</xdr:row>
      <xdr:rowOff>77611</xdr:rowOff>
    </xdr:to>
    <xdr:sp macro="[0]!IND_BTN_8" textlink="">
      <xdr:nvSpPr>
        <xdr:cNvPr id="38" name="Arrow: Left 37">
          <a:extLst>
            <a:ext uri="{FF2B5EF4-FFF2-40B4-BE49-F238E27FC236}">
              <a16:creationId xmlns:a16="http://schemas.microsoft.com/office/drawing/2014/main" id="{A7C19105-FD0A-4E3B-A25D-FA878D282C2D}"/>
            </a:ext>
          </a:extLst>
        </xdr:cNvPr>
        <xdr:cNvSpPr/>
      </xdr:nvSpPr>
      <xdr:spPr>
        <a:xfrm>
          <a:off x="3915833" y="31044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8</xdr:row>
      <xdr:rowOff>14111</xdr:rowOff>
    </xdr:from>
    <xdr:to>
      <xdr:col>15</xdr:col>
      <xdr:colOff>246945</xdr:colOff>
      <xdr:row>8</xdr:row>
      <xdr:rowOff>77611</xdr:rowOff>
    </xdr:to>
    <xdr:sp macro="[0]!IND_BTN_9" textlink="">
      <xdr:nvSpPr>
        <xdr:cNvPr id="39" name="Arrow: Left 38">
          <a:extLst>
            <a:ext uri="{FF2B5EF4-FFF2-40B4-BE49-F238E27FC236}">
              <a16:creationId xmlns:a16="http://schemas.microsoft.com/office/drawing/2014/main" id="{1BA9285F-2104-41B6-8E0D-E4C9B89F363E}"/>
            </a:ext>
          </a:extLst>
        </xdr:cNvPr>
        <xdr:cNvSpPr/>
      </xdr:nvSpPr>
      <xdr:spPr>
        <a:xfrm>
          <a:off x="3915833" y="31044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9</xdr:row>
      <xdr:rowOff>14111</xdr:rowOff>
    </xdr:from>
    <xdr:to>
      <xdr:col>15</xdr:col>
      <xdr:colOff>246945</xdr:colOff>
      <xdr:row>9</xdr:row>
      <xdr:rowOff>77611</xdr:rowOff>
    </xdr:to>
    <xdr:sp macro="[0]!IND_BTN_10" textlink="">
      <xdr:nvSpPr>
        <xdr:cNvPr id="40" name="Arrow: Left 39">
          <a:extLst>
            <a:ext uri="{FF2B5EF4-FFF2-40B4-BE49-F238E27FC236}">
              <a16:creationId xmlns:a16="http://schemas.microsoft.com/office/drawing/2014/main" id="{5D32823D-D4DA-4D5C-A2DD-0E0C3F34419C}"/>
            </a:ext>
          </a:extLst>
        </xdr:cNvPr>
        <xdr:cNvSpPr/>
      </xdr:nvSpPr>
      <xdr:spPr>
        <a:xfrm>
          <a:off x="3915833" y="31044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10</xdr:row>
      <xdr:rowOff>14111</xdr:rowOff>
    </xdr:from>
    <xdr:to>
      <xdr:col>15</xdr:col>
      <xdr:colOff>246945</xdr:colOff>
      <xdr:row>10</xdr:row>
      <xdr:rowOff>77611</xdr:rowOff>
    </xdr:to>
    <xdr:sp macro="[0]!IND_BTN_11" textlink="">
      <xdr:nvSpPr>
        <xdr:cNvPr id="41" name="Arrow: Left 40">
          <a:extLst>
            <a:ext uri="{FF2B5EF4-FFF2-40B4-BE49-F238E27FC236}">
              <a16:creationId xmlns:a16="http://schemas.microsoft.com/office/drawing/2014/main" id="{E16FEA7E-C998-49A3-85C1-48C6EA2A3C7F}"/>
            </a:ext>
          </a:extLst>
        </xdr:cNvPr>
        <xdr:cNvSpPr/>
      </xdr:nvSpPr>
      <xdr:spPr>
        <a:xfrm>
          <a:off x="3915833" y="31044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11</xdr:row>
      <xdr:rowOff>14111</xdr:rowOff>
    </xdr:from>
    <xdr:to>
      <xdr:col>15</xdr:col>
      <xdr:colOff>246945</xdr:colOff>
      <xdr:row>11</xdr:row>
      <xdr:rowOff>77611</xdr:rowOff>
    </xdr:to>
    <xdr:sp macro="[0]!IND_BTN_12" textlink="">
      <xdr:nvSpPr>
        <xdr:cNvPr id="42" name="Arrow: Left 41">
          <a:extLst>
            <a:ext uri="{FF2B5EF4-FFF2-40B4-BE49-F238E27FC236}">
              <a16:creationId xmlns:a16="http://schemas.microsoft.com/office/drawing/2014/main" id="{15A702B3-7B25-45F9-B84F-8C6A5A85859A}"/>
            </a:ext>
          </a:extLst>
        </xdr:cNvPr>
        <xdr:cNvSpPr/>
      </xdr:nvSpPr>
      <xdr:spPr>
        <a:xfrm>
          <a:off x="3915833" y="31044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12</xdr:row>
      <xdr:rowOff>14111</xdr:rowOff>
    </xdr:from>
    <xdr:to>
      <xdr:col>15</xdr:col>
      <xdr:colOff>246945</xdr:colOff>
      <xdr:row>12</xdr:row>
      <xdr:rowOff>77611</xdr:rowOff>
    </xdr:to>
    <xdr:sp macro="[0]!IND_BTN_13" textlink="">
      <xdr:nvSpPr>
        <xdr:cNvPr id="43" name="Arrow: Left 42">
          <a:extLst>
            <a:ext uri="{FF2B5EF4-FFF2-40B4-BE49-F238E27FC236}">
              <a16:creationId xmlns:a16="http://schemas.microsoft.com/office/drawing/2014/main" id="{9F51A679-A635-4113-9279-E2C43375AF06}"/>
            </a:ext>
          </a:extLst>
        </xdr:cNvPr>
        <xdr:cNvSpPr/>
      </xdr:nvSpPr>
      <xdr:spPr>
        <a:xfrm>
          <a:off x="3915833" y="31044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13</xdr:row>
      <xdr:rowOff>14111</xdr:rowOff>
    </xdr:from>
    <xdr:to>
      <xdr:col>15</xdr:col>
      <xdr:colOff>246945</xdr:colOff>
      <xdr:row>13</xdr:row>
      <xdr:rowOff>77611</xdr:rowOff>
    </xdr:to>
    <xdr:sp macro="[0]!IND_BTN_14" textlink="">
      <xdr:nvSpPr>
        <xdr:cNvPr id="44" name="Arrow: Left 43">
          <a:extLst>
            <a:ext uri="{FF2B5EF4-FFF2-40B4-BE49-F238E27FC236}">
              <a16:creationId xmlns:a16="http://schemas.microsoft.com/office/drawing/2014/main" id="{A92321A5-88D7-44CB-871C-50E74BCD0EC4}"/>
            </a:ext>
          </a:extLst>
        </xdr:cNvPr>
        <xdr:cNvSpPr/>
      </xdr:nvSpPr>
      <xdr:spPr>
        <a:xfrm>
          <a:off x="3915833" y="31044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14</xdr:row>
      <xdr:rowOff>14111</xdr:rowOff>
    </xdr:from>
    <xdr:to>
      <xdr:col>15</xdr:col>
      <xdr:colOff>246945</xdr:colOff>
      <xdr:row>14</xdr:row>
      <xdr:rowOff>77611</xdr:rowOff>
    </xdr:to>
    <xdr:sp macro="[0]!IND_BTN_15" textlink="">
      <xdr:nvSpPr>
        <xdr:cNvPr id="45" name="Arrow: Left 44">
          <a:extLst>
            <a:ext uri="{FF2B5EF4-FFF2-40B4-BE49-F238E27FC236}">
              <a16:creationId xmlns:a16="http://schemas.microsoft.com/office/drawing/2014/main" id="{63816AD5-3AA5-4170-8299-0762D9608E58}"/>
            </a:ext>
          </a:extLst>
        </xdr:cNvPr>
        <xdr:cNvSpPr/>
      </xdr:nvSpPr>
      <xdr:spPr>
        <a:xfrm>
          <a:off x="3915833" y="31044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15</xdr:row>
      <xdr:rowOff>14111</xdr:rowOff>
    </xdr:from>
    <xdr:to>
      <xdr:col>15</xdr:col>
      <xdr:colOff>246945</xdr:colOff>
      <xdr:row>15</xdr:row>
      <xdr:rowOff>77611</xdr:rowOff>
    </xdr:to>
    <xdr:sp macro="[0]!IND_BTN_16" textlink="">
      <xdr:nvSpPr>
        <xdr:cNvPr id="46" name="Arrow: Left 45">
          <a:extLst>
            <a:ext uri="{FF2B5EF4-FFF2-40B4-BE49-F238E27FC236}">
              <a16:creationId xmlns:a16="http://schemas.microsoft.com/office/drawing/2014/main" id="{4F2F8ADC-B1CA-4749-AEA4-D4F7CDF37B9D}"/>
            </a:ext>
          </a:extLst>
        </xdr:cNvPr>
        <xdr:cNvSpPr/>
      </xdr:nvSpPr>
      <xdr:spPr>
        <a:xfrm>
          <a:off x="3915833" y="31044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16</xdr:row>
      <xdr:rowOff>14111</xdr:rowOff>
    </xdr:from>
    <xdr:to>
      <xdr:col>15</xdr:col>
      <xdr:colOff>246945</xdr:colOff>
      <xdr:row>16</xdr:row>
      <xdr:rowOff>77611</xdr:rowOff>
    </xdr:to>
    <xdr:sp macro="[0]!IND_BTN_17" textlink="">
      <xdr:nvSpPr>
        <xdr:cNvPr id="47" name="Arrow: Left 46">
          <a:extLst>
            <a:ext uri="{FF2B5EF4-FFF2-40B4-BE49-F238E27FC236}">
              <a16:creationId xmlns:a16="http://schemas.microsoft.com/office/drawing/2014/main" id="{D68DB2AA-B43C-4384-90CE-0C89314D40E2}"/>
            </a:ext>
          </a:extLst>
        </xdr:cNvPr>
        <xdr:cNvSpPr/>
      </xdr:nvSpPr>
      <xdr:spPr>
        <a:xfrm>
          <a:off x="3915833" y="31044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17</xdr:row>
      <xdr:rowOff>14111</xdr:rowOff>
    </xdr:from>
    <xdr:to>
      <xdr:col>15</xdr:col>
      <xdr:colOff>246945</xdr:colOff>
      <xdr:row>17</xdr:row>
      <xdr:rowOff>77611</xdr:rowOff>
    </xdr:to>
    <xdr:sp macro="[0]!IND_BTN_18" textlink="">
      <xdr:nvSpPr>
        <xdr:cNvPr id="48" name="Arrow: Left 47">
          <a:extLst>
            <a:ext uri="{FF2B5EF4-FFF2-40B4-BE49-F238E27FC236}">
              <a16:creationId xmlns:a16="http://schemas.microsoft.com/office/drawing/2014/main" id="{873F5DDA-A295-4047-9EDE-0080DE94F3E6}"/>
            </a:ext>
          </a:extLst>
        </xdr:cNvPr>
        <xdr:cNvSpPr/>
      </xdr:nvSpPr>
      <xdr:spPr>
        <a:xfrm>
          <a:off x="3915833" y="31044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18</xdr:row>
      <xdr:rowOff>14111</xdr:rowOff>
    </xdr:from>
    <xdr:to>
      <xdr:col>15</xdr:col>
      <xdr:colOff>246945</xdr:colOff>
      <xdr:row>18</xdr:row>
      <xdr:rowOff>77611</xdr:rowOff>
    </xdr:to>
    <xdr:sp macro="[0]!IND_BTN_19" textlink="">
      <xdr:nvSpPr>
        <xdr:cNvPr id="49" name="Arrow: Left 48">
          <a:extLst>
            <a:ext uri="{FF2B5EF4-FFF2-40B4-BE49-F238E27FC236}">
              <a16:creationId xmlns:a16="http://schemas.microsoft.com/office/drawing/2014/main" id="{D5B9596A-47D0-4774-B4FE-8CA30E3FAE75}"/>
            </a:ext>
          </a:extLst>
        </xdr:cNvPr>
        <xdr:cNvSpPr/>
      </xdr:nvSpPr>
      <xdr:spPr>
        <a:xfrm>
          <a:off x="3915833" y="1693333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19</xdr:row>
      <xdr:rowOff>14111</xdr:rowOff>
    </xdr:from>
    <xdr:to>
      <xdr:col>15</xdr:col>
      <xdr:colOff>246945</xdr:colOff>
      <xdr:row>19</xdr:row>
      <xdr:rowOff>77611</xdr:rowOff>
    </xdr:to>
    <xdr:sp macro="[0]!IND_BTN_20" textlink="">
      <xdr:nvSpPr>
        <xdr:cNvPr id="50" name="Arrow: Left 49">
          <a:extLst>
            <a:ext uri="{FF2B5EF4-FFF2-40B4-BE49-F238E27FC236}">
              <a16:creationId xmlns:a16="http://schemas.microsoft.com/office/drawing/2014/main" id="{95FBDF42-A56C-4289-870F-288CDF812701}"/>
            </a:ext>
          </a:extLst>
        </xdr:cNvPr>
        <xdr:cNvSpPr/>
      </xdr:nvSpPr>
      <xdr:spPr>
        <a:xfrm>
          <a:off x="3915833" y="1693333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20</xdr:row>
      <xdr:rowOff>14111</xdr:rowOff>
    </xdr:from>
    <xdr:to>
      <xdr:col>15</xdr:col>
      <xdr:colOff>246945</xdr:colOff>
      <xdr:row>20</xdr:row>
      <xdr:rowOff>77611</xdr:rowOff>
    </xdr:to>
    <xdr:sp macro="[0]!IND_BTN_21" textlink="">
      <xdr:nvSpPr>
        <xdr:cNvPr id="51" name="Arrow: Left 50">
          <a:extLst>
            <a:ext uri="{FF2B5EF4-FFF2-40B4-BE49-F238E27FC236}">
              <a16:creationId xmlns:a16="http://schemas.microsoft.com/office/drawing/2014/main" id="{C0BA48F1-DEBE-4521-9C3A-9D9210C41740}"/>
            </a:ext>
          </a:extLst>
        </xdr:cNvPr>
        <xdr:cNvSpPr/>
      </xdr:nvSpPr>
      <xdr:spPr>
        <a:xfrm>
          <a:off x="3915833" y="1693333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21</xdr:row>
      <xdr:rowOff>14111</xdr:rowOff>
    </xdr:from>
    <xdr:to>
      <xdr:col>15</xdr:col>
      <xdr:colOff>246945</xdr:colOff>
      <xdr:row>21</xdr:row>
      <xdr:rowOff>77611</xdr:rowOff>
    </xdr:to>
    <xdr:sp macro="[0]!IND_BTN_22" textlink="">
      <xdr:nvSpPr>
        <xdr:cNvPr id="52" name="Arrow: Left 51">
          <a:extLst>
            <a:ext uri="{FF2B5EF4-FFF2-40B4-BE49-F238E27FC236}">
              <a16:creationId xmlns:a16="http://schemas.microsoft.com/office/drawing/2014/main" id="{224CCD04-0530-49A9-870A-D4D6973423E8}"/>
            </a:ext>
          </a:extLst>
        </xdr:cNvPr>
        <xdr:cNvSpPr/>
      </xdr:nvSpPr>
      <xdr:spPr>
        <a:xfrm>
          <a:off x="3915833" y="1693333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22</xdr:row>
      <xdr:rowOff>14111</xdr:rowOff>
    </xdr:from>
    <xdr:to>
      <xdr:col>15</xdr:col>
      <xdr:colOff>246945</xdr:colOff>
      <xdr:row>22</xdr:row>
      <xdr:rowOff>77611</xdr:rowOff>
    </xdr:to>
    <xdr:sp macro="[0]!IND_BTN_23" textlink="">
      <xdr:nvSpPr>
        <xdr:cNvPr id="53" name="Arrow: Left 52">
          <a:extLst>
            <a:ext uri="{FF2B5EF4-FFF2-40B4-BE49-F238E27FC236}">
              <a16:creationId xmlns:a16="http://schemas.microsoft.com/office/drawing/2014/main" id="{4458F217-38C6-44A6-AEEC-11D289A73144}"/>
            </a:ext>
          </a:extLst>
        </xdr:cNvPr>
        <xdr:cNvSpPr/>
      </xdr:nvSpPr>
      <xdr:spPr>
        <a:xfrm>
          <a:off x="3915833" y="1693333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7</xdr:col>
      <xdr:colOff>359833</xdr:colOff>
      <xdr:row>0</xdr:row>
      <xdr:rowOff>21168</xdr:rowOff>
    </xdr:from>
    <xdr:to>
      <xdr:col>9</xdr:col>
      <xdr:colOff>42559</xdr:colOff>
      <xdr:row>1</xdr:row>
      <xdr:rowOff>95250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193CCC81-298F-4594-99BB-C7DE6DFBE361}"/>
            </a:ext>
          </a:extLst>
        </xdr:cNvPr>
        <xdr:cNvSpPr txBox="1"/>
      </xdr:nvSpPr>
      <xdr:spPr>
        <a:xfrm>
          <a:off x="3901722" y="21168"/>
          <a:ext cx="1298448" cy="172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rgbClr val="37B34A"/>
              </a:solidFill>
            </a:rPr>
            <a:t>Assighned Individuals</a:t>
          </a:r>
        </a:p>
      </xdr:txBody>
    </xdr:sp>
    <xdr:clientData/>
  </xdr:twoCellAnchor>
  <xdr:twoCellAnchor>
    <xdr:from>
      <xdr:col>19</xdr:col>
      <xdr:colOff>409056</xdr:colOff>
      <xdr:row>15</xdr:row>
      <xdr:rowOff>13230</xdr:rowOff>
    </xdr:from>
    <xdr:to>
      <xdr:col>19</xdr:col>
      <xdr:colOff>2329296</xdr:colOff>
      <xdr:row>17</xdr:row>
      <xdr:rowOff>75883</xdr:rowOff>
    </xdr:to>
    <xdr:sp macro="[0]!create_individual_sheet" textlink="">
      <xdr:nvSpPr>
        <xdr:cNvPr id="55" name="Rectangle: Rounded Corners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2B0A8D3-ED3E-7836-6DE3-6364CBAFC8E1}"/>
            </a:ext>
          </a:extLst>
        </xdr:cNvPr>
        <xdr:cNvSpPr/>
      </xdr:nvSpPr>
      <xdr:spPr>
        <a:xfrm>
          <a:off x="11659139" y="1600730"/>
          <a:ext cx="1920240" cy="274320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WorkerSheet</a:t>
          </a:r>
        </a:p>
      </xdr:txBody>
    </xdr:sp>
    <xdr:clientData/>
  </xdr:twoCellAnchor>
  <xdr:twoCellAnchor>
    <xdr:from>
      <xdr:col>19</xdr:col>
      <xdr:colOff>409056</xdr:colOff>
      <xdr:row>26</xdr:row>
      <xdr:rowOff>31750</xdr:rowOff>
    </xdr:from>
    <xdr:to>
      <xdr:col>19</xdr:col>
      <xdr:colOff>2329296</xdr:colOff>
      <xdr:row>28</xdr:row>
      <xdr:rowOff>94403</xdr:rowOff>
    </xdr:to>
    <xdr:sp macro="[0]!worker_report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C086BADD-7890-45D1-B8B5-DE8AE991B010}"/>
            </a:ext>
          </a:extLst>
        </xdr:cNvPr>
        <xdr:cNvSpPr/>
      </xdr:nvSpPr>
      <xdr:spPr>
        <a:xfrm>
          <a:off x="11659139" y="2762250"/>
          <a:ext cx="1920240" cy="274320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19</xdr:col>
      <xdr:colOff>409056</xdr:colOff>
      <xdr:row>22</xdr:row>
      <xdr:rowOff>67911</xdr:rowOff>
    </xdr:from>
    <xdr:to>
      <xdr:col>19</xdr:col>
      <xdr:colOff>2329296</xdr:colOff>
      <xdr:row>25</xdr:row>
      <xdr:rowOff>24731</xdr:rowOff>
    </xdr:to>
    <xdr:sp macro="[0]!update_service_total.update_service_total" textlink="">
      <xdr:nvSpPr>
        <xdr:cNvPr id="56" name="Rectangle: Rounded Corners 55">
          <a:extLst>
            <a:ext uri="{FF2B5EF4-FFF2-40B4-BE49-F238E27FC236}">
              <a16:creationId xmlns:a16="http://schemas.microsoft.com/office/drawing/2014/main" id="{949B0085-6E7D-4197-B4D6-440142C56F1F}"/>
            </a:ext>
          </a:extLst>
        </xdr:cNvPr>
        <xdr:cNvSpPr>
          <a:spLocks/>
        </xdr:cNvSpPr>
      </xdr:nvSpPr>
      <xdr:spPr>
        <a:xfrm>
          <a:off x="11659139" y="2375078"/>
          <a:ext cx="1920240" cy="274320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529024</xdr:colOff>
      <xdr:row>0</xdr:row>
      <xdr:rowOff>46211</xdr:rowOff>
    </xdr:from>
    <xdr:to>
      <xdr:col>18</xdr:col>
      <xdr:colOff>2449264</xdr:colOff>
      <xdr:row>3</xdr:row>
      <xdr:rowOff>3031</xdr:rowOff>
    </xdr:to>
    <xdr:sp macro="[0]!create_individual_sheet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F1A01D-D5CE-4BFE-BD08-02FB07D416A3}"/>
            </a:ext>
          </a:extLst>
        </xdr:cNvPr>
        <xdr:cNvSpPr/>
      </xdr:nvSpPr>
      <xdr:spPr>
        <a:xfrm>
          <a:off x="12244774" y="46211"/>
          <a:ext cx="1920240" cy="27114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8</xdr:col>
      <xdr:colOff>3</xdr:colOff>
      <xdr:row>0</xdr:row>
      <xdr:rowOff>56444</xdr:rowOff>
    </xdr:from>
    <xdr:to>
      <xdr:col>9</xdr:col>
      <xdr:colOff>31751</xdr:colOff>
      <xdr:row>1</xdr:row>
      <xdr:rowOff>74083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DFE6464D-C9A2-4955-8D89-9A727831713C}"/>
            </a:ext>
          </a:extLst>
        </xdr:cNvPr>
        <xdr:cNvSpPr txBox="1"/>
      </xdr:nvSpPr>
      <xdr:spPr>
        <a:xfrm>
          <a:off x="4071941" y="56444"/>
          <a:ext cx="1212848" cy="1224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chemeClr val="accent2"/>
              </a:solidFill>
            </a:rPr>
            <a:t>Assighned Workers</a:t>
          </a:r>
        </a:p>
      </xdr:txBody>
    </xdr:sp>
    <xdr:clientData/>
  </xdr:twoCellAnchor>
  <xdr:twoCellAnchor>
    <xdr:from>
      <xdr:col>18</xdr:col>
      <xdr:colOff>529024</xdr:colOff>
      <xdr:row>4</xdr:row>
      <xdr:rowOff>29632</xdr:rowOff>
    </xdr:from>
    <xdr:to>
      <xdr:col>18</xdr:col>
      <xdr:colOff>2449264</xdr:colOff>
      <xdr:row>6</xdr:row>
      <xdr:rowOff>92285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357EC71-F03E-43FE-83FD-34BE72880839}"/>
            </a:ext>
          </a:extLst>
        </xdr:cNvPr>
        <xdr:cNvSpPr/>
      </xdr:nvSpPr>
      <xdr:spPr>
        <a:xfrm>
          <a:off x="12244774" y="448732"/>
          <a:ext cx="1920240" cy="27220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 Sheet</a:t>
          </a:r>
        </a:p>
      </xdr:txBody>
    </xdr:sp>
    <xdr:clientData/>
  </xdr:twoCellAnchor>
  <xdr:twoCellAnchor>
    <xdr:from>
      <xdr:col>18</xdr:col>
      <xdr:colOff>529024</xdr:colOff>
      <xdr:row>11</xdr:row>
      <xdr:rowOff>102305</xdr:rowOff>
    </xdr:from>
    <xdr:to>
      <xdr:col>18</xdr:col>
      <xdr:colOff>2449264</xdr:colOff>
      <xdr:row>14</xdr:row>
      <xdr:rowOff>59125</xdr:rowOff>
    </xdr:to>
    <xdr:sp macro="[0]!Individual_repor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E413568-3827-42F5-A920-A7F9058BE9D1}"/>
            </a:ext>
          </a:extLst>
        </xdr:cNvPr>
        <xdr:cNvSpPr/>
      </xdr:nvSpPr>
      <xdr:spPr>
        <a:xfrm>
          <a:off x="12244774" y="1254830"/>
          <a:ext cx="1920240" cy="271145"/>
        </a:xfrm>
        <a:prstGeom prst="roundRect">
          <a:avLst/>
        </a:prstGeom>
        <a:solidFill>
          <a:schemeClr val="accent2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18</xdr:col>
      <xdr:colOff>529024</xdr:colOff>
      <xdr:row>8</xdr:row>
      <xdr:rowOff>13052</xdr:rowOff>
    </xdr:from>
    <xdr:to>
      <xdr:col>18</xdr:col>
      <xdr:colOff>2449264</xdr:colOff>
      <xdr:row>10</xdr:row>
      <xdr:rowOff>75706</xdr:rowOff>
    </xdr:to>
    <xdr:sp macro="[0]!update_service_total.update_service_tota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C4ED5E8-592C-4406-9D87-69398AEC26DB}"/>
            </a:ext>
          </a:extLst>
        </xdr:cNvPr>
        <xdr:cNvSpPr>
          <a:spLocks/>
        </xdr:cNvSpPr>
      </xdr:nvSpPr>
      <xdr:spPr>
        <a:xfrm>
          <a:off x="12244774" y="851252"/>
          <a:ext cx="1920240" cy="272204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529024</xdr:colOff>
      <xdr:row>0</xdr:row>
      <xdr:rowOff>46211</xdr:rowOff>
    </xdr:from>
    <xdr:to>
      <xdr:col>18</xdr:col>
      <xdr:colOff>2449264</xdr:colOff>
      <xdr:row>3</xdr:row>
      <xdr:rowOff>3031</xdr:rowOff>
    </xdr:to>
    <xdr:sp macro="[0]!create_individual_sheet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AC6603-1BEE-4137-848B-685D39DB6B86}"/>
            </a:ext>
          </a:extLst>
        </xdr:cNvPr>
        <xdr:cNvSpPr/>
      </xdr:nvSpPr>
      <xdr:spPr>
        <a:xfrm>
          <a:off x="12244774" y="46211"/>
          <a:ext cx="1920240" cy="27114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8</xdr:col>
      <xdr:colOff>3</xdr:colOff>
      <xdr:row>0</xdr:row>
      <xdr:rowOff>56444</xdr:rowOff>
    </xdr:from>
    <xdr:to>
      <xdr:col>9</xdr:col>
      <xdr:colOff>31751</xdr:colOff>
      <xdr:row>1</xdr:row>
      <xdr:rowOff>74083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28CDA58F-AFF2-4E35-AA66-932F516ACF00}"/>
            </a:ext>
          </a:extLst>
        </xdr:cNvPr>
        <xdr:cNvSpPr txBox="1"/>
      </xdr:nvSpPr>
      <xdr:spPr>
        <a:xfrm>
          <a:off x="4071941" y="56444"/>
          <a:ext cx="1212848" cy="1224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chemeClr val="accent2"/>
              </a:solidFill>
            </a:rPr>
            <a:t>Assighned Workers</a:t>
          </a:r>
        </a:p>
      </xdr:txBody>
    </xdr:sp>
    <xdr:clientData/>
  </xdr:twoCellAnchor>
  <xdr:twoCellAnchor>
    <xdr:from>
      <xdr:col>18</xdr:col>
      <xdr:colOff>529024</xdr:colOff>
      <xdr:row>4</xdr:row>
      <xdr:rowOff>29632</xdr:rowOff>
    </xdr:from>
    <xdr:to>
      <xdr:col>18</xdr:col>
      <xdr:colOff>2449264</xdr:colOff>
      <xdr:row>6</xdr:row>
      <xdr:rowOff>92285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461515-1761-4228-BBA8-C24265A1ED2F}"/>
            </a:ext>
          </a:extLst>
        </xdr:cNvPr>
        <xdr:cNvSpPr/>
      </xdr:nvSpPr>
      <xdr:spPr>
        <a:xfrm>
          <a:off x="12244774" y="448732"/>
          <a:ext cx="1920240" cy="27220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 Sheet</a:t>
          </a:r>
        </a:p>
      </xdr:txBody>
    </xdr:sp>
    <xdr:clientData/>
  </xdr:twoCellAnchor>
  <xdr:twoCellAnchor>
    <xdr:from>
      <xdr:col>18</xdr:col>
      <xdr:colOff>529024</xdr:colOff>
      <xdr:row>11</xdr:row>
      <xdr:rowOff>102305</xdr:rowOff>
    </xdr:from>
    <xdr:to>
      <xdr:col>18</xdr:col>
      <xdr:colOff>2449264</xdr:colOff>
      <xdr:row>14</xdr:row>
      <xdr:rowOff>59125</xdr:rowOff>
    </xdr:to>
    <xdr:sp macro="[0]!Individual_repor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5D26F2-F607-4D5A-991D-1F990EFA072B}"/>
            </a:ext>
          </a:extLst>
        </xdr:cNvPr>
        <xdr:cNvSpPr/>
      </xdr:nvSpPr>
      <xdr:spPr>
        <a:xfrm>
          <a:off x="12244774" y="1254830"/>
          <a:ext cx="1920240" cy="271145"/>
        </a:xfrm>
        <a:prstGeom prst="roundRect">
          <a:avLst/>
        </a:prstGeom>
        <a:solidFill>
          <a:schemeClr val="accent2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18</xdr:col>
      <xdr:colOff>529024</xdr:colOff>
      <xdr:row>8</xdr:row>
      <xdr:rowOff>13052</xdr:rowOff>
    </xdr:from>
    <xdr:to>
      <xdr:col>18</xdr:col>
      <xdr:colOff>2449264</xdr:colOff>
      <xdr:row>10</xdr:row>
      <xdr:rowOff>75706</xdr:rowOff>
    </xdr:to>
    <xdr:sp macro="[0]!update_service_total.update_service_tota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AB9E857-BC85-4216-A3B5-DBC69BC82D89}"/>
            </a:ext>
          </a:extLst>
        </xdr:cNvPr>
        <xdr:cNvSpPr>
          <a:spLocks/>
        </xdr:cNvSpPr>
      </xdr:nvSpPr>
      <xdr:spPr>
        <a:xfrm>
          <a:off x="12244774" y="851252"/>
          <a:ext cx="1920240" cy="272204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529024</xdr:colOff>
      <xdr:row>0</xdr:row>
      <xdr:rowOff>46211</xdr:rowOff>
    </xdr:from>
    <xdr:to>
      <xdr:col>18</xdr:col>
      <xdr:colOff>2449264</xdr:colOff>
      <xdr:row>3</xdr:row>
      <xdr:rowOff>3031</xdr:rowOff>
    </xdr:to>
    <xdr:sp macro="[0]!create_individual_sheet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355D42-1247-4CA8-965F-59CDB0C94012}"/>
            </a:ext>
          </a:extLst>
        </xdr:cNvPr>
        <xdr:cNvSpPr/>
      </xdr:nvSpPr>
      <xdr:spPr>
        <a:xfrm>
          <a:off x="12244774" y="46211"/>
          <a:ext cx="1920240" cy="27114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8</xdr:col>
      <xdr:colOff>3</xdr:colOff>
      <xdr:row>0</xdr:row>
      <xdr:rowOff>56444</xdr:rowOff>
    </xdr:from>
    <xdr:to>
      <xdr:col>9</xdr:col>
      <xdr:colOff>31751</xdr:colOff>
      <xdr:row>1</xdr:row>
      <xdr:rowOff>74083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CC98AF3B-06A8-403D-82C5-AD242F8C4EC0}"/>
            </a:ext>
          </a:extLst>
        </xdr:cNvPr>
        <xdr:cNvSpPr txBox="1"/>
      </xdr:nvSpPr>
      <xdr:spPr>
        <a:xfrm>
          <a:off x="4071941" y="56444"/>
          <a:ext cx="1212848" cy="1224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chemeClr val="accent2"/>
              </a:solidFill>
            </a:rPr>
            <a:t>Assighned Workers</a:t>
          </a:r>
        </a:p>
      </xdr:txBody>
    </xdr:sp>
    <xdr:clientData/>
  </xdr:twoCellAnchor>
  <xdr:twoCellAnchor>
    <xdr:from>
      <xdr:col>18</xdr:col>
      <xdr:colOff>529024</xdr:colOff>
      <xdr:row>4</xdr:row>
      <xdr:rowOff>29632</xdr:rowOff>
    </xdr:from>
    <xdr:to>
      <xdr:col>18</xdr:col>
      <xdr:colOff>2449264</xdr:colOff>
      <xdr:row>6</xdr:row>
      <xdr:rowOff>92285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6A31C3-B2EF-442D-82F7-13ACA78BD253}"/>
            </a:ext>
          </a:extLst>
        </xdr:cNvPr>
        <xdr:cNvSpPr/>
      </xdr:nvSpPr>
      <xdr:spPr>
        <a:xfrm>
          <a:off x="12244774" y="448732"/>
          <a:ext cx="1920240" cy="27220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 Sheet</a:t>
          </a:r>
        </a:p>
      </xdr:txBody>
    </xdr:sp>
    <xdr:clientData/>
  </xdr:twoCellAnchor>
  <xdr:twoCellAnchor>
    <xdr:from>
      <xdr:col>18</xdr:col>
      <xdr:colOff>529024</xdr:colOff>
      <xdr:row>11</xdr:row>
      <xdr:rowOff>102305</xdr:rowOff>
    </xdr:from>
    <xdr:to>
      <xdr:col>18</xdr:col>
      <xdr:colOff>2449264</xdr:colOff>
      <xdr:row>14</xdr:row>
      <xdr:rowOff>59125</xdr:rowOff>
    </xdr:to>
    <xdr:sp macro="[0]!Individual_repor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510B3E5-4620-445D-A16F-51BD648A990D}"/>
            </a:ext>
          </a:extLst>
        </xdr:cNvPr>
        <xdr:cNvSpPr/>
      </xdr:nvSpPr>
      <xdr:spPr>
        <a:xfrm>
          <a:off x="12244774" y="1254830"/>
          <a:ext cx="1920240" cy="271145"/>
        </a:xfrm>
        <a:prstGeom prst="roundRect">
          <a:avLst/>
        </a:prstGeom>
        <a:solidFill>
          <a:schemeClr val="accent2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18</xdr:col>
      <xdr:colOff>529024</xdr:colOff>
      <xdr:row>8</xdr:row>
      <xdr:rowOff>13052</xdr:rowOff>
    </xdr:from>
    <xdr:to>
      <xdr:col>18</xdr:col>
      <xdr:colOff>2449264</xdr:colOff>
      <xdr:row>10</xdr:row>
      <xdr:rowOff>75706</xdr:rowOff>
    </xdr:to>
    <xdr:sp macro="[0]!update_service_total.update_service_tota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9E7F7FDA-5B05-4DA3-9C74-F6B5C6F6D189}"/>
            </a:ext>
          </a:extLst>
        </xdr:cNvPr>
        <xdr:cNvSpPr>
          <a:spLocks/>
        </xdr:cNvSpPr>
      </xdr:nvSpPr>
      <xdr:spPr>
        <a:xfrm>
          <a:off x="12244774" y="851252"/>
          <a:ext cx="1920240" cy="272204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529024</xdr:colOff>
      <xdr:row>0</xdr:row>
      <xdr:rowOff>46211</xdr:rowOff>
    </xdr:from>
    <xdr:to>
      <xdr:col>18</xdr:col>
      <xdr:colOff>2449264</xdr:colOff>
      <xdr:row>3</xdr:row>
      <xdr:rowOff>3031</xdr:rowOff>
    </xdr:to>
    <xdr:sp macro="[0]!create_individual_sheet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E5EC24-2669-4820-BDC9-3BFE2C3ABBAF}"/>
            </a:ext>
          </a:extLst>
        </xdr:cNvPr>
        <xdr:cNvSpPr/>
      </xdr:nvSpPr>
      <xdr:spPr>
        <a:xfrm>
          <a:off x="12244774" y="46211"/>
          <a:ext cx="1920240" cy="27114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8</xdr:col>
      <xdr:colOff>3</xdr:colOff>
      <xdr:row>0</xdr:row>
      <xdr:rowOff>56444</xdr:rowOff>
    </xdr:from>
    <xdr:to>
      <xdr:col>9</xdr:col>
      <xdr:colOff>31751</xdr:colOff>
      <xdr:row>1</xdr:row>
      <xdr:rowOff>74083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2AE6BE90-E3AE-4C03-8408-9484474A9246}"/>
            </a:ext>
          </a:extLst>
        </xdr:cNvPr>
        <xdr:cNvSpPr txBox="1"/>
      </xdr:nvSpPr>
      <xdr:spPr>
        <a:xfrm>
          <a:off x="4071941" y="56444"/>
          <a:ext cx="1212848" cy="1224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chemeClr val="accent2"/>
              </a:solidFill>
            </a:rPr>
            <a:t>Assighned Workers</a:t>
          </a:r>
        </a:p>
      </xdr:txBody>
    </xdr:sp>
    <xdr:clientData/>
  </xdr:twoCellAnchor>
  <xdr:twoCellAnchor>
    <xdr:from>
      <xdr:col>18</xdr:col>
      <xdr:colOff>529024</xdr:colOff>
      <xdr:row>4</xdr:row>
      <xdr:rowOff>29632</xdr:rowOff>
    </xdr:from>
    <xdr:to>
      <xdr:col>18</xdr:col>
      <xdr:colOff>2449264</xdr:colOff>
      <xdr:row>6</xdr:row>
      <xdr:rowOff>92285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CC1989D-4A84-4E2B-A96D-7F90DAC38FC1}"/>
            </a:ext>
          </a:extLst>
        </xdr:cNvPr>
        <xdr:cNvSpPr/>
      </xdr:nvSpPr>
      <xdr:spPr>
        <a:xfrm>
          <a:off x="12244774" y="448732"/>
          <a:ext cx="1920240" cy="27220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 Sheet</a:t>
          </a:r>
        </a:p>
      </xdr:txBody>
    </xdr:sp>
    <xdr:clientData/>
  </xdr:twoCellAnchor>
  <xdr:twoCellAnchor>
    <xdr:from>
      <xdr:col>18</xdr:col>
      <xdr:colOff>529024</xdr:colOff>
      <xdr:row>11</xdr:row>
      <xdr:rowOff>102305</xdr:rowOff>
    </xdr:from>
    <xdr:to>
      <xdr:col>18</xdr:col>
      <xdr:colOff>2449264</xdr:colOff>
      <xdr:row>14</xdr:row>
      <xdr:rowOff>59125</xdr:rowOff>
    </xdr:to>
    <xdr:sp macro="[0]!Individual_repor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1D7719B-F1AC-42C7-8CDA-C6451FAEDC92}"/>
            </a:ext>
          </a:extLst>
        </xdr:cNvPr>
        <xdr:cNvSpPr/>
      </xdr:nvSpPr>
      <xdr:spPr>
        <a:xfrm>
          <a:off x="12244774" y="1254830"/>
          <a:ext cx="1920240" cy="271145"/>
        </a:xfrm>
        <a:prstGeom prst="roundRect">
          <a:avLst/>
        </a:prstGeom>
        <a:solidFill>
          <a:schemeClr val="accent2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18</xdr:col>
      <xdr:colOff>529024</xdr:colOff>
      <xdr:row>8</xdr:row>
      <xdr:rowOff>13052</xdr:rowOff>
    </xdr:from>
    <xdr:to>
      <xdr:col>18</xdr:col>
      <xdr:colOff>2449264</xdr:colOff>
      <xdr:row>10</xdr:row>
      <xdr:rowOff>75706</xdr:rowOff>
    </xdr:to>
    <xdr:sp macro="[0]!update_service_total.update_service_tota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42B4F24-ABBE-4A63-BF55-B0F5BC31ACEC}"/>
            </a:ext>
          </a:extLst>
        </xdr:cNvPr>
        <xdr:cNvSpPr>
          <a:spLocks/>
        </xdr:cNvSpPr>
      </xdr:nvSpPr>
      <xdr:spPr>
        <a:xfrm>
          <a:off x="12244774" y="851252"/>
          <a:ext cx="1920240" cy="272204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529024</xdr:colOff>
      <xdr:row>0</xdr:row>
      <xdr:rowOff>46211</xdr:rowOff>
    </xdr:from>
    <xdr:to>
      <xdr:col>18</xdr:col>
      <xdr:colOff>2449264</xdr:colOff>
      <xdr:row>3</xdr:row>
      <xdr:rowOff>3031</xdr:rowOff>
    </xdr:to>
    <xdr:sp macro="[0]!create_individual_sheet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546123-7881-4A8A-B3A9-18F355F6BAE1}"/>
            </a:ext>
          </a:extLst>
        </xdr:cNvPr>
        <xdr:cNvSpPr/>
      </xdr:nvSpPr>
      <xdr:spPr>
        <a:xfrm>
          <a:off x="12244774" y="46211"/>
          <a:ext cx="1920240" cy="27114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8</xdr:col>
      <xdr:colOff>3</xdr:colOff>
      <xdr:row>0</xdr:row>
      <xdr:rowOff>56444</xdr:rowOff>
    </xdr:from>
    <xdr:to>
      <xdr:col>9</xdr:col>
      <xdr:colOff>31751</xdr:colOff>
      <xdr:row>1</xdr:row>
      <xdr:rowOff>74083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3521F14B-188C-4C93-A205-551B6A517484}"/>
            </a:ext>
          </a:extLst>
        </xdr:cNvPr>
        <xdr:cNvSpPr txBox="1"/>
      </xdr:nvSpPr>
      <xdr:spPr>
        <a:xfrm>
          <a:off x="4071941" y="56444"/>
          <a:ext cx="1212848" cy="1224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chemeClr val="accent2"/>
              </a:solidFill>
            </a:rPr>
            <a:t>Assighned Workers</a:t>
          </a:r>
        </a:p>
      </xdr:txBody>
    </xdr:sp>
    <xdr:clientData/>
  </xdr:twoCellAnchor>
  <xdr:twoCellAnchor>
    <xdr:from>
      <xdr:col>18</xdr:col>
      <xdr:colOff>529024</xdr:colOff>
      <xdr:row>4</xdr:row>
      <xdr:rowOff>29632</xdr:rowOff>
    </xdr:from>
    <xdr:to>
      <xdr:col>18</xdr:col>
      <xdr:colOff>2449264</xdr:colOff>
      <xdr:row>6</xdr:row>
      <xdr:rowOff>92285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B2FDFCC-2CD5-478F-AF01-54EC22584790}"/>
            </a:ext>
          </a:extLst>
        </xdr:cNvPr>
        <xdr:cNvSpPr/>
      </xdr:nvSpPr>
      <xdr:spPr>
        <a:xfrm>
          <a:off x="12244774" y="448732"/>
          <a:ext cx="1920240" cy="27220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 Sheet</a:t>
          </a:r>
        </a:p>
      </xdr:txBody>
    </xdr:sp>
    <xdr:clientData/>
  </xdr:twoCellAnchor>
  <xdr:twoCellAnchor>
    <xdr:from>
      <xdr:col>18</xdr:col>
      <xdr:colOff>529024</xdr:colOff>
      <xdr:row>11</xdr:row>
      <xdr:rowOff>102305</xdr:rowOff>
    </xdr:from>
    <xdr:to>
      <xdr:col>18</xdr:col>
      <xdr:colOff>2449264</xdr:colOff>
      <xdr:row>14</xdr:row>
      <xdr:rowOff>59125</xdr:rowOff>
    </xdr:to>
    <xdr:sp macro="[0]!Individual_repor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BF08B85-B12B-4A98-B6F0-C136F2C00AA2}"/>
            </a:ext>
          </a:extLst>
        </xdr:cNvPr>
        <xdr:cNvSpPr/>
      </xdr:nvSpPr>
      <xdr:spPr>
        <a:xfrm>
          <a:off x="12244774" y="1254830"/>
          <a:ext cx="1920240" cy="271145"/>
        </a:xfrm>
        <a:prstGeom prst="roundRect">
          <a:avLst/>
        </a:prstGeom>
        <a:solidFill>
          <a:schemeClr val="accent2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18</xdr:col>
      <xdr:colOff>529024</xdr:colOff>
      <xdr:row>8</xdr:row>
      <xdr:rowOff>13052</xdr:rowOff>
    </xdr:from>
    <xdr:to>
      <xdr:col>18</xdr:col>
      <xdr:colOff>2449264</xdr:colOff>
      <xdr:row>10</xdr:row>
      <xdr:rowOff>75706</xdr:rowOff>
    </xdr:to>
    <xdr:sp macro="[0]!update_service_total.update_service_tota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104D8D3-A59C-4C0E-9630-21A75935C630}"/>
            </a:ext>
          </a:extLst>
        </xdr:cNvPr>
        <xdr:cNvSpPr>
          <a:spLocks/>
        </xdr:cNvSpPr>
      </xdr:nvSpPr>
      <xdr:spPr>
        <a:xfrm>
          <a:off x="12244774" y="851252"/>
          <a:ext cx="1920240" cy="272204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529024</xdr:colOff>
      <xdr:row>0</xdr:row>
      <xdr:rowOff>46211</xdr:rowOff>
    </xdr:from>
    <xdr:to>
      <xdr:col>18</xdr:col>
      <xdr:colOff>2449264</xdr:colOff>
      <xdr:row>3</xdr:row>
      <xdr:rowOff>3031</xdr:rowOff>
    </xdr:to>
    <xdr:sp macro="[0]!create_individual_sheet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00E21F-13DD-4083-BED9-CBF4ED1FD824}"/>
            </a:ext>
          </a:extLst>
        </xdr:cNvPr>
        <xdr:cNvSpPr/>
      </xdr:nvSpPr>
      <xdr:spPr>
        <a:xfrm>
          <a:off x="12244774" y="46211"/>
          <a:ext cx="1920240" cy="27114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8</xdr:col>
      <xdr:colOff>3</xdr:colOff>
      <xdr:row>0</xdr:row>
      <xdr:rowOff>56444</xdr:rowOff>
    </xdr:from>
    <xdr:to>
      <xdr:col>9</xdr:col>
      <xdr:colOff>31751</xdr:colOff>
      <xdr:row>1</xdr:row>
      <xdr:rowOff>74083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340AE1F0-3F7A-4A1D-B85E-BC66D2A2C66F}"/>
            </a:ext>
          </a:extLst>
        </xdr:cNvPr>
        <xdr:cNvSpPr txBox="1"/>
      </xdr:nvSpPr>
      <xdr:spPr>
        <a:xfrm>
          <a:off x="4071941" y="56444"/>
          <a:ext cx="1212848" cy="1224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chemeClr val="accent2"/>
              </a:solidFill>
            </a:rPr>
            <a:t>Assighned Workers</a:t>
          </a:r>
        </a:p>
      </xdr:txBody>
    </xdr:sp>
    <xdr:clientData/>
  </xdr:twoCellAnchor>
  <xdr:twoCellAnchor>
    <xdr:from>
      <xdr:col>18</xdr:col>
      <xdr:colOff>529024</xdr:colOff>
      <xdr:row>4</xdr:row>
      <xdr:rowOff>29632</xdr:rowOff>
    </xdr:from>
    <xdr:to>
      <xdr:col>18</xdr:col>
      <xdr:colOff>2449264</xdr:colOff>
      <xdr:row>6</xdr:row>
      <xdr:rowOff>92285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F380838-865C-4E4B-895A-BEC1ACF4EAB2}"/>
            </a:ext>
          </a:extLst>
        </xdr:cNvPr>
        <xdr:cNvSpPr/>
      </xdr:nvSpPr>
      <xdr:spPr>
        <a:xfrm>
          <a:off x="12244774" y="448732"/>
          <a:ext cx="1920240" cy="27220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 Sheet</a:t>
          </a:r>
        </a:p>
      </xdr:txBody>
    </xdr:sp>
    <xdr:clientData/>
  </xdr:twoCellAnchor>
  <xdr:twoCellAnchor>
    <xdr:from>
      <xdr:col>18</xdr:col>
      <xdr:colOff>529024</xdr:colOff>
      <xdr:row>11</xdr:row>
      <xdr:rowOff>102305</xdr:rowOff>
    </xdr:from>
    <xdr:to>
      <xdr:col>18</xdr:col>
      <xdr:colOff>2449264</xdr:colOff>
      <xdr:row>14</xdr:row>
      <xdr:rowOff>59125</xdr:rowOff>
    </xdr:to>
    <xdr:sp macro="[0]!Individual_repor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85C91CF-9120-45CF-959C-2F429569E4A6}"/>
            </a:ext>
          </a:extLst>
        </xdr:cNvPr>
        <xdr:cNvSpPr/>
      </xdr:nvSpPr>
      <xdr:spPr>
        <a:xfrm>
          <a:off x="12244774" y="1254830"/>
          <a:ext cx="1920240" cy="271145"/>
        </a:xfrm>
        <a:prstGeom prst="roundRect">
          <a:avLst/>
        </a:prstGeom>
        <a:solidFill>
          <a:schemeClr val="accent2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18</xdr:col>
      <xdr:colOff>529024</xdr:colOff>
      <xdr:row>8</xdr:row>
      <xdr:rowOff>13052</xdr:rowOff>
    </xdr:from>
    <xdr:to>
      <xdr:col>18</xdr:col>
      <xdr:colOff>2449264</xdr:colOff>
      <xdr:row>10</xdr:row>
      <xdr:rowOff>75706</xdr:rowOff>
    </xdr:to>
    <xdr:sp macro="[0]!update_service_total.update_service_tota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3748F69-659B-4817-BB65-EAD0F6E8AC05}"/>
            </a:ext>
          </a:extLst>
        </xdr:cNvPr>
        <xdr:cNvSpPr>
          <a:spLocks/>
        </xdr:cNvSpPr>
      </xdr:nvSpPr>
      <xdr:spPr>
        <a:xfrm>
          <a:off x="12244774" y="851252"/>
          <a:ext cx="1920240" cy="272204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529024</xdr:colOff>
      <xdr:row>0</xdr:row>
      <xdr:rowOff>46211</xdr:rowOff>
    </xdr:from>
    <xdr:to>
      <xdr:col>18</xdr:col>
      <xdr:colOff>2449264</xdr:colOff>
      <xdr:row>3</xdr:row>
      <xdr:rowOff>3031</xdr:rowOff>
    </xdr:to>
    <xdr:sp macro="[0]!create_individual_sheet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7F6E87-2273-4766-9AF8-99C0BEFEFF48}"/>
            </a:ext>
          </a:extLst>
        </xdr:cNvPr>
        <xdr:cNvSpPr/>
      </xdr:nvSpPr>
      <xdr:spPr>
        <a:xfrm>
          <a:off x="12244774" y="46211"/>
          <a:ext cx="1920240" cy="27114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8</xdr:col>
      <xdr:colOff>3</xdr:colOff>
      <xdr:row>0</xdr:row>
      <xdr:rowOff>56444</xdr:rowOff>
    </xdr:from>
    <xdr:to>
      <xdr:col>9</xdr:col>
      <xdr:colOff>31751</xdr:colOff>
      <xdr:row>1</xdr:row>
      <xdr:rowOff>74083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95176E62-6D4C-4887-A5F0-45BA361A9DAC}"/>
            </a:ext>
          </a:extLst>
        </xdr:cNvPr>
        <xdr:cNvSpPr txBox="1"/>
      </xdr:nvSpPr>
      <xdr:spPr>
        <a:xfrm>
          <a:off x="4071941" y="56444"/>
          <a:ext cx="1212848" cy="1224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chemeClr val="accent2"/>
              </a:solidFill>
            </a:rPr>
            <a:t>Assighned Workers</a:t>
          </a:r>
        </a:p>
      </xdr:txBody>
    </xdr:sp>
    <xdr:clientData/>
  </xdr:twoCellAnchor>
  <xdr:twoCellAnchor>
    <xdr:from>
      <xdr:col>18</xdr:col>
      <xdr:colOff>529024</xdr:colOff>
      <xdr:row>4</xdr:row>
      <xdr:rowOff>29632</xdr:rowOff>
    </xdr:from>
    <xdr:to>
      <xdr:col>18</xdr:col>
      <xdr:colOff>2449264</xdr:colOff>
      <xdr:row>6</xdr:row>
      <xdr:rowOff>92285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508050A-6D11-4440-AC51-A88DCED0FAED}"/>
            </a:ext>
          </a:extLst>
        </xdr:cNvPr>
        <xdr:cNvSpPr/>
      </xdr:nvSpPr>
      <xdr:spPr>
        <a:xfrm>
          <a:off x="12244774" y="448732"/>
          <a:ext cx="1920240" cy="27220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 Sheet</a:t>
          </a:r>
        </a:p>
      </xdr:txBody>
    </xdr:sp>
    <xdr:clientData/>
  </xdr:twoCellAnchor>
  <xdr:twoCellAnchor>
    <xdr:from>
      <xdr:col>18</xdr:col>
      <xdr:colOff>529024</xdr:colOff>
      <xdr:row>11</xdr:row>
      <xdr:rowOff>102305</xdr:rowOff>
    </xdr:from>
    <xdr:to>
      <xdr:col>18</xdr:col>
      <xdr:colOff>2449264</xdr:colOff>
      <xdr:row>14</xdr:row>
      <xdr:rowOff>59125</xdr:rowOff>
    </xdr:to>
    <xdr:sp macro="[0]!Individual_repor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E9AB4B-32DC-435A-ABD9-CF3AF1A7FA55}"/>
            </a:ext>
          </a:extLst>
        </xdr:cNvPr>
        <xdr:cNvSpPr/>
      </xdr:nvSpPr>
      <xdr:spPr>
        <a:xfrm>
          <a:off x="12244774" y="1254830"/>
          <a:ext cx="1920240" cy="271145"/>
        </a:xfrm>
        <a:prstGeom prst="roundRect">
          <a:avLst/>
        </a:prstGeom>
        <a:solidFill>
          <a:schemeClr val="accent2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18</xdr:col>
      <xdr:colOff>529024</xdr:colOff>
      <xdr:row>8</xdr:row>
      <xdr:rowOff>13052</xdr:rowOff>
    </xdr:from>
    <xdr:to>
      <xdr:col>18</xdr:col>
      <xdr:colOff>2449264</xdr:colOff>
      <xdr:row>10</xdr:row>
      <xdr:rowOff>75706</xdr:rowOff>
    </xdr:to>
    <xdr:sp macro="[0]!update_service_total.update_service_tota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EE5D549-8C8B-4941-AD77-9C69D5D03604}"/>
            </a:ext>
          </a:extLst>
        </xdr:cNvPr>
        <xdr:cNvSpPr>
          <a:spLocks/>
        </xdr:cNvSpPr>
      </xdr:nvSpPr>
      <xdr:spPr>
        <a:xfrm>
          <a:off x="12244774" y="851252"/>
          <a:ext cx="1920240" cy="272204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529024</xdr:colOff>
      <xdr:row>0</xdr:row>
      <xdr:rowOff>46211</xdr:rowOff>
    </xdr:from>
    <xdr:to>
      <xdr:col>18</xdr:col>
      <xdr:colOff>2449264</xdr:colOff>
      <xdr:row>3</xdr:row>
      <xdr:rowOff>3031</xdr:rowOff>
    </xdr:to>
    <xdr:sp macro="[0]!create_individual_sheet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D344A6-9B86-48F8-83E8-D17EA3687394}"/>
            </a:ext>
          </a:extLst>
        </xdr:cNvPr>
        <xdr:cNvSpPr/>
      </xdr:nvSpPr>
      <xdr:spPr>
        <a:xfrm>
          <a:off x="12244774" y="46211"/>
          <a:ext cx="1920240" cy="27114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8</xdr:col>
      <xdr:colOff>3</xdr:colOff>
      <xdr:row>0</xdr:row>
      <xdr:rowOff>56444</xdr:rowOff>
    </xdr:from>
    <xdr:to>
      <xdr:col>9</xdr:col>
      <xdr:colOff>31751</xdr:colOff>
      <xdr:row>1</xdr:row>
      <xdr:rowOff>74083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6E6C705-20A9-4A0C-AD0A-459BCC1CFB43}"/>
            </a:ext>
          </a:extLst>
        </xdr:cNvPr>
        <xdr:cNvSpPr txBox="1"/>
      </xdr:nvSpPr>
      <xdr:spPr>
        <a:xfrm>
          <a:off x="4071941" y="56444"/>
          <a:ext cx="1212848" cy="1224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chemeClr val="accent2"/>
              </a:solidFill>
            </a:rPr>
            <a:t>Assighned Workers</a:t>
          </a:r>
        </a:p>
      </xdr:txBody>
    </xdr:sp>
    <xdr:clientData/>
  </xdr:twoCellAnchor>
  <xdr:twoCellAnchor>
    <xdr:from>
      <xdr:col>18</xdr:col>
      <xdr:colOff>529024</xdr:colOff>
      <xdr:row>4</xdr:row>
      <xdr:rowOff>29632</xdr:rowOff>
    </xdr:from>
    <xdr:to>
      <xdr:col>18</xdr:col>
      <xdr:colOff>2449264</xdr:colOff>
      <xdr:row>6</xdr:row>
      <xdr:rowOff>92285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94FE15A-07AF-4188-84D6-E0C2F0E6CAA5}"/>
            </a:ext>
          </a:extLst>
        </xdr:cNvPr>
        <xdr:cNvSpPr/>
      </xdr:nvSpPr>
      <xdr:spPr>
        <a:xfrm>
          <a:off x="12244774" y="448732"/>
          <a:ext cx="1920240" cy="27220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 Sheet</a:t>
          </a:r>
        </a:p>
      </xdr:txBody>
    </xdr:sp>
    <xdr:clientData/>
  </xdr:twoCellAnchor>
  <xdr:twoCellAnchor>
    <xdr:from>
      <xdr:col>18</xdr:col>
      <xdr:colOff>529024</xdr:colOff>
      <xdr:row>11</xdr:row>
      <xdr:rowOff>102305</xdr:rowOff>
    </xdr:from>
    <xdr:to>
      <xdr:col>18</xdr:col>
      <xdr:colOff>2449264</xdr:colOff>
      <xdr:row>14</xdr:row>
      <xdr:rowOff>59125</xdr:rowOff>
    </xdr:to>
    <xdr:sp macro="[0]!Individual_repor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7DACCA3-F19D-4E45-A556-0E0FFB70521A}"/>
            </a:ext>
          </a:extLst>
        </xdr:cNvPr>
        <xdr:cNvSpPr/>
      </xdr:nvSpPr>
      <xdr:spPr>
        <a:xfrm>
          <a:off x="12244774" y="1254830"/>
          <a:ext cx="1920240" cy="271145"/>
        </a:xfrm>
        <a:prstGeom prst="roundRect">
          <a:avLst/>
        </a:prstGeom>
        <a:solidFill>
          <a:schemeClr val="accent2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18</xdr:col>
      <xdr:colOff>529024</xdr:colOff>
      <xdr:row>8</xdr:row>
      <xdr:rowOff>13052</xdr:rowOff>
    </xdr:from>
    <xdr:to>
      <xdr:col>18</xdr:col>
      <xdr:colOff>2449264</xdr:colOff>
      <xdr:row>10</xdr:row>
      <xdr:rowOff>75706</xdr:rowOff>
    </xdr:to>
    <xdr:sp macro="[0]!update_service_total.update_service_tota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EF376B3-4EA0-4B22-A7B3-49DDA5D3A543}"/>
            </a:ext>
          </a:extLst>
        </xdr:cNvPr>
        <xdr:cNvSpPr>
          <a:spLocks/>
        </xdr:cNvSpPr>
      </xdr:nvSpPr>
      <xdr:spPr>
        <a:xfrm>
          <a:off x="12244774" y="851252"/>
          <a:ext cx="1920240" cy="272204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529024</xdr:colOff>
      <xdr:row>0</xdr:row>
      <xdr:rowOff>46211</xdr:rowOff>
    </xdr:from>
    <xdr:to>
      <xdr:col>18</xdr:col>
      <xdr:colOff>2449264</xdr:colOff>
      <xdr:row>3</xdr:row>
      <xdr:rowOff>3031</xdr:rowOff>
    </xdr:to>
    <xdr:sp macro="[0]!create_individual_sheet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2BDD8C-4766-468C-9104-01B93E268AAE}"/>
            </a:ext>
          </a:extLst>
        </xdr:cNvPr>
        <xdr:cNvSpPr/>
      </xdr:nvSpPr>
      <xdr:spPr>
        <a:xfrm>
          <a:off x="12244774" y="46211"/>
          <a:ext cx="1920240" cy="27114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8</xdr:col>
      <xdr:colOff>3</xdr:colOff>
      <xdr:row>0</xdr:row>
      <xdr:rowOff>56444</xdr:rowOff>
    </xdr:from>
    <xdr:to>
      <xdr:col>9</xdr:col>
      <xdr:colOff>31751</xdr:colOff>
      <xdr:row>1</xdr:row>
      <xdr:rowOff>74083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C16B2EEB-E9F5-4F5C-887F-BA66DCC4A629}"/>
            </a:ext>
          </a:extLst>
        </xdr:cNvPr>
        <xdr:cNvSpPr txBox="1"/>
      </xdr:nvSpPr>
      <xdr:spPr>
        <a:xfrm>
          <a:off x="4071941" y="56444"/>
          <a:ext cx="1212848" cy="1224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chemeClr val="accent2"/>
              </a:solidFill>
            </a:rPr>
            <a:t>Assighned Workers</a:t>
          </a:r>
        </a:p>
      </xdr:txBody>
    </xdr:sp>
    <xdr:clientData/>
  </xdr:twoCellAnchor>
  <xdr:twoCellAnchor>
    <xdr:from>
      <xdr:col>18</xdr:col>
      <xdr:colOff>529024</xdr:colOff>
      <xdr:row>4</xdr:row>
      <xdr:rowOff>29632</xdr:rowOff>
    </xdr:from>
    <xdr:to>
      <xdr:col>18</xdr:col>
      <xdr:colOff>2449264</xdr:colOff>
      <xdr:row>6</xdr:row>
      <xdr:rowOff>92285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A8E16B-13EE-47D3-9F2E-ED24BBB31A6C}"/>
            </a:ext>
          </a:extLst>
        </xdr:cNvPr>
        <xdr:cNvSpPr/>
      </xdr:nvSpPr>
      <xdr:spPr>
        <a:xfrm>
          <a:off x="12244774" y="448732"/>
          <a:ext cx="1920240" cy="27220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 Sheet</a:t>
          </a:r>
        </a:p>
      </xdr:txBody>
    </xdr:sp>
    <xdr:clientData/>
  </xdr:twoCellAnchor>
  <xdr:twoCellAnchor>
    <xdr:from>
      <xdr:col>18</xdr:col>
      <xdr:colOff>529024</xdr:colOff>
      <xdr:row>11</xdr:row>
      <xdr:rowOff>102305</xdr:rowOff>
    </xdr:from>
    <xdr:to>
      <xdr:col>18</xdr:col>
      <xdr:colOff>2449264</xdr:colOff>
      <xdr:row>14</xdr:row>
      <xdr:rowOff>59125</xdr:rowOff>
    </xdr:to>
    <xdr:sp macro="[0]!Individual_repor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812ACCE-C094-471E-95E6-8BE40DCE9453}"/>
            </a:ext>
          </a:extLst>
        </xdr:cNvPr>
        <xdr:cNvSpPr/>
      </xdr:nvSpPr>
      <xdr:spPr>
        <a:xfrm>
          <a:off x="12244774" y="1254830"/>
          <a:ext cx="1920240" cy="271145"/>
        </a:xfrm>
        <a:prstGeom prst="roundRect">
          <a:avLst/>
        </a:prstGeom>
        <a:solidFill>
          <a:schemeClr val="accent2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18</xdr:col>
      <xdr:colOff>529024</xdr:colOff>
      <xdr:row>8</xdr:row>
      <xdr:rowOff>13052</xdr:rowOff>
    </xdr:from>
    <xdr:to>
      <xdr:col>18</xdr:col>
      <xdr:colOff>2449264</xdr:colOff>
      <xdr:row>10</xdr:row>
      <xdr:rowOff>75706</xdr:rowOff>
    </xdr:to>
    <xdr:sp macro="[0]!update_service_total.update_service_tota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499F06F-3DC0-45AB-A25F-6403244204D4}"/>
            </a:ext>
          </a:extLst>
        </xdr:cNvPr>
        <xdr:cNvSpPr>
          <a:spLocks/>
        </xdr:cNvSpPr>
      </xdr:nvSpPr>
      <xdr:spPr>
        <a:xfrm>
          <a:off x="12244774" y="851252"/>
          <a:ext cx="1920240" cy="272204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529024</xdr:colOff>
      <xdr:row>0</xdr:row>
      <xdr:rowOff>46211</xdr:rowOff>
    </xdr:from>
    <xdr:to>
      <xdr:col>18</xdr:col>
      <xdr:colOff>2449264</xdr:colOff>
      <xdr:row>3</xdr:row>
      <xdr:rowOff>3031</xdr:rowOff>
    </xdr:to>
    <xdr:sp macro="[0]!create_individual_sheet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AAED85-D940-469D-B831-826155714D15}"/>
            </a:ext>
          </a:extLst>
        </xdr:cNvPr>
        <xdr:cNvSpPr/>
      </xdr:nvSpPr>
      <xdr:spPr>
        <a:xfrm>
          <a:off x="12244774" y="46211"/>
          <a:ext cx="1920240" cy="27114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8</xdr:col>
      <xdr:colOff>3</xdr:colOff>
      <xdr:row>0</xdr:row>
      <xdr:rowOff>56444</xdr:rowOff>
    </xdr:from>
    <xdr:to>
      <xdr:col>9</xdr:col>
      <xdr:colOff>31751</xdr:colOff>
      <xdr:row>1</xdr:row>
      <xdr:rowOff>74083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E20702C3-2583-40AC-BD83-B32AED168626}"/>
            </a:ext>
          </a:extLst>
        </xdr:cNvPr>
        <xdr:cNvSpPr txBox="1"/>
      </xdr:nvSpPr>
      <xdr:spPr>
        <a:xfrm>
          <a:off x="4071941" y="56444"/>
          <a:ext cx="1212848" cy="1224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chemeClr val="accent2"/>
              </a:solidFill>
            </a:rPr>
            <a:t>Assighned Workers</a:t>
          </a:r>
        </a:p>
      </xdr:txBody>
    </xdr:sp>
    <xdr:clientData/>
  </xdr:twoCellAnchor>
  <xdr:twoCellAnchor>
    <xdr:from>
      <xdr:col>18</xdr:col>
      <xdr:colOff>529024</xdr:colOff>
      <xdr:row>4</xdr:row>
      <xdr:rowOff>29632</xdr:rowOff>
    </xdr:from>
    <xdr:to>
      <xdr:col>18</xdr:col>
      <xdr:colOff>2449264</xdr:colOff>
      <xdr:row>6</xdr:row>
      <xdr:rowOff>92285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283B222-84AB-42B6-AB91-CE590DA93914}"/>
            </a:ext>
          </a:extLst>
        </xdr:cNvPr>
        <xdr:cNvSpPr/>
      </xdr:nvSpPr>
      <xdr:spPr>
        <a:xfrm>
          <a:off x="12244774" y="448732"/>
          <a:ext cx="1920240" cy="27220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 Sheet</a:t>
          </a:r>
        </a:p>
      </xdr:txBody>
    </xdr:sp>
    <xdr:clientData/>
  </xdr:twoCellAnchor>
  <xdr:twoCellAnchor>
    <xdr:from>
      <xdr:col>18</xdr:col>
      <xdr:colOff>529024</xdr:colOff>
      <xdr:row>11</xdr:row>
      <xdr:rowOff>102305</xdr:rowOff>
    </xdr:from>
    <xdr:to>
      <xdr:col>18</xdr:col>
      <xdr:colOff>2449264</xdr:colOff>
      <xdr:row>14</xdr:row>
      <xdr:rowOff>59125</xdr:rowOff>
    </xdr:to>
    <xdr:sp macro="[0]!Individual_repor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E04A025-7BDE-41E6-9192-6E28B41E0575}"/>
            </a:ext>
          </a:extLst>
        </xdr:cNvPr>
        <xdr:cNvSpPr/>
      </xdr:nvSpPr>
      <xdr:spPr>
        <a:xfrm>
          <a:off x="12244774" y="1254830"/>
          <a:ext cx="1920240" cy="271145"/>
        </a:xfrm>
        <a:prstGeom prst="roundRect">
          <a:avLst/>
        </a:prstGeom>
        <a:solidFill>
          <a:schemeClr val="accent2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18</xdr:col>
      <xdr:colOff>529024</xdr:colOff>
      <xdr:row>8</xdr:row>
      <xdr:rowOff>13052</xdr:rowOff>
    </xdr:from>
    <xdr:to>
      <xdr:col>18</xdr:col>
      <xdr:colOff>2449264</xdr:colOff>
      <xdr:row>10</xdr:row>
      <xdr:rowOff>75706</xdr:rowOff>
    </xdr:to>
    <xdr:sp macro="[0]!update_service_total.update_service_tota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64E1F63-A57C-42B9-BFA7-C84F7C2F033F}"/>
            </a:ext>
          </a:extLst>
        </xdr:cNvPr>
        <xdr:cNvSpPr>
          <a:spLocks/>
        </xdr:cNvSpPr>
      </xdr:nvSpPr>
      <xdr:spPr>
        <a:xfrm>
          <a:off x="12244774" y="851252"/>
          <a:ext cx="1920240" cy="272204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529024</xdr:colOff>
      <xdr:row>0</xdr:row>
      <xdr:rowOff>46211</xdr:rowOff>
    </xdr:from>
    <xdr:to>
      <xdr:col>18</xdr:col>
      <xdr:colOff>2449264</xdr:colOff>
      <xdr:row>3</xdr:row>
      <xdr:rowOff>3031</xdr:rowOff>
    </xdr:to>
    <xdr:sp macro="[0]!create_individual_sheet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0B2E80-85A3-4E8D-9E8B-CACF347C7F2D}"/>
            </a:ext>
          </a:extLst>
        </xdr:cNvPr>
        <xdr:cNvSpPr/>
      </xdr:nvSpPr>
      <xdr:spPr>
        <a:xfrm>
          <a:off x="12244774" y="46211"/>
          <a:ext cx="1920240" cy="27114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8</xdr:col>
      <xdr:colOff>3</xdr:colOff>
      <xdr:row>0</xdr:row>
      <xdr:rowOff>56444</xdr:rowOff>
    </xdr:from>
    <xdr:to>
      <xdr:col>9</xdr:col>
      <xdr:colOff>31751</xdr:colOff>
      <xdr:row>1</xdr:row>
      <xdr:rowOff>74083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6B274109-3FCB-4248-AAE1-73A978A76DD5}"/>
            </a:ext>
          </a:extLst>
        </xdr:cNvPr>
        <xdr:cNvSpPr txBox="1"/>
      </xdr:nvSpPr>
      <xdr:spPr>
        <a:xfrm>
          <a:off x="4071941" y="56444"/>
          <a:ext cx="1212848" cy="1224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chemeClr val="accent2"/>
              </a:solidFill>
            </a:rPr>
            <a:t>Assighned Workers</a:t>
          </a:r>
        </a:p>
      </xdr:txBody>
    </xdr:sp>
    <xdr:clientData/>
  </xdr:twoCellAnchor>
  <xdr:twoCellAnchor>
    <xdr:from>
      <xdr:col>18</xdr:col>
      <xdr:colOff>529024</xdr:colOff>
      <xdr:row>4</xdr:row>
      <xdr:rowOff>29632</xdr:rowOff>
    </xdr:from>
    <xdr:to>
      <xdr:col>18</xdr:col>
      <xdr:colOff>2449264</xdr:colOff>
      <xdr:row>6</xdr:row>
      <xdr:rowOff>92285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35892C7-B9FC-4F78-AD8B-39610B1992E6}"/>
            </a:ext>
          </a:extLst>
        </xdr:cNvPr>
        <xdr:cNvSpPr/>
      </xdr:nvSpPr>
      <xdr:spPr>
        <a:xfrm>
          <a:off x="12244774" y="448732"/>
          <a:ext cx="1920240" cy="27220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 Sheet</a:t>
          </a:r>
        </a:p>
      </xdr:txBody>
    </xdr:sp>
    <xdr:clientData/>
  </xdr:twoCellAnchor>
  <xdr:twoCellAnchor>
    <xdr:from>
      <xdr:col>18</xdr:col>
      <xdr:colOff>529024</xdr:colOff>
      <xdr:row>11</xdr:row>
      <xdr:rowOff>102305</xdr:rowOff>
    </xdr:from>
    <xdr:to>
      <xdr:col>18</xdr:col>
      <xdr:colOff>2449264</xdr:colOff>
      <xdr:row>14</xdr:row>
      <xdr:rowOff>59125</xdr:rowOff>
    </xdr:to>
    <xdr:sp macro="[0]!Individual_repor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5D30A53-101F-408F-82E3-6AE92A6074B7}"/>
            </a:ext>
          </a:extLst>
        </xdr:cNvPr>
        <xdr:cNvSpPr/>
      </xdr:nvSpPr>
      <xdr:spPr>
        <a:xfrm>
          <a:off x="12244774" y="1254830"/>
          <a:ext cx="1920240" cy="271145"/>
        </a:xfrm>
        <a:prstGeom prst="roundRect">
          <a:avLst/>
        </a:prstGeom>
        <a:solidFill>
          <a:schemeClr val="accent2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18</xdr:col>
      <xdr:colOff>529024</xdr:colOff>
      <xdr:row>8</xdr:row>
      <xdr:rowOff>13052</xdr:rowOff>
    </xdr:from>
    <xdr:to>
      <xdr:col>18</xdr:col>
      <xdr:colOff>2449264</xdr:colOff>
      <xdr:row>10</xdr:row>
      <xdr:rowOff>75706</xdr:rowOff>
    </xdr:to>
    <xdr:sp macro="[0]!update_service_total.update_service_tota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EDFB3BC-CA95-4FB8-91D4-1F0E95A47632}"/>
            </a:ext>
          </a:extLst>
        </xdr:cNvPr>
        <xdr:cNvSpPr>
          <a:spLocks/>
        </xdr:cNvSpPr>
      </xdr:nvSpPr>
      <xdr:spPr>
        <a:xfrm>
          <a:off x="12244774" y="851252"/>
          <a:ext cx="1920240" cy="272204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529024</xdr:colOff>
      <xdr:row>0</xdr:row>
      <xdr:rowOff>46211</xdr:rowOff>
    </xdr:from>
    <xdr:to>
      <xdr:col>18</xdr:col>
      <xdr:colOff>2449264</xdr:colOff>
      <xdr:row>3</xdr:row>
      <xdr:rowOff>3031</xdr:rowOff>
    </xdr:to>
    <xdr:sp macro="[0]!create_individual_sheet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E5A2D3-2AB2-439E-9677-18E565D8E168}"/>
            </a:ext>
          </a:extLst>
        </xdr:cNvPr>
        <xdr:cNvSpPr/>
      </xdr:nvSpPr>
      <xdr:spPr>
        <a:xfrm>
          <a:off x="12244774" y="46211"/>
          <a:ext cx="1920240" cy="27114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8</xdr:col>
      <xdr:colOff>3</xdr:colOff>
      <xdr:row>0</xdr:row>
      <xdr:rowOff>56444</xdr:rowOff>
    </xdr:from>
    <xdr:to>
      <xdr:col>9</xdr:col>
      <xdr:colOff>31751</xdr:colOff>
      <xdr:row>1</xdr:row>
      <xdr:rowOff>74083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E9CBDC13-216B-4EDF-9383-10A441E1F983}"/>
            </a:ext>
          </a:extLst>
        </xdr:cNvPr>
        <xdr:cNvSpPr txBox="1"/>
      </xdr:nvSpPr>
      <xdr:spPr>
        <a:xfrm>
          <a:off x="4071941" y="56444"/>
          <a:ext cx="1212848" cy="1224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chemeClr val="accent2"/>
              </a:solidFill>
            </a:rPr>
            <a:t>Assighned Workers</a:t>
          </a:r>
        </a:p>
      </xdr:txBody>
    </xdr:sp>
    <xdr:clientData/>
  </xdr:twoCellAnchor>
  <xdr:twoCellAnchor>
    <xdr:from>
      <xdr:col>18</xdr:col>
      <xdr:colOff>529024</xdr:colOff>
      <xdr:row>4</xdr:row>
      <xdr:rowOff>29632</xdr:rowOff>
    </xdr:from>
    <xdr:to>
      <xdr:col>18</xdr:col>
      <xdr:colOff>2449264</xdr:colOff>
      <xdr:row>6</xdr:row>
      <xdr:rowOff>92285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C8DE88-B5CE-4F4E-AB08-C8C8B7702323}"/>
            </a:ext>
          </a:extLst>
        </xdr:cNvPr>
        <xdr:cNvSpPr/>
      </xdr:nvSpPr>
      <xdr:spPr>
        <a:xfrm>
          <a:off x="12244774" y="448732"/>
          <a:ext cx="1920240" cy="27220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 Sheet</a:t>
          </a:r>
        </a:p>
      </xdr:txBody>
    </xdr:sp>
    <xdr:clientData/>
  </xdr:twoCellAnchor>
  <xdr:twoCellAnchor>
    <xdr:from>
      <xdr:col>18</xdr:col>
      <xdr:colOff>529024</xdr:colOff>
      <xdr:row>11</xdr:row>
      <xdr:rowOff>102305</xdr:rowOff>
    </xdr:from>
    <xdr:to>
      <xdr:col>18</xdr:col>
      <xdr:colOff>2449264</xdr:colOff>
      <xdr:row>14</xdr:row>
      <xdr:rowOff>59125</xdr:rowOff>
    </xdr:to>
    <xdr:sp macro="[0]!Individual_repor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E2A73DE-A54D-4414-B1CE-A0CE089B8CB9}"/>
            </a:ext>
          </a:extLst>
        </xdr:cNvPr>
        <xdr:cNvSpPr/>
      </xdr:nvSpPr>
      <xdr:spPr>
        <a:xfrm>
          <a:off x="12244774" y="1254830"/>
          <a:ext cx="1920240" cy="271145"/>
        </a:xfrm>
        <a:prstGeom prst="roundRect">
          <a:avLst/>
        </a:prstGeom>
        <a:solidFill>
          <a:schemeClr val="accent2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18</xdr:col>
      <xdr:colOff>529024</xdr:colOff>
      <xdr:row>8</xdr:row>
      <xdr:rowOff>13052</xdr:rowOff>
    </xdr:from>
    <xdr:to>
      <xdr:col>18</xdr:col>
      <xdr:colOff>2449264</xdr:colOff>
      <xdr:row>10</xdr:row>
      <xdr:rowOff>75706</xdr:rowOff>
    </xdr:to>
    <xdr:sp macro="[0]!update_service_total.update_service_tota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4CB811B-4AA5-4350-B32E-2E7A14BE0F84}"/>
            </a:ext>
          </a:extLst>
        </xdr:cNvPr>
        <xdr:cNvSpPr>
          <a:spLocks/>
        </xdr:cNvSpPr>
      </xdr:nvSpPr>
      <xdr:spPr>
        <a:xfrm>
          <a:off x="12244774" y="851252"/>
          <a:ext cx="1920240" cy="272204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529024</xdr:colOff>
      <xdr:row>0</xdr:row>
      <xdr:rowOff>46211</xdr:rowOff>
    </xdr:from>
    <xdr:to>
      <xdr:col>18</xdr:col>
      <xdr:colOff>2449264</xdr:colOff>
      <xdr:row>3</xdr:row>
      <xdr:rowOff>3031</xdr:rowOff>
    </xdr:to>
    <xdr:sp macro="[0]!create_individual_sheet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36CF4F5-DF90-46F3-8607-8B2FEAB669A3}"/>
            </a:ext>
          </a:extLst>
        </xdr:cNvPr>
        <xdr:cNvSpPr/>
      </xdr:nvSpPr>
      <xdr:spPr>
        <a:xfrm>
          <a:off x="12244774" y="46211"/>
          <a:ext cx="1920240" cy="27114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8</xdr:col>
      <xdr:colOff>3</xdr:colOff>
      <xdr:row>0</xdr:row>
      <xdr:rowOff>56444</xdr:rowOff>
    </xdr:from>
    <xdr:to>
      <xdr:col>9</xdr:col>
      <xdr:colOff>31751</xdr:colOff>
      <xdr:row>1</xdr:row>
      <xdr:rowOff>74083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E2F166D9-1FBA-4A77-ABE0-F9D9E163689F}"/>
            </a:ext>
          </a:extLst>
        </xdr:cNvPr>
        <xdr:cNvSpPr txBox="1"/>
      </xdr:nvSpPr>
      <xdr:spPr>
        <a:xfrm>
          <a:off x="4071941" y="56444"/>
          <a:ext cx="1212848" cy="1224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chemeClr val="accent2"/>
              </a:solidFill>
            </a:rPr>
            <a:t>Assighned Workers</a:t>
          </a:r>
        </a:p>
      </xdr:txBody>
    </xdr:sp>
    <xdr:clientData/>
  </xdr:twoCellAnchor>
  <xdr:twoCellAnchor>
    <xdr:from>
      <xdr:col>18</xdr:col>
      <xdr:colOff>529024</xdr:colOff>
      <xdr:row>4</xdr:row>
      <xdr:rowOff>29632</xdr:rowOff>
    </xdr:from>
    <xdr:to>
      <xdr:col>18</xdr:col>
      <xdr:colOff>2449264</xdr:colOff>
      <xdr:row>6</xdr:row>
      <xdr:rowOff>92285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3AE8992-F2EB-4D82-8F80-6527AE9987A2}"/>
            </a:ext>
          </a:extLst>
        </xdr:cNvPr>
        <xdr:cNvSpPr/>
      </xdr:nvSpPr>
      <xdr:spPr>
        <a:xfrm>
          <a:off x="12244774" y="448732"/>
          <a:ext cx="1920240" cy="27220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 Sheet</a:t>
          </a:r>
        </a:p>
      </xdr:txBody>
    </xdr:sp>
    <xdr:clientData/>
  </xdr:twoCellAnchor>
  <xdr:twoCellAnchor>
    <xdr:from>
      <xdr:col>18</xdr:col>
      <xdr:colOff>529024</xdr:colOff>
      <xdr:row>11</xdr:row>
      <xdr:rowOff>102305</xdr:rowOff>
    </xdr:from>
    <xdr:to>
      <xdr:col>18</xdr:col>
      <xdr:colOff>2449264</xdr:colOff>
      <xdr:row>14</xdr:row>
      <xdr:rowOff>59125</xdr:rowOff>
    </xdr:to>
    <xdr:sp macro="[0]!Individual_repor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8746CDF-0E1E-4449-8574-A5BD6513F602}"/>
            </a:ext>
          </a:extLst>
        </xdr:cNvPr>
        <xdr:cNvSpPr/>
      </xdr:nvSpPr>
      <xdr:spPr>
        <a:xfrm>
          <a:off x="12244774" y="1254830"/>
          <a:ext cx="1920240" cy="271145"/>
        </a:xfrm>
        <a:prstGeom prst="roundRect">
          <a:avLst/>
        </a:prstGeom>
        <a:solidFill>
          <a:schemeClr val="accent2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18</xdr:col>
      <xdr:colOff>529024</xdr:colOff>
      <xdr:row>8</xdr:row>
      <xdr:rowOff>13052</xdr:rowOff>
    </xdr:from>
    <xdr:to>
      <xdr:col>18</xdr:col>
      <xdr:colOff>2449264</xdr:colOff>
      <xdr:row>10</xdr:row>
      <xdr:rowOff>75706</xdr:rowOff>
    </xdr:to>
    <xdr:sp macro="[0]!update_service_total.update_service_tota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970E8A6-36BF-420D-B60F-8AB149AF2B1F}"/>
            </a:ext>
          </a:extLst>
        </xdr:cNvPr>
        <xdr:cNvSpPr>
          <a:spLocks/>
        </xdr:cNvSpPr>
      </xdr:nvSpPr>
      <xdr:spPr>
        <a:xfrm>
          <a:off x="12244774" y="851252"/>
          <a:ext cx="1920240" cy="272204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45508</xdr:colOff>
      <xdr:row>80</xdr:row>
      <xdr:rowOff>30867</xdr:rowOff>
    </xdr:from>
    <xdr:to>
      <xdr:col>30</xdr:col>
      <xdr:colOff>485220</xdr:colOff>
      <xdr:row>82</xdr:row>
      <xdr:rowOff>82286</xdr:rowOff>
    </xdr:to>
    <xdr:sp macro="[0]!update_service_total.update_service_tota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486E74F-9AE3-4438-B5FE-2894E4599B50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  <xdr:twoCellAnchor>
    <xdr:from>
      <xdr:col>30</xdr:col>
      <xdr:colOff>542618</xdr:colOff>
      <xdr:row>80</xdr:row>
      <xdr:rowOff>33248</xdr:rowOff>
    </xdr:from>
    <xdr:to>
      <xdr:col>34</xdr:col>
      <xdr:colOff>77817</xdr:colOff>
      <xdr:row>82</xdr:row>
      <xdr:rowOff>89429</xdr:rowOff>
    </xdr:to>
    <xdr:sp macro="[0]!assighned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A58CC9-D28C-4D68-8412-23F55F28B72E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Contacts</a:t>
          </a:r>
        </a:p>
      </xdr:txBody>
    </xdr:sp>
    <xdr:clientData/>
  </xdr:twoCellAnchor>
  <xdr:twoCellAnchor>
    <xdr:from>
      <xdr:col>19</xdr:col>
      <xdr:colOff>409056</xdr:colOff>
      <xdr:row>11</xdr:row>
      <xdr:rowOff>49389</xdr:rowOff>
    </xdr:from>
    <xdr:to>
      <xdr:col>19</xdr:col>
      <xdr:colOff>2329296</xdr:colOff>
      <xdr:row>14</xdr:row>
      <xdr:rowOff>6209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2272936-7C2B-49E4-9ABA-8FA5919E2B18}"/>
            </a:ext>
          </a:extLst>
        </xdr:cNvPr>
        <xdr:cNvSpPr/>
      </xdr:nvSpPr>
      <xdr:spPr>
        <a:xfrm>
          <a:off x="12496281" y="1201914"/>
          <a:ext cx="1920240" cy="27114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19</xdr:col>
      <xdr:colOff>409056</xdr:colOff>
      <xdr:row>0</xdr:row>
      <xdr:rowOff>52034</xdr:rowOff>
    </xdr:from>
    <xdr:to>
      <xdr:col>19</xdr:col>
      <xdr:colOff>2329296</xdr:colOff>
      <xdr:row>3</xdr:row>
      <xdr:rowOff>8854</xdr:rowOff>
    </xdr:to>
    <xdr:sp macro="[0]!user_form.user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15EAB34-F93C-4ABE-A25D-EF2759F77FF6}"/>
            </a:ext>
          </a:extLst>
        </xdr:cNvPr>
        <xdr:cNvSpPr/>
      </xdr:nvSpPr>
      <xdr:spPr>
        <a:xfrm>
          <a:off x="12496281" y="52034"/>
          <a:ext cx="1920240" cy="27114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Add Session</a:t>
          </a:r>
        </a:p>
      </xdr:txBody>
    </xdr:sp>
    <xdr:clientData/>
  </xdr:twoCellAnchor>
  <xdr:twoCellAnchor>
    <xdr:from>
      <xdr:col>19</xdr:col>
      <xdr:colOff>409056</xdr:colOff>
      <xdr:row>7</xdr:row>
      <xdr:rowOff>85549</xdr:rowOff>
    </xdr:from>
    <xdr:to>
      <xdr:col>19</xdr:col>
      <xdr:colOff>2329296</xdr:colOff>
      <xdr:row>10</xdr:row>
      <xdr:rowOff>42369</xdr:rowOff>
    </xdr:to>
    <xdr:sp macro="[0]!worker_unavailable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1676CC7-8C34-4C1D-A81A-E820AE5D6AE6}"/>
            </a:ext>
          </a:extLst>
        </xdr:cNvPr>
        <xdr:cNvSpPr/>
      </xdr:nvSpPr>
      <xdr:spPr>
        <a:xfrm>
          <a:off x="12496281" y="818974"/>
          <a:ext cx="1920240" cy="27114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Worker</a:t>
          </a:r>
          <a:r>
            <a:rPr lang="en-US" sz="1100" b="0" baseline="0">
              <a:solidFill>
                <a:schemeClr val="tx2">
                  <a:lumMod val="75000"/>
                </a:schemeClr>
              </a:solidFill>
            </a:rPr>
            <a:t> Unavailable</a:t>
          </a:r>
          <a:endParaRPr lang="en-US" sz="1100" b="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>
    <xdr:from>
      <xdr:col>19</xdr:col>
      <xdr:colOff>409056</xdr:colOff>
      <xdr:row>18</xdr:row>
      <xdr:rowOff>93487</xdr:rowOff>
    </xdr:from>
    <xdr:to>
      <xdr:col>19</xdr:col>
      <xdr:colOff>2329296</xdr:colOff>
      <xdr:row>21</xdr:row>
      <xdr:rowOff>50307</xdr:rowOff>
    </xdr:to>
    <xdr:sp macro="[0]!update_button" textlink="">
      <xdr:nvSpPr>
        <xdr:cNvPr id="7" name="updateButton">
          <a:extLst>
            <a:ext uri="{FF2B5EF4-FFF2-40B4-BE49-F238E27FC236}">
              <a16:creationId xmlns:a16="http://schemas.microsoft.com/office/drawing/2014/main" id="{D81A822F-BD5B-4F0C-ACB8-F4CF8D06A5B0}"/>
            </a:ext>
          </a:extLst>
        </xdr:cNvPr>
        <xdr:cNvSpPr/>
      </xdr:nvSpPr>
      <xdr:spPr>
        <a:xfrm>
          <a:off x="12496281" y="1974675"/>
          <a:ext cx="1920240" cy="271145"/>
        </a:xfrm>
        <a:prstGeom prst="roundRect">
          <a:avLst/>
        </a:prstGeom>
        <a:gradFill flip="none" rotWithShape="1">
          <a:gsLst>
            <a:gs pos="0">
              <a:srgbClr val="70AD47"/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Updated</a:t>
          </a:r>
        </a:p>
      </xdr:txBody>
    </xdr:sp>
    <xdr:clientData/>
  </xdr:twoCellAnchor>
  <xdr:twoCellAnchor>
    <xdr:from>
      <xdr:col>19</xdr:col>
      <xdr:colOff>409056</xdr:colOff>
      <xdr:row>4</xdr:row>
      <xdr:rowOff>15875</xdr:rowOff>
    </xdr:from>
    <xdr:to>
      <xdr:col>19</xdr:col>
      <xdr:colOff>2329296</xdr:colOff>
      <xdr:row>6</xdr:row>
      <xdr:rowOff>78528</xdr:rowOff>
    </xdr:to>
    <xdr:sp macro="[0]!TaskFrm_old_to_new_form.TaskFrm_old_to_new_form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14FE83D6-9F56-4B8B-853F-515CA5FEEC1A}"/>
            </a:ext>
          </a:extLst>
        </xdr:cNvPr>
        <xdr:cNvSpPr/>
      </xdr:nvSpPr>
      <xdr:spPr>
        <a:xfrm>
          <a:off x="12496281" y="434975"/>
          <a:ext cx="1920240" cy="272203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Edit/Delete Session</a:t>
          </a:r>
        </a:p>
      </xdr:txBody>
    </xdr:sp>
    <xdr:clientData/>
  </xdr:twoCellAnchor>
  <xdr:twoCellAnchor>
    <xdr:from>
      <xdr:col>34</xdr:col>
      <xdr:colOff>137583</xdr:colOff>
      <xdr:row>80</xdr:row>
      <xdr:rowOff>26459</xdr:rowOff>
    </xdr:from>
    <xdr:to>
      <xdr:col>38</xdr:col>
      <xdr:colOff>64366</xdr:colOff>
      <xdr:row>82</xdr:row>
      <xdr:rowOff>82640</xdr:rowOff>
    </xdr:to>
    <xdr:sp macro="[0]!assighned" textlink="">
      <xdr:nvSpPr>
        <xdr:cNvPr id="9" name="Rectangle: Rounded Corner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BFA585-426E-440A-A6FA-692042C69DD1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Approved</a:t>
          </a:r>
        </a:p>
      </xdr:txBody>
    </xdr:sp>
    <xdr:clientData/>
  </xdr:twoCellAnchor>
  <xdr:twoCellAnchor>
    <xdr:from>
      <xdr:col>15</xdr:col>
      <xdr:colOff>91722</xdr:colOff>
      <xdr:row>2</xdr:row>
      <xdr:rowOff>14111</xdr:rowOff>
    </xdr:from>
    <xdr:to>
      <xdr:col>15</xdr:col>
      <xdr:colOff>246945</xdr:colOff>
      <xdr:row>2</xdr:row>
      <xdr:rowOff>77611</xdr:rowOff>
    </xdr:to>
    <xdr:sp macro="[0]!IND_BTN_3" textlink="">
      <xdr:nvSpPr>
        <xdr:cNvPr id="10" name="Arrow: Left 9">
          <a:extLst>
            <a:ext uri="{FF2B5EF4-FFF2-40B4-BE49-F238E27FC236}">
              <a16:creationId xmlns:a16="http://schemas.microsoft.com/office/drawing/2014/main" id="{E237C787-F0EF-4626-91A0-965205C6D04B}"/>
            </a:ext>
          </a:extLst>
        </xdr:cNvPr>
        <xdr:cNvSpPr/>
      </xdr:nvSpPr>
      <xdr:spPr>
        <a:xfrm>
          <a:off x="8145110" y="2236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3</xdr:row>
      <xdr:rowOff>14111</xdr:rowOff>
    </xdr:from>
    <xdr:to>
      <xdr:col>15</xdr:col>
      <xdr:colOff>246945</xdr:colOff>
      <xdr:row>3</xdr:row>
      <xdr:rowOff>77611</xdr:rowOff>
    </xdr:to>
    <xdr:sp macro="[0]!IND_BTN_4" textlink="">
      <xdr:nvSpPr>
        <xdr:cNvPr id="11" name="Arrow: Left 10">
          <a:extLst>
            <a:ext uri="{FF2B5EF4-FFF2-40B4-BE49-F238E27FC236}">
              <a16:creationId xmlns:a16="http://schemas.microsoft.com/office/drawing/2014/main" id="{C194A034-1F47-4A38-A818-2880068EE120}"/>
            </a:ext>
          </a:extLst>
        </xdr:cNvPr>
        <xdr:cNvSpPr/>
      </xdr:nvSpPr>
      <xdr:spPr>
        <a:xfrm>
          <a:off x="8145110" y="3284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4</xdr:row>
      <xdr:rowOff>14111</xdr:rowOff>
    </xdr:from>
    <xdr:to>
      <xdr:col>15</xdr:col>
      <xdr:colOff>246945</xdr:colOff>
      <xdr:row>4</xdr:row>
      <xdr:rowOff>77611</xdr:rowOff>
    </xdr:to>
    <xdr:sp macro="[0]!IND_BTN_5" textlink="">
      <xdr:nvSpPr>
        <xdr:cNvPr id="12" name="Arrow: Left 11">
          <a:extLst>
            <a:ext uri="{FF2B5EF4-FFF2-40B4-BE49-F238E27FC236}">
              <a16:creationId xmlns:a16="http://schemas.microsoft.com/office/drawing/2014/main" id="{EB5D4944-06A2-43C9-B208-883F331F01CE}"/>
            </a:ext>
          </a:extLst>
        </xdr:cNvPr>
        <xdr:cNvSpPr/>
      </xdr:nvSpPr>
      <xdr:spPr>
        <a:xfrm>
          <a:off x="8145110" y="4332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5</xdr:row>
      <xdr:rowOff>14111</xdr:rowOff>
    </xdr:from>
    <xdr:to>
      <xdr:col>15</xdr:col>
      <xdr:colOff>246945</xdr:colOff>
      <xdr:row>5</xdr:row>
      <xdr:rowOff>77611</xdr:rowOff>
    </xdr:to>
    <xdr:sp macro="[0]!IND_BTN_6" textlink="">
      <xdr:nvSpPr>
        <xdr:cNvPr id="13" name="Arrow: Left 12">
          <a:extLst>
            <a:ext uri="{FF2B5EF4-FFF2-40B4-BE49-F238E27FC236}">
              <a16:creationId xmlns:a16="http://schemas.microsoft.com/office/drawing/2014/main" id="{D5667E5E-D590-413B-B05C-88A366809D5A}"/>
            </a:ext>
          </a:extLst>
        </xdr:cNvPr>
        <xdr:cNvSpPr/>
      </xdr:nvSpPr>
      <xdr:spPr>
        <a:xfrm>
          <a:off x="8145110" y="5379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6</xdr:row>
      <xdr:rowOff>14111</xdr:rowOff>
    </xdr:from>
    <xdr:to>
      <xdr:col>15</xdr:col>
      <xdr:colOff>246945</xdr:colOff>
      <xdr:row>6</xdr:row>
      <xdr:rowOff>77611</xdr:rowOff>
    </xdr:to>
    <xdr:sp macro="[0]!IND_BTN_7" textlink="">
      <xdr:nvSpPr>
        <xdr:cNvPr id="14" name="Arrow: Left 13">
          <a:extLst>
            <a:ext uri="{FF2B5EF4-FFF2-40B4-BE49-F238E27FC236}">
              <a16:creationId xmlns:a16="http://schemas.microsoft.com/office/drawing/2014/main" id="{C9596894-A576-4958-B65B-FCB279AB2400}"/>
            </a:ext>
          </a:extLst>
        </xdr:cNvPr>
        <xdr:cNvSpPr/>
      </xdr:nvSpPr>
      <xdr:spPr>
        <a:xfrm>
          <a:off x="8145110" y="6427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7</xdr:row>
      <xdr:rowOff>14111</xdr:rowOff>
    </xdr:from>
    <xdr:to>
      <xdr:col>15</xdr:col>
      <xdr:colOff>246945</xdr:colOff>
      <xdr:row>7</xdr:row>
      <xdr:rowOff>77611</xdr:rowOff>
    </xdr:to>
    <xdr:sp macro="[0]!IND_BTN_8" textlink="">
      <xdr:nvSpPr>
        <xdr:cNvPr id="15" name="Arrow: Left 14">
          <a:extLst>
            <a:ext uri="{FF2B5EF4-FFF2-40B4-BE49-F238E27FC236}">
              <a16:creationId xmlns:a16="http://schemas.microsoft.com/office/drawing/2014/main" id="{73E31694-7B97-444D-B0E9-528EDCA2FF06}"/>
            </a:ext>
          </a:extLst>
        </xdr:cNvPr>
        <xdr:cNvSpPr/>
      </xdr:nvSpPr>
      <xdr:spPr>
        <a:xfrm>
          <a:off x="8145110" y="7475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8</xdr:row>
      <xdr:rowOff>14111</xdr:rowOff>
    </xdr:from>
    <xdr:to>
      <xdr:col>15</xdr:col>
      <xdr:colOff>246945</xdr:colOff>
      <xdr:row>8</xdr:row>
      <xdr:rowOff>77611</xdr:rowOff>
    </xdr:to>
    <xdr:sp macro="[0]!IND_BTN_9" textlink="">
      <xdr:nvSpPr>
        <xdr:cNvPr id="16" name="Arrow: Left 15">
          <a:extLst>
            <a:ext uri="{FF2B5EF4-FFF2-40B4-BE49-F238E27FC236}">
              <a16:creationId xmlns:a16="http://schemas.microsoft.com/office/drawing/2014/main" id="{0D78DC7E-B9CF-4AE9-82EB-1091FD05E1AF}"/>
            </a:ext>
          </a:extLst>
        </xdr:cNvPr>
        <xdr:cNvSpPr/>
      </xdr:nvSpPr>
      <xdr:spPr>
        <a:xfrm>
          <a:off x="8145110" y="8523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9</xdr:row>
      <xdr:rowOff>14111</xdr:rowOff>
    </xdr:from>
    <xdr:to>
      <xdr:col>15</xdr:col>
      <xdr:colOff>246945</xdr:colOff>
      <xdr:row>9</xdr:row>
      <xdr:rowOff>77611</xdr:rowOff>
    </xdr:to>
    <xdr:sp macro="[0]!IND_BTN_10" textlink="">
      <xdr:nvSpPr>
        <xdr:cNvPr id="17" name="Arrow: Left 16">
          <a:extLst>
            <a:ext uri="{FF2B5EF4-FFF2-40B4-BE49-F238E27FC236}">
              <a16:creationId xmlns:a16="http://schemas.microsoft.com/office/drawing/2014/main" id="{28D7E700-46B9-455D-AA44-6574908A4FA2}"/>
            </a:ext>
          </a:extLst>
        </xdr:cNvPr>
        <xdr:cNvSpPr/>
      </xdr:nvSpPr>
      <xdr:spPr>
        <a:xfrm>
          <a:off x="8145110" y="9570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10</xdr:row>
      <xdr:rowOff>14111</xdr:rowOff>
    </xdr:from>
    <xdr:to>
      <xdr:col>15</xdr:col>
      <xdr:colOff>246945</xdr:colOff>
      <xdr:row>10</xdr:row>
      <xdr:rowOff>77611</xdr:rowOff>
    </xdr:to>
    <xdr:sp macro="[0]!IND_BTN_11" textlink="">
      <xdr:nvSpPr>
        <xdr:cNvPr id="18" name="Arrow: Left 17">
          <a:extLst>
            <a:ext uri="{FF2B5EF4-FFF2-40B4-BE49-F238E27FC236}">
              <a16:creationId xmlns:a16="http://schemas.microsoft.com/office/drawing/2014/main" id="{EC23A504-C88D-490E-B803-1B1E494953BE}"/>
            </a:ext>
          </a:extLst>
        </xdr:cNvPr>
        <xdr:cNvSpPr/>
      </xdr:nvSpPr>
      <xdr:spPr>
        <a:xfrm>
          <a:off x="8145110" y="10618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11</xdr:row>
      <xdr:rowOff>14111</xdr:rowOff>
    </xdr:from>
    <xdr:to>
      <xdr:col>15</xdr:col>
      <xdr:colOff>246945</xdr:colOff>
      <xdr:row>11</xdr:row>
      <xdr:rowOff>77611</xdr:rowOff>
    </xdr:to>
    <xdr:sp macro="[0]!IND_BTN_12" textlink="">
      <xdr:nvSpPr>
        <xdr:cNvPr id="19" name="Arrow: Left 18">
          <a:extLst>
            <a:ext uri="{FF2B5EF4-FFF2-40B4-BE49-F238E27FC236}">
              <a16:creationId xmlns:a16="http://schemas.microsoft.com/office/drawing/2014/main" id="{4F68C654-3492-4EFC-B748-9D5BBC2FE1B4}"/>
            </a:ext>
          </a:extLst>
        </xdr:cNvPr>
        <xdr:cNvSpPr/>
      </xdr:nvSpPr>
      <xdr:spPr>
        <a:xfrm>
          <a:off x="8145110" y="11666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12</xdr:row>
      <xdr:rowOff>14111</xdr:rowOff>
    </xdr:from>
    <xdr:to>
      <xdr:col>15</xdr:col>
      <xdr:colOff>246945</xdr:colOff>
      <xdr:row>12</xdr:row>
      <xdr:rowOff>77611</xdr:rowOff>
    </xdr:to>
    <xdr:sp macro="[0]!IND_BTN_13" textlink="">
      <xdr:nvSpPr>
        <xdr:cNvPr id="20" name="Arrow: Left 19">
          <a:extLst>
            <a:ext uri="{FF2B5EF4-FFF2-40B4-BE49-F238E27FC236}">
              <a16:creationId xmlns:a16="http://schemas.microsoft.com/office/drawing/2014/main" id="{B0CA7BB2-8965-49BC-B51A-97F39066ABC8}"/>
            </a:ext>
          </a:extLst>
        </xdr:cNvPr>
        <xdr:cNvSpPr/>
      </xdr:nvSpPr>
      <xdr:spPr>
        <a:xfrm>
          <a:off x="8145110" y="12714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13</xdr:row>
      <xdr:rowOff>14111</xdr:rowOff>
    </xdr:from>
    <xdr:to>
      <xdr:col>15</xdr:col>
      <xdr:colOff>246945</xdr:colOff>
      <xdr:row>13</xdr:row>
      <xdr:rowOff>77611</xdr:rowOff>
    </xdr:to>
    <xdr:sp macro="[0]!IND_BTN_14" textlink="">
      <xdr:nvSpPr>
        <xdr:cNvPr id="21" name="Arrow: Left 20">
          <a:extLst>
            <a:ext uri="{FF2B5EF4-FFF2-40B4-BE49-F238E27FC236}">
              <a16:creationId xmlns:a16="http://schemas.microsoft.com/office/drawing/2014/main" id="{6ACEC764-0CD6-4FC8-90A3-626EB223004B}"/>
            </a:ext>
          </a:extLst>
        </xdr:cNvPr>
        <xdr:cNvSpPr/>
      </xdr:nvSpPr>
      <xdr:spPr>
        <a:xfrm>
          <a:off x="8145110" y="13761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14</xdr:row>
      <xdr:rowOff>14111</xdr:rowOff>
    </xdr:from>
    <xdr:to>
      <xdr:col>15</xdr:col>
      <xdr:colOff>246945</xdr:colOff>
      <xdr:row>14</xdr:row>
      <xdr:rowOff>77611</xdr:rowOff>
    </xdr:to>
    <xdr:sp macro="[0]!IND_BTN_15" textlink="">
      <xdr:nvSpPr>
        <xdr:cNvPr id="22" name="Arrow: Left 21">
          <a:extLst>
            <a:ext uri="{FF2B5EF4-FFF2-40B4-BE49-F238E27FC236}">
              <a16:creationId xmlns:a16="http://schemas.microsoft.com/office/drawing/2014/main" id="{C240F5DA-FBCE-412E-BE0A-5EFAFD9E3081}"/>
            </a:ext>
          </a:extLst>
        </xdr:cNvPr>
        <xdr:cNvSpPr/>
      </xdr:nvSpPr>
      <xdr:spPr>
        <a:xfrm>
          <a:off x="8145110" y="14809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15</xdr:row>
      <xdr:rowOff>14111</xdr:rowOff>
    </xdr:from>
    <xdr:to>
      <xdr:col>15</xdr:col>
      <xdr:colOff>246945</xdr:colOff>
      <xdr:row>15</xdr:row>
      <xdr:rowOff>77611</xdr:rowOff>
    </xdr:to>
    <xdr:sp macro="[0]!IND_BTN_16" textlink="">
      <xdr:nvSpPr>
        <xdr:cNvPr id="23" name="Arrow: Left 22">
          <a:extLst>
            <a:ext uri="{FF2B5EF4-FFF2-40B4-BE49-F238E27FC236}">
              <a16:creationId xmlns:a16="http://schemas.microsoft.com/office/drawing/2014/main" id="{B3C0D0BC-740E-4AA4-A6D0-A4D735799E3A}"/>
            </a:ext>
          </a:extLst>
        </xdr:cNvPr>
        <xdr:cNvSpPr/>
      </xdr:nvSpPr>
      <xdr:spPr>
        <a:xfrm>
          <a:off x="8145110" y="15857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16</xdr:row>
      <xdr:rowOff>14111</xdr:rowOff>
    </xdr:from>
    <xdr:to>
      <xdr:col>15</xdr:col>
      <xdr:colOff>246945</xdr:colOff>
      <xdr:row>16</xdr:row>
      <xdr:rowOff>77611</xdr:rowOff>
    </xdr:to>
    <xdr:sp macro="[0]!IND_BTN_17" textlink="">
      <xdr:nvSpPr>
        <xdr:cNvPr id="24" name="Arrow: Left 23">
          <a:extLst>
            <a:ext uri="{FF2B5EF4-FFF2-40B4-BE49-F238E27FC236}">
              <a16:creationId xmlns:a16="http://schemas.microsoft.com/office/drawing/2014/main" id="{4168F188-EABD-4ACB-AB7C-2CD5C2C77BCF}"/>
            </a:ext>
          </a:extLst>
        </xdr:cNvPr>
        <xdr:cNvSpPr/>
      </xdr:nvSpPr>
      <xdr:spPr>
        <a:xfrm>
          <a:off x="8145110" y="16905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17</xdr:row>
      <xdr:rowOff>14111</xdr:rowOff>
    </xdr:from>
    <xdr:to>
      <xdr:col>15</xdr:col>
      <xdr:colOff>246945</xdr:colOff>
      <xdr:row>17</xdr:row>
      <xdr:rowOff>77611</xdr:rowOff>
    </xdr:to>
    <xdr:sp macro="[0]!IND_BTN_18" textlink="">
      <xdr:nvSpPr>
        <xdr:cNvPr id="25" name="Arrow: Left 24">
          <a:extLst>
            <a:ext uri="{FF2B5EF4-FFF2-40B4-BE49-F238E27FC236}">
              <a16:creationId xmlns:a16="http://schemas.microsoft.com/office/drawing/2014/main" id="{FD4F8A25-BD1E-488C-B97C-4180C9D0011C}"/>
            </a:ext>
          </a:extLst>
        </xdr:cNvPr>
        <xdr:cNvSpPr/>
      </xdr:nvSpPr>
      <xdr:spPr>
        <a:xfrm>
          <a:off x="8145110" y="17952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18</xdr:row>
      <xdr:rowOff>14111</xdr:rowOff>
    </xdr:from>
    <xdr:to>
      <xdr:col>15</xdr:col>
      <xdr:colOff>246945</xdr:colOff>
      <xdr:row>18</xdr:row>
      <xdr:rowOff>77611</xdr:rowOff>
    </xdr:to>
    <xdr:sp macro="[0]!IND_BTN_19" textlink="">
      <xdr:nvSpPr>
        <xdr:cNvPr id="26" name="Arrow: Left 25">
          <a:extLst>
            <a:ext uri="{FF2B5EF4-FFF2-40B4-BE49-F238E27FC236}">
              <a16:creationId xmlns:a16="http://schemas.microsoft.com/office/drawing/2014/main" id="{B9DA5B90-B29E-4EC3-AF3D-72E230543BE9}"/>
            </a:ext>
          </a:extLst>
        </xdr:cNvPr>
        <xdr:cNvSpPr/>
      </xdr:nvSpPr>
      <xdr:spPr>
        <a:xfrm>
          <a:off x="8145110" y="1895299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19</xdr:row>
      <xdr:rowOff>14111</xdr:rowOff>
    </xdr:from>
    <xdr:to>
      <xdr:col>15</xdr:col>
      <xdr:colOff>246945</xdr:colOff>
      <xdr:row>19</xdr:row>
      <xdr:rowOff>77611</xdr:rowOff>
    </xdr:to>
    <xdr:sp macro="[0]!IND_BTN_20" textlink="">
      <xdr:nvSpPr>
        <xdr:cNvPr id="27" name="Arrow: Left 26">
          <a:extLst>
            <a:ext uri="{FF2B5EF4-FFF2-40B4-BE49-F238E27FC236}">
              <a16:creationId xmlns:a16="http://schemas.microsoft.com/office/drawing/2014/main" id="{F3AC25F8-F56F-42D8-AD40-DD048EF61B92}"/>
            </a:ext>
          </a:extLst>
        </xdr:cNvPr>
        <xdr:cNvSpPr/>
      </xdr:nvSpPr>
      <xdr:spPr>
        <a:xfrm>
          <a:off x="8145110" y="200007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20</xdr:row>
      <xdr:rowOff>14111</xdr:rowOff>
    </xdr:from>
    <xdr:to>
      <xdr:col>15</xdr:col>
      <xdr:colOff>246945</xdr:colOff>
      <xdr:row>20</xdr:row>
      <xdr:rowOff>77611</xdr:rowOff>
    </xdr:to>
    <xdr:sp macro="[0]!IND_BTN_21" textlink="">
      <xdr:nvSpPr>
        <xdr:cNvPr id="28" name="Arrow: Left 27">
          <a:extLst>
            <a:ext uri="{FF2B5EF4-FFF2-40B4-BE49-F238E27FC236}">
              <a16:creationId xmlns:a16="http://schemas.microsoft.com/office/drawing/2014/main" id="{83C8DB2D-B5CC-4B84-9A18-0904428D4C73}"/>
            </a:ext>
          </a:extLst>
        </xdr:cNvPr>
        <xdr:cNvSpPr/>
      </xdr:nvSpPr>
      <xdr:spPr>
        <a:xfrm>
          <a:off x="8145110" y="2104849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21</xdr:row>
      <xdr:rowOff>14111</xdr:rowOff>
    </xdr:from>
    <xdr:to>
      <xdr:col>15</xdr:col>
      <xdr:colOff>246945</xdr:colOff>
      <xdr:row>21</xdr:row>
      <xdr:rowOff>77611</xdr:rowOff>
    </xdr:to>
    <xdr:sp macro="[0]!IND_BTN_22" textlink="">
      <xdr:nvSpPr>
        <xdr:cNvPr id="29" name="Arrow: Left 28">
          <a:extLst>
            <a:ext uri="{FF2B5EF4-FFF2-40B4-BE49-F238E27FC236}">
              <a16:creationId xmlns:a16="http://schemas.microsoft.com/office/drawing/2014/main" id="{7CB9AC69-AA51-42B2-93A5-0559AC9F016E}"/>
            </a:ext>
          </a:extLst>
        </xdr:cNvPr>
        <xdr:cNvSpPr/>
      </xdr:nvSpPr>
      <xdr:spPr>
        <a:xfrm>
          <a:off x="8145110" y="220962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22</xdr:row>
      <xdr:rowOff>14111</xdr:rowOff>
    </xdr:from>
    <xdr:to>
      <xdr:col>15</xdr:col>
      <xdr:colOff>246945</xdr:colOff>
      <xdr:row>22</xdr:row>
      <xdr:rowOff>77611</xdr:rowOff>
    </xdr:to>
    <xdr:sp macro="[0]!IND_BTN_23" textlink="">
      <xdr:nvSpPr>
        <xdr:cNvPr id="30" name="Arrow: Left 29">
          <a:extLst>
            <a:ext uri="{FF2B5EF4-FFF2-40B4-BE49-F238E27FC236}">
              <a16:creationId xmlns:a16="http://schemas.microsoft.com/office/drawing/2014/main" id="{A1AA7B21-E588-4E12-891C-618BBB20CD15}"/>
            </a:ext>
          </a:extLst>
        </xdr:cNvPr>
        <xdr:cNvSpPr/>
      </xdr:nvSpPr>
      <xdr:spPr>
        <a:xfrm>
          <a:off x="8145110" y="23096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7</xdr:col>
      <xdr:colOff>359833</xdr:colOff>
      <xdr:row>0</xdr:row>
      <xdr:rowOff>21168</xdr:rowOff>
    </xdr:from>
    <xdr:to>
      <xdr:col>9</xdr:col>
      <xdr:colOff>42559</xdr:colOff>
      <xdr:row>1</xdr:row>
      <xdr:rowOff>95250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1AACA57A-BEBC-4057-8BD5-D03BB170FF48}"/>
            </a:ext>
          </a:extLst>
        </xdr:cNvPr>
        <xdr:cNvSpPr txBox="1"/>
      </xdr:nvSpPr>
      <xdr:spPr>
        <a:xfrm>
          <a:off x="3965046" y="21168"/>
          <a:ext cx="1330551" cy="178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rgbClr val="37B34A"/>
              </a:solidFill>
            </a:rPr>
            <a:t>Assighned Individuals</a:t>
          </a:r>
        </a:p>
      </xdr:txBody>
    </xdr:sp>
    <xdr:clientData/>
  </xdr:twoCellAnchor>
  <xdr:twoCellAnchor>
    <xdr:from>
      <xdr:col>19</xdr:col>
      <xdr:colOff>409056</xdr:colOff>
      <xdr:row>15</xdr:row>
      <xdr:rowOff>13230</xdr:rowOff>
    </xdr:from>
    <xdr:to>
      <xdr:col>19</xdr:col>
      <xdr:colOff>2329296</xdr:colOff>
      <xdr:row>17</xdr:row>
      <xdr:rowOff>75883</xdr:rowOff>
    </xdr:to>
    <xdr:sp macro="[0]!create_individual_sheet" textlink="">
      <xdr:nvSpPr>
        <xdr:cNvPr id="32" name="Rectangle: Rounded Corners 3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7A21B21-EB31-4064-B088-3F4E205201A1}"/>
            </a:ext>
          </a:extLst>
        </xdr:cNvPr>
        <xdr:cNvSpPr/>
      </xdr:nvSpPr>
      <xdr:spPr>
        <a:xfrm>
          <a:off x="12496281" y="1584855"/>
          <a:ext cx="1920240" cy="27220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WorkerSheet</a:t>
          </a:r>
        </a:p>
      </xdr:txBody>
    </xdr:sp>
    <xdr:clientData/>
  </xdr:twoCellAnchor>
  <xdr:twoCellAnchor>
    <xdr:from>
      <xdr:col>19</xdr:col>
      <xdr:colOff>409056</xdr:colOff>
      <xdr:row>26</xdr:row>
      <xdr:rowOff>31750</xdr:rowOff>
    </xdr:from>
    <xdr:to>
      <xdr:col>19</xdr:col>
      <xdr:colOff>2329296</xdr:colOff>
      <xdr:row>28</xdr:row>
      <xdr:rowOff>94403</xdr:rowOff>
    </xdr:to>
    <xdr:sp macro="[0]!worker_report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6A23FE7D-D0B9-4CD9-809D-111F0CBC07C0}"/>
            </a:ext>
          </a:extLst>
        </xdr:cNvPr>
        <xdr:cNvSpPr/>
      </xdr:nvSpPr>
      <xdr:spPr>
        <a:xfrm>
          <a:off x="12496281" y="2746375"/>
          <a:ext cx="1920240" cy="272203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19</xdr:col>
      <xdr:colOff>409056</xdr:colOff>
      <xdr:row>22</xdr:row>
      <xdr:rowOff>67911</xdr:rowOff>
    </xdr:from>
    <xdr:to>
      <xdr:col>19</xdr:col>
      <xdr:colOff>2329296</xdr:colOff>
      <xdr:row>25</xdr:row>
      <xdr:rowOff>24731</xdr:rowOff>
    </xdr:to>
    <xdr:sp macro="[0]!update_service_total.update_service_total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90AF6EEF-8B08-4EDD-866A-62E50562A887}"/>
            </a:ext>
          </a:extLst>
        </xdr:cNvPr>
        <xdr:cNvSpPr>
          <a:spLocks/>
        </xdr:cNvSpPr>
      </xdr:nvSpPr>
      <xdr:spPr>
        <a:xfrm>
          <a:off x="12496281" y="2363436"/>
          <a:ext cx="1920240" cy="27114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45508</xdr:colOff>
      <xdr:row>80</xdr:row>
      <xdr:rowOff>30867</xdr:rowOff>
    </xdr:from>
    <xdr:to>
      <xdr:col>30</xdr:col>
      <xdr:colOff>485220</xdr:colOff>
      <xdr:row>82</xdr:row>
      <xdr:rowOff>82286</xdr:rowOff>
    </xdr:to>
    <xdr:sp macro="[0]!update_service_total.update_service_tota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8929E5F-958F-4EE3-A546-85AC51853BBF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  <xdr:twoCellAnchor>
    <xdr:from>
      <xdr:col>30</xdr:col>
      <xdr:colOff>542618</xdr:colOff>
      <xdr:row>80</xdr:row>
      <xdr:rowOff>33248</xdr:rowOff>
    </xdr:from>
    <xdr:to>
      <xdr:col>34</xdr:col>
      <xdr:colOff>77817</xdr:colOff>
      <xdr:row>82</xdr:row>
      <xdr:rowOff>89429</xdr:rowOff>
    </xdr:to>
    <xdr:sp macro="[0]!assighned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B4BB87-4EFC-40A0-A762-D7B6E96490BF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Contacts</a:t>
          </a:r>
        </a:p>
      </xdr:txBody>
    </xdr:sp>
    <xdr:clientData/>
  </xdr:twoCellAnchor>
  <xdr:twoCellAnchor>
    <xdr:from>
      <xdr:col>19</xdr:col>
      <xdr:colOff>409056</xdr:colOff>
      <xdr:row>11</xdr:row>
      <xdr:rowOff>49389</xdr:rowOff>
    </xdr:from>
    <xdr:to>
      <xdr:col>19</xdr:col>
      <xdr:colOff>2329296</xdr:colOff>
      <xdr:row>14</xdr:row>
      <xdr:rowOff>6209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1F97E4-EFBD-494E-A39E-3BBB57A847D0}"/>
            </a:ext>
          </a:extLst>
        </xdr:cNvPr>
        <xdr:cNvSpPr/>
      </xdr:nvSpPr>
      <xdr:spPr>
        <a:xfrm>
          <a:off x="12496281" y="1201914"/>
          <a:ext cx="1920240" cy="27114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19</xdr:col>
      <xdr:colOff>409056</xdr:colOff>
      <xdr:row>0</xdr:row>
      <xdr:rowOff>52034</xdr:rowOff>
    </xdr:from>
    <xdr:to>
      <xdr:col>19</xdr:col>
      <xdr:colOff>2329296</xdr:colOff>
      <xdr:row>3</xdr:row>
      <xdr:rowOff>8854</xdr:rowOff>
    </xdr:to>
    <xdr:sp macro="[0]!user_form.user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54FEE5D-40BD-40F3-BE3F-7F33F5CCBD78}"/>
            </a:ext>
          </a:extLst>
        </xdr:cNvPr>
        <xdr:cNvSpPr/>
      </xdr:nvSpPr>
      <xdr:spPr>
        <a:xfrm>
          <a:off x="12496281" y="52034"/>
          <a:ext cx="1920240" cy="27114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Add Session</a:t>
          </a:r>
        </a:p>
      </xdr:txBody>
    </xdr:sp>
    <xdr:clientData/>
  </xdr:twoCellAnchor>
  <xdr:twoCellAnchor>
    <xdr:from>
      <xdr:col>19</xdr:col>
      <xdr:colOff>409056</xdr:colOff>
      <xdr:row>7</xdr:row>
      <xdr:rowOff>85549</xdr:rowOff>
    </xdr:from>
    <xdr:to>
      <xdr:col>19</xdr:col>
      <xdr:colOff>2329296</xdr:colOff>
      <xdr:row>10</xdr:row>
      <xdr:rowOff>42369</xdr:rowOff>
    </xdr:to>
    <xdr:sp macro="[0]!worker_unavailable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0B46988-F8DF-4FB9-A878-FCA1AEDAB2FB}"/>
            </a:ext>
          </a:extLst>
        </xdr:cNvPr>
        <xdr:cNvSpPr/>
      </xdr:nvSpPr>
      <xdr:spPr>
        <a:xfrm>
          <a:off x="12496281" y="818974"/>
          <a:ext cx="1920240" cy="27114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Worker</a:t>
          </a:r>
          <a:r>
            <a:rPr lang="en-US" sz="1100" b="0" baseline="0">
              <a:solidFill>
                <a:schemeClr val="tx2">
                  <a:lumMod val="75000"/>
                </a:schemeClr>
              </a:solidFill>
            </a:rPr>
            <a:t> Unavailable</a:t>
          </a:r>
          <a:endParaRPr lang="en-US" sz="1100" b="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>
    <xdr:from>
      <xdr:col>19</xdr:col>
      <xdr:colOff>409056</xdr:colOff>
      <xdr:row>18</xdr:row>
      <xdr:rowOff>93487</xdr:rowOff>
    </xdr:from>
    <xdr:to>
      <xdr:col>19</xdr:col>
      <xdr:colOff>2329296</xdr:colOff>
      <xdr:row>21</xdr:row>
      <xdr:rowOff>50307</xdr:rowOff>
    </xdr:to>
    <xdr:sp macro="[0]!update_button" textlink="">
      <xdr:nvSpPr>
        <xdr:cNvPr id="7" name="updateButton">
          <a:extLst>
            <a:ext uri="{FF2B5EF4-FFF2-40B4-BE49-F238E27FC236}">
              <a16:creationId xmlns:a16="http://schemas.microsoft.com/office/drawing/2014/main" id="{848D213E-D284-4C84-A400-72C93A68DF6D}"/>
            </a:ext>
          </a:extLst>
        </xdr:cNvPr>
        <xdr:cNvSpPr/>
      </xdr:nvSpPr>
      <xdr:spPr>
        <a:xfrm>
          <a:off x="12496281" y="1974675"/>
          <a:ext cx="1920240" cy="271145"/>
        </a:xfrm>
        <a:prstGeom prst="roundRect">
          <a:avLst/>
        </a:prstGeom>
        <a:gradFill flip="none" rotWithShape="1">
          <a:gsLst>
            <a:gs pos="0">
              <a:srgbClr val="70AD47"/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Updated</a:t>
          </a:r>
        </a:p>
      </xdr:txBody>
    </xdr:sp>
    <xdr:clientData/>
  </xdr:twoCellAnchor>
  <xdr:twoCellAnchor>
    <xdr:from>
      <xdr:col>19</xdr:col>
      <xdr:colOff>409056</xdr:colOff>
      <xdr:row>4</xdr:row>
      <xdr:rowOff>15875</xdr:rowOff>
    </xdr:from>
    <xdr:to>
      <xdr:col>19</xdr:col>
      <xdr:colOff>2329296</xdr:colOff>
      <xdr:row>6</xdr:row>
      <xdr:rowOff>78528</xdr:rowOff>
    </xdr:to>
    <xdr:sp macro="[0]!TaskFrm_old_to_new_form.TaskFrm_old_to_new_form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325CCF93-C638-4D73-8593-A58CED38C646}"/>
            </a:ext>
          </a:extLst>
        </xdr:cNvPr>
        <xdr:cNvSpPr/>
      </xdr:nvSpPr>
      <xdr:spPr>
        <a:xfrm>
          <a:off x="12496281" y="434975"/>
          <a:ext cx="1920240" cy="272203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Edit/Delete Session</a:t>
          </a:r>
        </a:p>
      </xdr:txBody>
    </xdr:sp>
    <xdr:clientData/>
  </xdr:twoCellAnchor>
  <xdr:twoCellAnchor>
    <xdr:from>
      <xdr:col>34</xdr:col>
      <xdr:colOff>137583</xdr:colOff>
      <xdr:row>80</xdr:row>
      <xdr:rowOff>26459</xdr:rowOff>
    </xdr:from>
    <xdr:to>
      <xdr:col>38</xdr:col>
      <xdr:colOff>64366</xdr:colOff>
      <xdr:row>82</xdr:row>
      <xdr:rowOff>82640</xdr:rowOff>
    </xdr:to>
    <xdr:sp macro="[0]!assighned" textlink="">
      <xdr:nvSpPr>
        <xdr:cNvPr id="9" name="Rectangle: Rounded Corner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5BC16EC-32C6-482B-9EE7-4A3FF02DE06A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Approved</a:t>
          </a:r>
        </a:p>
      </xdr:txBody>
    </xdr:sp>
    <xdr:clientData/>
  </xdr:twoCellAnchor>
  <xdr:twoCellAnchor>
    <xdr:from>
      <xdr:col>15</xdr:col>
      <xdr:colOff>91722</xdr:colOff>
      <xdr:row>2</xdr:row>
      <xdr:rowOff>14111</xdr:rowOff>
    </xdr:from>
    <xdr:to>
      <xdr:col>15</xdr:col>
      <xdr:colOff>246945</xdr:colOff>
      <xdr:row>2</xdr:row>
      <xdr:rowOff>77611</xdr:rowOff>
    </xdr:to>
    <xdr:sp macro="[0]!IND_BTN_3" textlink="">
      <xdr:nvSpPr>
        <xdr:cNvPr id="10" name="Arrow: Left 9">
          <a:extLst>
            <a:ext uri="{FF2B5EF4-FFF2-40B4-BE49-F238E27FC236}">
              <a16:creationId xmlns:a16="http://schemas.microsoft.com/office/drawing/2014/main" id="{F006E9B2-DC7C-4E9F-A891-357D289AD0CE}"/>
            </a:ext>
          </a:extLst>
        </xdr:cNvPr>
        <xdr:cNvSpPr/>
      </xdr:nvSpPr>
      <xdr:spPr>
        <a:xfrm>
          <a:off x="8145110" y="2236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3</xdr:row>
      <xdr:rowOff>14111</xdr:rowOff>
    </xdr:from>
    <xdr:to>
      <xdr:col>15</xdr:col>
      <xdr:colOff>246945</xdr:colOff>
      <xdr:row>3</xdr:row>
      <xdr:rowOff>77611</xdr:rowOff>
    </xdr:to>
    <xdr:sp macro="[0]!IND_BTN_4" textlink="">
      <xdr:nvSpPr>
        <xdr:cNvPr id="11" name="Arrow: Left 10">
          <a:extLst>
            <a:ext uri="{FF2B5EF4-FFF2-40B4-BE49-F238E27FC236}">
              <a16:creationId xmlns:a16="http://schemas.microsoft.com/office/drawing/2014/main" id="{E93FF6EA-76F9-4681-A175-13A0ACAE6138}"/>
            </a:ext>
          </a:extLst>
        </xdr:cNvPr>
        <xdr:cNvSpPr/>
      </xdr:nvSpPr>
      <xdr:spPr>
        <a:xfrm>
          <a:off x="8145110" y="3284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4</xdr:row>
      <xdr:rowOff>14111</xdr:rowOff>
    </xdr:from>
    <xdr:to>
      <xdr:col>15</xdr:col>
      <xdr:colOff>246945</xdr:colOff>
      <xdr:row>4</xdr:row>
      <xdr:rowOff>77611</xdr:rowOff>
    </xdr:to>
    <xdr:sp macro="[0]!IND_BTN_5" textlink="">
      <xdr:nvSpPr>
        <xdr:cNvPr id="12" name="Arrow: Left 11">
          <a:extLst>
            <a:ext uri="{FF2B5EF4-FFF2-40B4-BE49-F238E27FC236}">
              <a16:creationId xmlns:a16="http://schemas.microsoft.com/office/drawing/2014/main" id="{21EC56D8-373E-4A0D-A42A-2E38EF0F4ABF}"/>
            </a:ext>
          </a:extLst>
        </xdr:cNvPr>
        <xdr:cNvSpPr/>
      </xdr:nvSpPr>
      <xdr:spPr>
        <a:xfrm>
          <a:off x="8145110" y="4332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5</xdr:row>
      <xdr:rowOff>14111</xdr:rowOff>
    </xdr:from>
    <xdr:to>
      <xdr:col>15</xdr:col>
      <xdr:colOff>246945</xdr:colOff>
      <xdr:row>5</xdr:row>
      <xdr:rowOff>77611</xdr:rowOff>
    </xdr:to>
    <xdr:sp macro="[0]!IND_BTN_6" textlink="">
      <xdr:nvSpPr>
        <xdr:cNvPr id="13" name="Arrow: Left 12">
          <a:extLst>
            <a:ext uri="{FF2B5EF4-FFF2-40B4-BE49-F238E27FC236}">
              <a16:creationId xmlns:a16="http://schemas.microsoft.com/office/drawing/2014/main" id="{89450382-6AC9-43D3-A1DE-3C376556F63C}"/>
            </a:ext>
          </a:extLst>
        </xdr:cNvPr>
        <xdr:cNvSpPr/>
      </xdr:nvSpPr>
      <xdr:spPr>
        <a:xfrm>
          <a:off x="8145110" y="5379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6</xdr:row>
      <xdr:rowOff>14111</xdr:rowOff>
    </xdr:from>
    <xdr:to>
      <xdr:col>15</xdr:col>
      <xdr:colOff>246945</xdr:colOff>
      <xdr:row>6</xdr:row>
      <xdr:rowOff>77611</xdr:rowOff>
    </xdr:to>
    <xdr:sp macro="[0]!IND_BTN_7" textlink="">
      <xdr:nvSpPr>
        <xdr:cNvPr id="14" name="Arrow: Left 13">
          <a:extLst>
            <a:ext uri="{FF2B5EF4-FFF2-40B4-BE49-F238E27FC236}">
              <a16:creationId xmlns:a16="http://schemas.microsoft.com/office/drawing/2014/main" id="{CE91B7A5-60FC-4BDC-B68B-BC529B1A9DBB}"/>
            </a:ext>
          </a:extLst>
        </xdr:cNvPr>
        <xdr:cNvSpPr/>
      </xdr:nvSpPr>
      <xdr:spPr>
        <a:xfrm>
          <a:off x="8145110" y="6427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7</xdr:row>
      <xdr:rowOff>14111</xdr:rowOff>
    </xdr:from>
    <xdr:to>
      <xdr:col>15</xdr:col>
      <xdr:colOff>246945</xdr:colOff>
      <xdr:row>7</xdr:row>
      <xdr:rowOff>77611</xdr:rowOff>
    </xdr:to>
    <xdr:sp macro="[0]!IND_BTN_8" textlink="">
      <xdr:nvSpPr>
        <xdr:cNvPr id="15" name="Arrow: Left 14">
          <a:extLst>
            <a:ext uri="{FF2B5EF4-FFF2-40B4-BE49-F238E27FC236}">
              <a16:creationId xmlns:a16="http://schemas.microsoft.com/office/drawing/2014/main" id="{0763F7D8-337C-44F9-A66A-687D3B7F5213}"/>
            </a:ext>
          </a:extLst>
        </xdr:cNvPr>
        <xdr:cNvSpPr/>
      </xdr:nvSpPr>
      <xdr:spPr>
        <a:xfrm>
          <a:off x="8145110" y="7475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8</xdr:row>
      <xdr:rowOff>14111</xdr:rowOff>
    </xdr:from>
    <xdr:to>
      <xdr:col>15</xdr:col>
      <xdr:colOff>246945</xdr:colOff>
      <xdr:row>8</xdr:row>
      <xdr:rowOff>77611</xdr:rowOff>
    </xdr:to>
    <xdr:sp macro="[0]!IND_BTN_9" textlink="">
      <xdr:nvSpPr>
        <xdr:cNvPr id="16" name="Arrow: Left 15">
          <a:extLst>
            <a:ext uri="{FF2B5EF4-FFF2-40B4-BE49-F238E27FC236}">
              <a16:creationId xmlns:a16="http://schemas.microsoft.com/office/drawing/2014/main" id="{B6738656-AACA-496F-8411-9FC246E6C7CB}"/>
            </a:ext>
          </a:extLst>
        </xdr:cNvPr>
        <xdr:cNvSpPr/>
      </xdr:nvSpPr>
      <xdr:spPr>
        <a:xfrm>
          <a:off x="8145110" y="8523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9</xdr:row>
      <xdr:rowOff>14111</xdr:rowOff>
    </xdr:from>
    <xdr:to>
      <xdr:col>15</xdr:col>
      <xdr:colOff>246945</xdr:colOff>
      <xdr:row>9</xdr:row>
      <xdr:rowOff>77611</xdr:rowOff>
    </xdr:to>
    <xdr:sp macro="[0]!IND_BTN_10" textlink="">
      <xdr:nvSpPr>
        <xdr:cNvPr id="17" name="Arrow: Left 16">
          <a:extLst>
            <a:ext uri="{FF2B5EF4-FFF2-40B4-BE49-F238E27FC236}">
              <a16:creationId xmlns:a16="http://schemas.microsoft.com/office/drawing/2014/main" id="{31B59FE7-E65D-486A-B352-6909D117CD18}"/>
            </a:ext>
          </a:extLst>
        </xdr:cNvPr>
        <xdr:cNvSpPr/>
      </xdr:nvSpPr>
      <xdr:spPr>
        <a:xfrm>
          <a:off x="8145110" y="9570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10</xdr:row>
      <xdr:rowOff>14111</xdr:rowOff>
    </xdr:from>
    <xdr:to>
      <xdr:col>15</xdr:col>
      <xdr:colOff>246945</xdr:colOff>
      <xdr:row>10</xdr:row>
      <xdr:rowOff>77611</xdr:rowOff>
    </xdr:to>
    <xdr:sp macro="[0]!IND_BTN_11" textlink="">
      <xdr:nvSpPr>
        <xdr:cNvPr id="18" name="Arrow: Left 17">
          <a:extLst>
            <a:ext uri="{FF2B5EF4-FFF2-40B4-BE49-F238E27FC236}">
              <a16:creationId xmlns:a16="http://schemas.microsoft.com/office/drawing/2014/main" id="{32839D6E-F478-4511-96D7-B47F8CC6973A}"/>
            </a:ext>
          </a:extLst>
        </xdr:cNvPr>
        <xdr:cNvSpPr/>
      </xdr:nvSpPr>
      <xdr:spPr>
        <a:xfrm>
          <a:off x="8145110" y="10618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11</xdr:row>
      <xdr:rowOff>14111</xdr:rowOff>
    </xdr:from>
    <xdr:to>
      <xdr:col>15</xdr:col>
      <xdr:colOff>246945</xdr:colOff>
      <xdr:row>11</xdr:row>
      <xdr:rowOff>77611</xdr:rowOff>
    </xdr:to>
    <xdr:sp macro="[0]!IND_BTN_12" textlink="">
      <xdr:nvSpPr>
        <xdr:cNvPr id="19" name="Arrow: Left 18">
          <a:extLst>
            <a:ext uri="{FF2B5EF4-FFF2-40B4-BE49-F238E27FC236}">
              <a16:creationId xmlns:a16="http://schemas.microsoft.com/office/drawing/2014/main" id="{CDB67F08-AD25-435A-BDE9-DB0D15AAE1AF}"/>
            </a:ext>
          </a:extLst>
        </xdr:cNvPr>
        <xdr:cNvSpPr/>
      </xdr:nvSpPr>
      <xdr:spPr>
        <a:xfrm>
          <a:off x="8145110" y="11666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12</xdr:row>
      <xdr:rowOff>14111</xdr:rowOff>
    </xdr:from>
    <xdr:to>
      <xdr:col>15</xdr:col>
      <xdr:colOff>246945</xdr:colOff>
      <xdr:row>12</xdr:row>
      <xdr:rowOff>77611</xdr:rowOff>
    </xdr:to>
    <xdr:sp macro="[0]!IND_BTN_13" textlink="">
      <xdr:nvSpPr>
        <xdr:cNvPr id="20" name="Arrow: Left 19">
          <a:extLst>
            <a:ext uri="{FF2B5EF4-FFF2-40B4-BE49-F238E27FC236}">
              <a16:creationId xmlns:a16="http://schemas.microsoft.com/office/drawing/2014/main" id="{05D3B7B5-64E2-4A82-A282-2E9F6DFED731}"/>
            </a:ext>
          </a:extLst>
        </xdr:cNvPr>
        <xdr:cNvSpPr/>
      </xdr:nvSpPr>
      <xdr:spPr>
        <a:xfrm>
          <a:off x="8145110" y="12714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13</xdr:row>
      <xdr:rowOff>14111</xdr:rowOff>
    </xdr:from>
    <xdr:to>
      <xdr:col>15</xdr:col>
      <xdr:colOff>246945</xdr:colOff>
      <xdr:row>13</xdr:row>
      <xdr:rowOff>77611</xdr:rowOff>
    </xdr:to>
    <xdr:sp macro="[0]!IND_BTN_14" textlink="">
      <xdr:nvSpPr>
        <xdr:cNvPr id="21" name="Arrow: Left 20">
          <a:extLst>
            <a:ext uri="{FF2B5EF4-FFF2-40B4-BE49-F238E27FC236}">
              <a16:creationId xmlns:a16="http://schemas.microsoft.com/office/drawing/2014/main" id="{4D428D70-DA0B-4764-A161-D940570771A8}"/>
            </a:ext>
          </a:extLst>
        </xdr:cNvPr>
        <xdr:cNvSpPr/>
      </xdr:nvSpPr>
      <xdr:spPr>
        <a:xfrm>
          <a:off x="8145110" y="13761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14</xdr:row>
      <xdr:rowOff>14111</xdr:rowOff>
    </xdr:from>
    <xdr:to>
      <xdr:col>15</xdr:col>
      <xdr:colOff>246945</xdr:colOff>
      <xdr:row>14</xdr:row>
      <xdr:rowOff>77611</xdr:rowOff>
    </xdr:to>
    <xdr:sp macro="[0]!IND_BTN_15" textlink="">
      <xdr:nvSpPr>
        <xdr:cNvPr id="22" name="Arrow: Left 21">
          <a:extLst>
            <a:ext uri="{FF2B5EF4-FFF2-40B4-BE49-F238E27FC236}">
              <a16:creationId xmlns:a16="http://schemas.microsoft.com/office/drawing/2014/main" id="{F5832A4D-8F47-480C-AA8C-22B00D477F26}"/>
            </a:ext>
          </a:extLst>
        </xdr:cNvPr>
        <xdr:cNvSpPr/>
      </xdr:nvSpPr>
      <xdr:spPr>
        <a:xfrm>
          <a:off x="8145110" y="14809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15</xdr:row>
      <xdr:rowOff>14111</xdr:rowOff>
    </xdr:from>
    <xdr:to>
      <xdr:col>15</xdr:col>
      <xdr:colOff>246945</xdr:colOff>
      <xdr:row>15</xdr:row>
      <xdr:rowOff>77611</xdr:rowOff>
    </xdr:to>
    <xdr:sp macro="[0]!IND_BTN_16" textlink="">
      <xdr:nvSpPr>
        <xdr:cNvPr id="23" name="Arrow: Left 22">
          <a:extLst>
            <a:ext uri="{FF2B5EF4-FFF2-40B4-BE49-F238E27FC236}">
              <a16:creationId xmlns:a16="http://schemas.microsoft.com/office/drawing/2014/main" id="{23ADDBF6-D663-4BDF-A875-D72BC5D402F4}"/>
            </a:ext>
          </a:extLst>
        </xdr:cNvPr>
        <xdr:cNvSpPr/>
      </xdr:nvSpPr>
      <xdr:spPr>
        <a:xfrm>
          <a:off x="8145110" y="15857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16</xdr:row>
      <xdr:rowOff>14111</xdr:rowOff>
    </xdr:from>
    <xdr:to>
      <xdr:col>15</xdr:col>
      <xdr:colOff>246945</xdr:colOff>
      <xdr:row>16</xdr:row>
      <xdr:rowOff>77611</xdr:rowOff>
    </xdr:to>
    <xdr:sp macro="[0]!IND_BTN_17" textlink="">
      <xdr:nvSpPr>
        <xdr:cNvPr id="24" name="Arrow: Left 23">
          <a:extLst>
            <a:ext uri="{FF2B5EF4-FFF2-40B4-BE49-F238E27FC236}">
              <a16:creationId xmlns:a16="http://schemas.microsoft.com/office/drawing/2014/main" id="{442A0AB6-D490-45C5-B179-9C2863CE5030}"/>
            </a:ext>
          </a:extLst>
        </xdr:cNvPr>
        <xdr:cNvSpPr/>
      </xdr:nvSpPr>
      <xdr:spPr>
        <a:xfrm>
          <a:off x="8145110" y="16905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17</xdr:row>
      <xdr:rowOff>14111</xdr:rowOff>
    </xdr:from>
    <xdr:to>
      <xdr:col>15</xdr:col>
      <xdr:colOff>246945</xdr:colOff>
      <xdr:row>17</xdr:row>
      <xdr:rowOff>77611</xdr:rowOff>
    </xdr:to>
    <xdr:sp macro="[0]!IND_BTN_18" textlink="">
      <xdr:nvSpPr>
        <xdr:cNvPr id="25" name="Arrow: Left 24">
          <a:extLst>
            <a:ext uri="{FF2B5EF4-FFF2-40B4-BE49-F238E27FC236}">
              <a16:creationId xmlns:a16="http://schemas.microsoft.com/office/drawing/2014/main" id="{5FA47631-C65E-4C54-9E50-CB0C6C17280B}"/>
            </a:ext>
          </a:extLst>
        </xdr:cNvPr>
        <xdr:cNvSpPr/>
      </xdr:nvSpPr>
      <xdr:spPr>
        <a:xfrm>
          <a:off x="8145110" y="17952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18</xdr:row>
      <xdr:rowOff>14111</xdr:rowOff>
    </xdr:from>
    <xdr:to>
      <xdr:col>15</xdr:col>
      <xdr:colOff>246945</xdr:colOff>
      <xdr:row>18</xdr:row>
      <xdr:rowOff>77611</xdr:rowOff>
    </xdr:to>
    <xdr:sp macro="[0]!IND_BTN_19" textlink="">
      <xdr:nvSpPr>
        <xdr:cNvPr id="26" name="Arrow: Left 25">
          <a:extLst>
            <a:ext uri="{FF2B5EF4-FFF2-40B4-BE49-F238E27FC236}">
              <a16:creationId xmlns:a16="http://schemas.microsoft.com/office/drawing/2014/main" id="{B52FBA9C-4F58-46E1-B09A-E4D609DF91C1}"/>
            </a:ext>
          </a:extLst>
        </xdr:cNvPr>
        <xdr:cNvSpPr/>
      </xdr:nvSpPr>
      <xdr:spPr>
        <a:xfrm>
          <a:off x="8145110" y="1895299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19</xdr:row>
      <xdr:rowOff>14111</xdr:rowOff>
    </xdr:from>
    <xdr:to>
      <xdr:col>15</xdr:col>
      <xdr:colOff>246945</xdr:colOff>
      <xdr:row>19</xdr:row>
      <xdr:rowOff>77611</xdr:rowOff>
    </xdr:to>
    <xdr:sp macro="[0]!IND_BTN_20" textlink="">
      <xdr:nvSpPr>
        <xdr:cNvPr id="27" name="Arrow: Left 26">
          <a:extLst>
            <a:ext uri="{FF2B5EF4-FFF2-40B4-BE49-F238E27FC236}">
              <a16:creationId xmlns:a16="http://schemas.microsoft.com/office/drawing/2014/main" id="{6343E40A-8FD2-4CF9-8D98-C5D66C36B86C}"/>
            </a:ext>
          </a:extLst>
        </xdr:cNvPr>
        <xdr:cNvSpPr/>
      </xdr:nvSpPr>
      <xdr:spPr>
        <a:xfrm>
          <a:off x="8145110" y="200007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20</xdr:row>
      <xdr:rowOff>14111</xdr:rowOff>
    </xdr:from>
    <xdr:to>
      <xdr:col>15</xdr:col>
      <xdr:colOff>246945</xdr:colOff>
      <xdr:row>20</xdr:row>
      <xdr:rowOff>77611</xdr:rowOff>
    </xdr:to>
    <xdr:sp macro="[0]!IND_BTN_21" textlink="">
      <xdr:nvSpPr>
        <xdr:cNvPr id="28" name="Arrow: Left 27">
          <a:extLst>
            <a:ext uri="{FF2B5EF4-FFF2-40B4-BE49-F238E27FC236}">
              <a16:creationId xmlns:a16="http://schemas.microsoft.com/office/drawing/2014/main" id="{B3770049-D015-446C-B8CC-E5A9B13900B3}"/>
            </a:ext>
          </a:extLst>
        </xdr:cNvPr>
        <xdr:cNvSpPr/>
      </xdr:nvSpPr>
      <xdr:spPr>
        <a:xfrm>
          <a:off x="8145110" y="2104849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21</xdr:row>
      <xdr:rowOff>14111</xdr:rowOff>
    </xdr:from>
    <xdr:to>
      <xdr:col>15</xdr:col>
      <xdr:colOff>246945</xdr:colOff>
      <xdr:row>21</xdr:row>
      <xdr:rowOff>77611</xdr:rowOff>
    </xdr:to>
    <xdr:sp macro="[0]!IND_BTN_22" textlink="">
      <xdr:nvSpPr>
        <xdr:cNvPr id="29" name="Arrow: Left 28">
          <a:extLst>
            <a:ext uri="{FF2B5EF4-FFF2-40B4-BE49-F238E27FC236}">
              <a16:creationId xmlns:a16="http://schemas.microsoft.com/office/drawing/2014/main" id="{A376DFFB-0246-4845-A8A7-BAD5AFFCA239}"/>
            </a:ext>
          </a:extLst>
        </xdr:cNvPr>
        <xdr:cNvSpPr/>
      </xdr:nvSpPr>
      <xdr:spPr>
        <a:xfrm>
          <a:off x="8145110" y="220962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22</xdr:row>
      <xdr:rowOff>14111</xdr:rowOff>
    </xdr:from>
    <xdr:to>
      <xdr:col>15</xdr:col>
      <xdr:colOff>246945</xdr:colOff>
      <xdr:row>22</xdr:row>
      <xdr:rowOff>77611</xdr:rowOff>
    </xdr:to>
    <xdr:sp macro="[0]!IND_BTN_23" textlink="">
      <xdr:nvSpPr>
        <xdr:cNvPr id="30" name="Arrow: Left 29">
          <a:extLst>
            <a:ext uri="{FF2B5EF4-FFF2-40B4-BE49-F238E27FC236}">
              <a16:creationId xmlns:a16="http://schemas.microsoft.com/office/drawing/2014/main" id="{FFF98149-D0F8-4694-94A8-54B3568A14A0}"/>
            </a:ext>
          </a:extLst>
        </xdr:cNvPr>
        <xdr:cNvSpPr/>
      </xdr:nvSpPr>
      <xdr:spPr>
        <a:xfrm>
          <a:off x="8145110" y="23096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7</xdr:col>
      <xdr:colOff>359833</xdr:colOff>
      <xdr:row>0</xdr:row>
      <xdr:rowOff>21168</xdr:rowOff>
    </xdr:from>
    <xdr:to>
      <xdr:col>9</xdr:col>
      <xdr:colOff>42559</xdr:colOff>
      <xdr:row>1</xdr:row>
      <xdr:rowOff>95250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F703B89-D405-4037-9935-507A0DDBC724}"/>
            </a:ext>
          </a:extLst>
        </xdr:cNvPr>
        <xdr:cNvSpPr txBox="1"/>
      </xdr:nvSpPr>
      <xdr:spPr>
        <a:xfrm>
          <a:off x="3965046" y="21168"/>
          <a:ext cx="1330551" cy="178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rgbClr val="37B34A"/>
              </a:solidFill>
            </a:rPr>
            <a:t>Assighned Individuals</a:t>
          </a:r>
        </a:p>
      </xdr:txBody>
    </xdr:sp>
    <xdr:clientData/>
  </xdr:twoCellAnchor>
  <xdr:twoCellAnchor>
    <xdr:from>
      <xdr:col>19</xdr:col>
      <xdr:colOff>409056</xdr:colOff>
      <xdr:row>15</xdr:row>
      <xdr:rowOff>13230</xdr:rowOff>
    </xdr:from>
    <xdr:to>
      <xdr:col>19</xdr:col>
      <xdr:colOff>2329296</xdr:colOff>
      <xdr:row>17</xdr:row>
      <xdr:rowOff>75883</xdr:rowOff>
    </xdr:to>
    <xdr:sp macro="[0]!create_individual_sheet" textlink="">
      <xdr:nvSpPr>
        <xdr:cNvPr id="32" name="Rectangle: Rounded Corners 3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ABEED7-0E8D-47E9-9F8B-9B08B16EAF41}"/>
            </a:ext>
          </a:extLst>
        </xdr:cNvPr>
        <xdr:cNvSpPr/>
      </xdr:nvSpPr>
      <xdr:spPr>
        <a:xfrm>
          <a:off x="12496281" y="1584855"/>
          <a:ext cx="1920240" cy="27220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WorkerSheet</a:t>
          </a:r>
        </a:p>
      </xdr:txBody>
    </xdr:sp>
    <xdr:clientData/>
  </xdr:twoCellAnchor>
  <xdr:twoCellAnchor>
    <xdr:from>
      <xdr:col>19</xdr:col>
      <xdr:colOff>409056</xdr:colOff>
      <xdr:row>26</xdr:row>
      <xdr:rowOff>31750</xdr:rowOff>
    </xdr:from>
    <xdr:to>
      <xdr:col>19</xdr:col>
      <xdr:colOff>2329296</xdr:colOff>
      <xdr:row>28</xdr:row>
      <xdr:rowOff>94403</xdr:rowOff>
    </xdr:to>
    <xdr:sp macro="[0]!worker_report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D1255EC2-1A37-4F9F-8CE7-79B6EA3ED4C6}"/>
            </a:ext>
          </a:extLst>
        </xdr:cNvPr>
        <xdr:cNvSpPr/>
      </xdr:nvSpPr>
      <xdr:spPr>
        <a:xfrm>
          <a:off x="12496281" y="2746375"/>
          <a:ext cx="1920240" cy="272203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19</xdr:col>
      <xdr:colOff>409056</xdr:colOff>
      <xdr:row>22</xdr:row>
      <xdr:rowOff>67911</xdr:rowOff>
    </xdr:from>
    <xdr:to>
      <xdr:col>19</xdr:col>
      <xdr:colOff>2329296</xdr:colOff>
      <xdr:row>25</xdr:row>
      <xdr:rowOff>24731</xdr:rowOff>
    </xdr:to>
    <xdr:sp macro="[0]!update_service_total.update_service_total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D8EC0ED2-EE20-4569-B574-B4C7CEC7F9B2}"/>
            </a:ext>
          </a:extLst>
        </xdr:cNvPr>
        <xdr:cNvSpPr>
          <a:spLocks/>
        </xdr:cNvSpPr>
      </xdr:nvSpPr>
      <xdr:spPr>
        <a:xfrm>
          <a:off x="12496281" y="2363436"/>
          <a:ext cx="1920240" cy="27114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45508</xdr:colOff>
      <xdr:row>80</xdr:row>
      <xdr:rowOff>30867</xdr:rowOff>
    </xdr:from>
    <xdr:to>
      <xdr:col>30</xdr:col>
      <xdr:colOff>485220</xdr:colOff>
      <xdr:row>82</xdr:row>
      <xdr:rowOff>82286</xdr:rowOff>
    </xdr:to>
    <xdr:sp macro="[0]!update_service_total.update_service_tota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CD591C0-C83F-45C8-A64F-1F26466626EC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  <xdr:twoCellAnchor>
    <xdr:from>
      <xdr:col>30</xdr:col>
      <xdr:colOff>542618</xdr:colOff>
      <xdr:row>80</xdr:row>
      <xdr:rowOff>33248</xdr:rowOff>
    </xdr:from>
    <xdr:to>
      <xdr:col>34</xdr:col>
      <xdr:colOff>77817</xdr:colOff>
      <xdr:row>82</xdr:row>
      <xdr:rowOff>89429</xdr:rowOff>
    </xdr:to>
    <xdr:sp macro="[0]!assighned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8522CD-5B4D-45EB-8D20-BF5D92A68BB4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Contacts</a:t>
          </a:r>
        </a:p>
      </xdr:txBody>
    </xdr:sp>
    <xdr:clientData/>
  </xdr:twoCellAnchor>
  <xdr:twoCellAnchor>
    <xdr:from>
      <xdr:col>19</xdr:col>
      <xdr:colOff>409056</xdr:colOff>
      <xdr:row>11</xdr:row>
      <xdr:rowOff>49389</xdr:rowOff>
    </xdr:from>
    <xdr:to>
      <xdr:col>19</xdr:col>
      <xdr:colOff>2329296</xdr:colOff>
      <xdr:row>14</xdr:row>
      <xdr:rowOff>6209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4CD7969-D3C2-4B66-B0BE-C7BB210C5139}"/>
            </a:ext>
          </a:extLst>
        </xdr:cNvPr>
        <xdr:cNvSpPr/>
      </xdr:nvSpPr>
      <xdr:spPr>
        <a:xfrm>
          <a:off x="12496281" y="1201914"/>
          <a:ext cx="1920240" cy="27114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19</xdr:col>
      <xdr:colOff>409056</xdr:colOff>
      <xdr:row>0</xdr:row>
      <xdr:rowOff>52034</xdr:rowOff>
    </xdr:from>
    <xdr:to>
      <xdr:col>19</xdr:col>
      <xdr:colOff>2329296</xdr:colOff>
      <xdr:row>3</xdr:row>
      <xdr:rowOff>8854</xdr:rowOff>
    </xdr:to>
    <xdr:sp macro="[0]!user_form.user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9FDDF26-E11C-4B0C-BA77-DFE9C9827B4D}"/>
            </a:ext>
          </a:extLst>
        </xdr:cNvPr>
        <xdr:cNvSpPr/>
      </xdr:nvSpPr>
      <xdr:spPr>
        <a:xfrm>
          <a:off x="12496281" y="52034"/>
          <a:ext cx="1920240" cy="27114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Add Session</a:t>
          </a:r>
        </a:p>
      </xdr:txBody>
    </xdr:sp>
    <xdr:clientData/>
  </xdr:twoCellAnchor>
  <xdr:twoCellAnchor>
    <xdr:from>
      <xdr:col>19</xdr:col>
      <xdr:colOff>409056</xdr:colOff>
      <xdr:row>7</xdr:row>
      <xdr:rowOff>85549</xdr:rowOff>
    </xdr:from>
    <xdr:to>
      <xdr:col>19</xdr:col>
      <xdr:colOff>2329296</xdr:colOff>
      <xdr:row>10</xdr:row>
      <xdr:rowOff>42369</xdr:rowOff>
    </xdr:to>
    <xdr:sp macro="[0]!worker_unavailable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6B54E8F-DA82-47D6-B23E-E382FD5ECAFB}"/>
            </a:ext>
          </a:extLst>
        </xdr:cNvPr>
        <xdr:cNvSpPr/>
      </xdr:nvSpPr>
      <xdr:spPr>
        <a:xfrm>
          <a:off x="12496281" y="818974"/>
          <a:ext cx="1920240" cy="27114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Worker</a:t>
          </a:r>
          <a:r>
            <a:rPr lang="en-US" sz="1100" b="0" baseline="0">
              <a:solidFill>
                <a:schemeClr val="tx2">
                  <a:lumMod val="75000"/>
                </a:schemeClr>
              </a:solidFill>
            </a:rPr>
            <a:t> Unavailable</a:t>
          </a:r>
          <a:endParaRPr lang="en-US" sz="1100" b="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>
    <xdr:from>
      <xdr:col>19</xdr:col>
      <xdr:colOff>409056</xdr:colOff>
      <xdr:row>18</xdr:row>
      <xdr:rowOff>93487</xdr:rowOff>
    </xdr:from>
    <xdr:to>
      <xdr:col>19</xdr:col>
      <xdr:colOff>2329296</xdr:colOff>
      <xdr:row>21</xdr:row>
      <xdr:rowOff>50307</xdr:rowOff>
    </xdr:to>
    <xdr:sp macro="[0]!update_button" textlink="">
      <xdr:nvSpPr>
        <xdr:cNvPr id="7" name="updateButton">
          <a:extLst>
            <a:ext uri="{FF2B5EF4-FFF2-40B4-BE49-F238E27FC236}">
              <a16:creationId xmlns:a16="http://schemas.microsoft.com/office/drawing/2014/main" id="{2F8C05EE-B841-409D-BC5B-478A86D97604}"/>
            </a:ext>
          </a:extLst>
        </xdr:cNvPr>
        <xdr:cNvSpPr/>
      </xdr:nvSpPr>
      <xdr:spPr>
        <a:xfrm>
          <a:off x="12496281" y="1974675"/>
          <a:ext cx="1920240" cy="271145"/>
        </a:xfrm>
        <a:prstGeom prst="roundRect">
          <a:avLst/>
        </a:prstGeom>
        <a:gradFill flip="none" rotWithShape="1">
          <a:gsLst>
            <a:gs pos="0">
              <a:srgbClr val="70AD47"/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Updated</a:t>
          </a:r>
        </a:p>
      </xdr:txBody>
    </xdr:sp>
    <xdr:clientData/>
  </xdr:twoCellAnchor>
  <xdr:twoCellAnchor>
    <xdr:from>
      <xdr:col>19</xdr:col>
      <xdr:colOff>409056</xdr:colOff>
      <xdr:row>4</xdr:row>
      <xdr:rowOff>15875</xdr:rowOff>
    </xdr:from>
    <xdr:to>
      <xdr:col>19</xdr:col>
      <xdr:colOff>2329296</xdr:colOff>
      <xdr:row>6</xdr:row>
      <xdr:rowOff>78528</xdr:rowOff>
    </xdr:to>
    <xdr:sp macro="[0]!TaskFrm_old_to_new_form.TaskFrm_old_to_new_form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CECD7B92-8F17-420F-887D-A09C7EF606DB}"/>
            </a:ext>
          </a:extLst>
        </xdr:cNvPr>
        <xdr:cNvSpPr/>
      </xdr:nvSpPr>
      <xdr:spPr>
        <a:xfrm>
          <a:off x="12496281" y="434975"/>
          <a:ext cx="1920240" cy="272203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Edit/Delete Session</a:t>
          </a:r>
        </a:p>
      </xdr:txBody>
    </xdr:sp>
    <xdr:clientData/>
  </xdr:twoCellAnchor>
  <xdr:twoCellAnchor>
    <xdr:from>
      <xdr:col>34</xdr:col>
      <xdr:colOff>137583</xdr:colOff>
      <xdr:row>80</xdr:row>
      <xdr:rowOff>26459</xdr:rowOff>
    </xdr:from>
    <xdr:to>
      <xdr:col>38</xdr:col>
      <xdr:colOff>64366</xdr:colOff>
      <xdr:row>82</xdr:row>
      <xdr:rowOff>82640</xdr:rowOff>
    </xdr:to>
    <xdr:sp macro="[0]!assighned" textlink="">
      <xdr:nvSpPr>
        <xdr:cNvPr id="9" name="Rectangle: Rounded Corner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8AD81-8667-4F40-82E0-3FA1B049D966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Approved</a:t>
          </a:r>
        </a:p>
      </xdr:txBody>
    </xdr:sp>
    <xdr:clientData/>
  </xdr:twoCellAnchor>
  <xdr:twoCellAnchor>
    <xdr:from>
      <xdr:col>15</xdr:col>
      <xdr:colOff>91722</xdr:colOff>
      <xdr:row>2</xdr:row>
      <xdr:rowOff>14111</xdr:rowOff>
    </xdr:from>
    <xdr:to>
      <xdr:col>15</xdr:col>
      <xdr:colOff>246945</xdr:colOff>
      <xdr:row>2</xdr:row>
      <xdr:rowOff>77611</xdr:rowOff>
    </xdr:to>
    <xdr:sp macro="[0]!IND_BTN_3" textlink="">
      <xdr:nvSpPr>
        <xdr:cNvPr id="10" name="Arrow: Left 9">
          <a:extLst>
            <a:ext uri="{FF2B5EF4-FFF2-40B4-BE49-F238E27FC236}">
              <a16:creationId xmlns:a16="http://schemas.microsoft.com/office/drawing/2014/main" id="{C946AD77-6852-4EBF-87AB-39E29BF23541}"/>
            </a:ext>
          </a:extLst>
        </xdr:cNvPr>
        <xdr:cNvSpPr/>
      </xdr:nvSpPr>
      <xdr:spPr>
        <a:xfrm>
          <a:off x="8145110" y="2236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3</xdr:row>
      <xdr:rowOff>14111</xdr:rowOff>
    </xdr:from>
    <xdr:to>
      <xdr:col>15</xdr:col>
      <xdr:colOff>246945</xdr:colOff>
      <xdr:row>3</xdr:row>
      <xdr:rowOff>77611</xdr:rowOff>
    </xdr:to>
    <xdr:sp macro="[0]!IND_BTN_4" textlink="">
      <xdr:nvSpPr>
        <xdr:cNvPr id="11" name="Arrow: Left 10">
          <a:extLst>
            <a:ext uri="{FF2B5EF4-FFF2-40B4-BE49-F238E27FC236}">
              <a16:creationId xmlns:a16="http://schemas.microsoft.com/office/drawing/2014/main" id="{44F8965B-F545-446C-BFEE-6EBBE8844C27}"/>
            </a:ext>
          </a:extLst>
        </xdr:cNvPr>
        <xdr:cNvSpPr/>
      </xdr:nvSpPr>
      <xdr:spPr>
        <a:xfrm>
          <a:off x="8145110" y="3284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4</xdr:row>
      <xdr:rowOff>14111</xdr:rowOff>
    </xdr:from>
    <xdr:to>
      <xdr:col>15</xdr:col>
      <xdr:colOff>246945</xdr:colOff>
      <xdr:row>4</xdr:row>
      <xdr:rowOff>77611</xdr:rowOff>
    </xdr:to>
    <xdr:sp macro="[0]!IND_BTN_5" textlink="">
      <xdr:nvSpPr>
        <xdr:cNvPr id="12" name="Arrow: Left 11">
          <a:extLst>
            <a:ext uri="{FF2B5EF4-FFF2-40B4-BE49-F238E27FC236}">
              <a16:creationId xmlns:a16="http://schemas.microsoft.com/office/drawing/2014/main" id="{60CAF3C8-24E9-4F73-8D48-EC6F5274F9F7}"/>
            </a:ext>
          </a:extLst>
        </xdr:cNvPr>
        <xdr:cNvSpPr/>
      </xdr:nvSpPr>
      <xdr:spPr>
        <a:xfrm>
          <a:off x="8145110" y="4332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5</xdr:row>
      <xdr:rowOff>14111</xdr:rowOff>
    </xdr:from>
    <xdr:to>
      <xdr:col>15</xdr:col>
      <xdr:colOff>246945</xdr:colOff>
      <xdr:row>5</xdr:row>
      <xdr:rowOff>77611</xdr:rowOff>
    </xdr:to>
    <xdr:sp macro="[0]!IND_BTN_6" textlink="">
      <xdr:nvSpPr>
        <xdr:cNvPr id="13" name="Arrow: Left 12">
          <a:extLst>
            <a:ext uri="{FF2B5EF4-FFF2-40B4-BE49-F238E27FC236}">
              <a16:creationId xmlns:a16="http://schemas.microsoft.com/office/drawing/2014/main" id="{4F9A3CD0-8513-40A2-AB65-1A24E0EB4855}"/>
            </a:ext>
          </a:extLst>
        </xdr:cNvPr>
        <xdr:cNvSpPr/>
      </xdr:nvSpPr>
      <xdr:spPr>
        <a:xfrm>
          <a:off x="8145110" y="5379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6</xdr:row>
      <xdr:rowOff>14111</xdr:rowOff>
    </xdr:from>
    <xdr:to>
      <xdr:col>15</xdr:col>
      <xdr:colOff>246945</xdr:colOff>
      <xdr:row>6</xdr:row>
      <xdr:rowOff>77611</xdr:rowOff>
    </xdr:to>
    <xdr:sp macro="[0]!IND_BTN_7" textlink="">
      <xdr:nvSpPr>
        <xdr:cNvPr id="14" name="Arrow: Left 13">
          <a:extLst>
            <a:ext uri="{FF2B5EF4-FFF2-40B4-BE49-F238E27FC236}">
              <a16:creationId xmlns:a16="http://schemas.microsoft.com/office/drawing/2014/main" id="{ECD3079F-F912-4C6A-AD09-198FF57EA6B0}"/>
            </a:ext>
          </a:extLst>
        </xdr:cNvPr>
        <xdr:cNvSpPr/>
      </xdr:nvSpPr>
      <xdr:spPr>
        <a:xfrm>
          <a:off x="8145110" y="6427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7</xdr:row>
      <xdr:rowOff>14111</xdr:rowOff>
    </xdr:from>
    <xdr:to>
      <xdr:col>15</xdr:col>
      <xdr:colOff>246945</xdr:colOff>
      <xdr:row>7</xdr:row>
      <xdr:rowOff>77611</xdr:rowOff>
    </xdr:to>
    <xdr:sp macro="[0]!IND_BTN_8" textlink="">
      <xdr:nvSpPr>
        <xdr:cNvPr id="15" name="Arrow: Left 14">
          <a:extLst>
            <a:ext uri="{FF2B5EF4-FFF2-40B4-BE49-F238E27FC236}">
              <a16:creationId xmlns:a16="http://schemas.microsoft.com/office/drawing/2014/main" id="{B42E2499-E170-4E96-A430-31C3A5075EA9}"/>
            </a:ext>
          </a:extLst>
        </xdr:cNvPr>
        <xdr:cNvSpPr/>
      </xdr:nvSpPr>
      <xdr:spPr>
        <a:xfrm>
          <a:off x="8145110" y="7475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8</xdr:row>
      <xdr:rowOff>14111</xdr:rowOff>
    </xdr:from>
    <xdr:to>
      <xdr:col>15</xdr:col>
      <xdr:colOff>246945</xdr:colOff>
      <xdr:row>8</xdr:row>
      <xdr:rowOff>77611</xdr:rowOff>
    </xdr:to>
    <xdr:sp macro="[0]!IND_BTN_9" textlink="">
      <xdr:nvSpPr>
        <xdr:cNvPr id="16" name="Arrow: Left 15">
          <a:extLst>
            <a:ext uri="{FF2B5EF4-FFF2-40B4-BE49-F238E27FC236}">
              <a16:creationId xmlns:a16="http://schemas.microsoft.com/office/drawing/2014/main" id="{678739C8-2849-41D9-8462-AB3E7557B8E8}"/>
            </a:ext>
          </a:extLst>
        </xdr:cNvPr>
        <xdr:cNvSpPr/>
      </xdr:nvSpPr>
      <xdr:spPr>
        <a:xfrm>
          <a:off x="8145110" y="8523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9</xdr:row>
      <xdr:rowOff>14111</xdr:rowOff>
    </xdr:from>
    <xdr:to>
      <xdr:col>15</xdr:col>
      <xdr:colOff>246945</xdr:colOff>
      <xdr:row>9</xdr:row>
      <xdr:rowOff>77611</xdr:rowOff>
    </xdr:to>
    <xdr:sp macro="[0]!IND_BTN_10" textlink="">
      <xdr:nvSpPr>
        <xdr:cNvPr id="17" name="Arrow: Left 16">
          <a:extLst>
            <a:ext uri="{FF2B5EF4-FFF2-40B4-BE49-F238E27FC236}">
              <a16:creationId xmlns:a16="http://schemas.microsoft.com/office/drawing/2014/main" id="{4B0611FF-B6CA-4404-BA27-6AB1090BCDF1}"/>
            </a:ext>
          </a:extLst>
        </xdr:cNvPr>
        <xdr:cNvSpPr/>
      </xdr:nvSpPr>
      <xdr:spPr>
        <a:xfrm>
          <a:off x="8145110" y="9570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10</xdr:row>
      <xdr:rowOff>14111</xdr:rowOff>
    </xdr:from>
    <xdr:to>
      <xdr:col>15</xdr:col>
      <xdr:colOff>246945</xdr:colOff>
      <xdr:row>10</xdr:row>
      <xdr:rowOff>77611</xdr:rowOff>
    </xdr:to>
    <xdr:sp macro="[0]!IND_BTN_11" textlink="">
      <xdr:nvSpPr>
        <xdr:cNvPr id="18" name="Arrow: Left 17">
          <a:extLst>
            <a:ext uri="{FF2B5EF4-FFF2-40B4-BE49-F238E27FC236}">
              <a16:creationId xmlns:a16="http://schemas.microsoft.com/office/drawing/2014/main" id="{1D8BAE3B-C468-4376-96CB-C900397E1B5D}"/>
            </a:ext>
          </a:extLst>
        </xdr:cNvPr>
        <xdr:cNvSpPr/>
      </xdr:nvSpPr>
      <xdr:spPr>
        <a:xfrm>
          <a:off x="8145110" y="10618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11</xdr:row>
      <xdr:rowOff>14111</xdr:rowOff>
    </xdr:from>
    <xdr:to>
      <xdr:col>15</xdr:col>
      <xdr:colOff>246945</xdr:colOff>
      <xdr:row>11</xdr:row>
      <xdr:rowOff>77611</xdr:rowOff>
    </xdr:to>
    <xdr:sp macro="[0]!IND_BTN_12" textlink="">
      <xdr:nvSpPr>
        <xdr:cNvPr id="19" name="Arrow: Left 18">
          <a:extLst>
            <a:ext uri="{FF2B5EF4-FFF2-40B4-BE49-F238E27FC236}">
              <a16:creationId xmlns:a16="http://schemas.microsoft.com/office/drawing/2014/main" id="{FED46511-9BD8-4C7A-8A64-06F31339C21A}"/>
            </a:ext>
          </a:extLst>
        </xdr:cNvPr>
        <xdr:cNvSpPr/>
      </xdr:nvSpPr>
      <xdr:spPr>
        <a:xfrm>
          <a:off x="8145110" y="11666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12</xdr:row>
      <xdr:rowOff>14111</xdr:rowOff>
    </xdr:from>
    <xdr:to>
      <xdr:col>15</xdr:col>
      <xdr:colOff>246945</xdr:colOff>
      <xdr:row>12</xdr:row>
      <xdr:rowOff>77611</xdr:rowOff>
    </xdr:to>
    <xdr:sp macro="[0]!IND_BTN_13" textlink="">
      <xdr:nvSpPr>
        <xdr:cNvPr id="20" name="Arrow: Left 19">
          <a:extLst>
            <a:ext uri="{FF2B5EF4-FFF2-40B4-BE49-F238E27FC236}">
              <a16:creationId xmlns:a16="http://schemas.microsoft.com/office/drawing/2014/main" id="{AD7CEA36-EC2F-488E-94A3-96320461F044}"/>
            </a:ext>
          </a:extLst>
        </xdr:cNvPr>
        <xdr:cNvSpPr/>
      </xdr:nvSpPr>
      <xdr:spPr>
        <a:xfrm>
          <a:off x="8145110" y="12714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13</xdr:row>
      <xdr:rowOff>14111</xdr:rowOff>
    </xdr:from>
    <xdr:to>
      <xdr:col>15</xdr:col>
      <xdr:colOff>246945</xdr:colOff>
      <xdr:row>13</xdr:row>
      <xdr:rowOff>77611</xdr:rowOff>
    </xdr:to>
    <xdr:sp macro="[0]!IND_BTN_14" textlink="">
      <xdr:nvSpPr>
        <xdr:cNvPr id="21" name="Arrow: Left 20">
          <a:extLst>
            <a:ext uri="{FF2B5EF4-FFF2-40B4-BE49-F238E27FC236}">
              <a16:creationId xmlns:a16="http://schemas.microsoft.com/office/drawing/2014/main" id="{C580922F-5685-4035-B6C8-53667320D0F7}"/>
            </a:ext>
          </a:extLst>
        </xdr:cNvPr>
        <xdr:cNvSpPr/>
      </xdr:nvSpPr>
      <xdr:spPr>
        <a:xfrm>
          <a:off x="8145110" y="13761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14</xdr:row>
      <xdr:rowOff>14111</xdr:rowOff>
    </xdr:from>
    <xdr:to>
      <xdr:col>15</xdr:col>
      <xdr:colOff>246945</xdr:colOff>
      <xdr:row>14</xdr:row>
      <xdr:rowOff>77611</xdr:rowOff>
    </xdr:to>
    <xdr:sp macro="[0]!IND_BTN_15" textlink="">
      <xdr:nvSpPr>
        <xdr:cNvPr id="22" name="Arrow: Left 21">
          <a:extLst>
            <a:ext uri="{FF2B5EF4-FFF2-40B4-BE49-F238E27FC236}">
              <a16:creationId xmlns:a16="http://schemas.microsoft.com/office/drawing/2014/main" id="{093A40EE-396B-4DAE-A812-A04817D95FAF}"/>
            </a:ext>
          </a:extLst>
        </xdr:cNvPr>
        <xdr:cNvSpPr/>
      </xdr:nvSpPr>
      <xdr:spPr>
        <a:xfrm>
          <a:off x="8145110" y="14809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15</xdr:row>
      <xdr:rowOff>14111</xdr:rowOff>
    </xdr:from>
    <xdr:to>
      <xdr:col>15</xdr:col>
      <xdr:colOff>246945</xdr:colOff>
      <xdr:row>15</xdr:row>
      <xdr:rowOff>77611</xdr:rowOff>
    </xdr:to>
    <xdr:sp macro="[0]!IND_BTN_16" textlink="">
      <xdr:nvSpPr>
        <xdr:cNvPr id="23" name="Arrow: Left 22">
          <a:extLst>
            <a:ext uri="{FF2B5EF4-FFF2-40B4-BE49-F238E27FC236}">
              <a16:creationId xmlns:a16="http://schemas.microsoft.com/office/drawing/2014/main" id="{E386141D-2762-4647-A37A-CCAB1098F7F4}"/>
            </a:ext>
          </a:extLst>
        </xdr:cNvPr>
        <xdr:cNvSpPr/>
      </xdr:nvSpPr>
      <xdr:spPr>
        <a:xfrm>
          <a:off x="8145110" y="15857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16</xdr:row>
      <xdr:rowOff>14111</xdr:rowOff>
    </xdr:from>
    <xdr:to>
      <xdr:col>15</xdr:col>
      <xdr:colOff>246945</xdr:colOff>
      <xdr:row>16</xdr:row>
      <xdr:rowOff>77611</xdr:rowOff>
    </xdr:to>
    <xdr:sp macro="[0]!IND_BTN_17" textlink="">
      <xdr:nvSpPr>
        <xdr:cNvPr id="24" name="Arrow: Left 23">
          <a:extLst>
            <a:ext uri="{FF2B5EF4-FFF2-40B4-BE49-F238E27FC236}">
              <a16:creationId xmlns:a16="http://schemas.microsoft.com/office/drawing/2014/main" id="{3EDAFDFB-09F1-4D46-8666-AA2E26E503CE}"/>
            </a:ext>
          </a:extLst>
        </xdr:cNvPr>
        <xdr:cNvSpPr/>
      </xdr:nvSpPr>
      <xdr:spPr>
        <a:xfrm>
          <a:off x="8145110" y="16905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17</xdr:row>
      <xdr:rowOff>14111</xdr:rowOff>
    </xdr:from>
    <xdr:to>
      <xdr:col>15</xdr:col>
      <xdr:colOff>246945</xdr:colOff>
      <xdr:row>17</xdr:row>
      <xdr:rowOff>77611</xdr:rowOff>
    </xdr:to>
    <xdr:sp macro="[0]!IND_BTN_18" textlink="">
      <xdr:nvSpPr>
        <xdr:cNvPr id="25" name="Arrow: Left 24">
          <a:extLst>
            <a:ext uri="{FF2B5EF4-FFF2-40B4-BE49-F238E27FC236}">
              <a16:creationId xmlns:a16="http://schemas.microsoft.com/office/drawing/2014/main" id="{4CD905F8-F489-4EAD-A47D-29031C58834B}"/>
            </a:ext>
          </a:extLst>
        </xdr:cNvPr>
        <xdr:cNvSpPr/>
      </xdr:nvSpPr>
      <xdr:spPr>
        <a:xfrm>
          <a:off x="8145110" y="17952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18</xdr:row>
      <xdr:rowOff>14111</xdr:rowOff>
    </xdr:from>
    <xdr:to>
      <xdr:col>15</xdr:col>
      <xdr:colOff>246945</xdr:colOff>
      <xdr:row>18</xdr:row>
      <xdr:rowOff>77611</xdr:rowOff>
    </xdr:to>
    <xdr:sp macro="[0]!IND_BTN_19" textlink="">
      <xdr:nvSpPr>
        <xdr:cNvPr id="26" name="Arrow: Left 25">
          <a:extLst>
            <a:ext uri="{FF2B5EF4-FFF2-40B4-BE49-F238E27FC236}">
              <a16:creationId xmlns:a16="http://schemas.microsoft.com/office/drawing/2014/main" id="{479D7E72-D171-4329-AD54-F68B515FF40C}"/>
            </a:ext>
          </a:extLst>
        </xdr:cNvPr>
        <xdr:cNvSpPr/>
      </xdr:nvSpPr>
      <xdr:spPr>
        <a:xfrm>
          <a:off x="8145110" y="1895299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19</xdr:row>
      <xdr:rowOff>14111</xdr:rowOff>
    </xdr:from>
    <xdr:to>
      <xdr:col>15</xdr:col>
      <xdr:colOff>246945</xdr:colOff>
      <xdr:row>19</xdr:row>
      <xdr:rowOff>77611</xdr:rowOff>
    </xdr:to>
    <xdr:sp macro="[0]!IND_BTN_20" textlink="">
      <xdr:nvSpPr>
        <xdr:cNvPr id="27" name="Arrow: Left 26">
          <a:extLst>
            <a:ext uri="{FF2B5EF4-FFF2-40B4-BE49-F238E27FC236}">
              <a16:creationId xmlns:a16="http://schemas.microsoft.com/office/drawing/2014/main" id="{4E10D7E2-AAFE-44AE-82EB-A3413F557DF9}"/>
            </a:ext>
          </a:extLst>
        </xdr:cNvPr>
        <xdr:cNvSpPr/>
      </xdr:nvSpPr>
      <xdr:spPr>
        <a:xfrm>
          <a:off x="8145110" y="200007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20</xdr:row>
      <xdr:rowOff>14111</xdr:rowOff>
    </xdr:from>
    <xdr:to>
      <xdr:col>15</xdr:col>
      <xdr:colOff>246945</xdr:colOff>
      <xdr:row>20</xdr:row>
      <xdr:rowOff>77611</xdr:rowOff>
    </xdr:to>
    <xdr:sp macro="[0]!IND_BTN_21" textlink="">
      <xdr:nvSpPr>
        <xdr:cNvPr id="28" name="Arrow: Left 27">
          <a:extLst>
            <a:ext uri="{FF2B5EF4-FFF2-40B4-BE49-F238E27FC236}">
              <a16:creationId xmlns:a16="http://schemas.microsoft.com/office/drawing/2014/main" id="{60885573-2EAF-4969-8941-311DA79A149C}"/>
            </a:ext>
          </a:extLst>
        </xdr:cNvPr>
        <xdr:cNvSpPr/>
      </xdr:nvSpPr>
      <xdr:spPr>
        <a:xfrm>
          <a:off x="8145110" y="2104849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21</xdr:row>
      <xdr:rowOff>14111</xdr:rowOff>
    </xdr:from>
    <xdr:to>
      <xdr:col>15</xdr:col>
      <xdr:colOff>246945</xdr:colOff>
      <xdr:row>21</xdr:row>
      <xdr:rowOff>77611</xdr:rowOff>
    </xdr:to>
    <xdr:sp macro="[0]!IND_BTN_22" textlink="">
      <xdr:nvSpPr>
        <xdr:cNvPr id="29" name="Arrow: Left 28">
          <a:extLst>
            <a:ext uri="{FF2B5EF4-FFF2-40B4-BE49-F238E27FC236}">
              <a16:creationId xmlns:a16="http://schemas.microsoft.com/office/drawing/2014/main" id="{9691BF6D-D74A-4902-BBBE-FA8596B65F0D}"/>
            </a:ext>
          </a:extLst>
        </xdr:cNvPr>
        <xdr:cNvSpPr/>
      </xdr:nvSpPr>
      <xdr:spPr>
        <a:xfrm>
          <a:off x="8145110" y="220962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22</xdr:row>
      <xdr:rowOff>14111</xdr:rowOff>
    </xdr:from>
    <xdr:to>
      <xdr:col>15</xdr:col>
      <xdr:colOff>246945</xdr:colOff>
      <xdr:row>22</xdr:row>
      <xdr:rowOff>77611</xdr:rowOff>
    </xdr:to>
    <xdr:sp macro="[0]!IND_BTN_23" textlink="">
      <xdr:nvSpPr>
        <xdr:cNvPr id="30" name="Arrow: Left 29">
          <a:extLst>
            <a:ext uri="{FF2B5EF4-FFF2-40B4-BE49-F238E27FC236}">
              <a16:creationId xmlns:a16="http://schemas.microsoft.com/office/drawing/2014/main" id="{32B07336-69A1-4005-AC1D-0907A52F8DE3}"/>
            </a:ext>
          </a:extLst>
        </xdr:cNvPr>
        <xdr:cNvSpPr/>
      </xdr:nvSpPr>
      <xdr:spPr>
        <a:xfrm>
          <a:off x="8145110" y="23096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7</xdr:col>
      <xdr:colOff>359833</xdr:colOff>
      <xdr:row>0</xdr:row>
      <xdr:rowOff>21168</xdr:rowOff>
    </xdr:from>
    <xdr:to>
      <xdr:col>9</xdr:col>
      <xdr:colOff>42559</xdr:colOff>
      <xdr:row>1</xdr:row>
      <xdr:rowOff>95250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8E7BB811-C376-4BDE-9FEC-40CA93069F83}"/>
            </a:ext>
          </a:extLst>
        </xdr:cNvPr>
        <xdr:cNvSpPr txBox="1"/>
      </xdr:nvSpPr>
      <xdr:spPr>
        <a:xfrm>
          <a:off x="3965046" y="21168"/>
          <a:ext cx="1330551" cy="178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rgbClr val="37B34A"/>
              </a:solidFill>
            </a:rPr>
            <a:t>Assighned Individuals</a:t>
          </a:r>
        </a:p>
      </xdr:txBody>
    </xdr:sp>
    <xdr:clientData/>
  </xdr:twoCellAnchor>
  <xdr:twoCellAnchor>
    <xdr:from>
      <xdr:col>19</xdr:col>
      <xdr:colOff>409056</xdr:colOff>
      <xdr:row>15</xdr:row>
      <xdr:rowOff>13230</xdr:rowOff>
    </xdr:from>
    <xdr:to>
      <xdr:col>19</xdr:col>
      <xdr:colOff>2329296</xdr:colOff>
      <xdr:row>17</xdr:row>
      <xdr:rowOff>75883</xdr:rowOff>
    </xdr:to>
    <xdr:sp macro="[0]!create_individual_sheet" textlink="">
      <xdr:nvSpPr>
        <xdr:cNvPr id="32" name="Rectangle: Rounded Corners 3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56FBB79-B809-4B5F-8BD7-0114FAB1A301}"/>
            </a:ext>
          </a:extLst>
        </xdr:cNvPr>
        <xdr:cNvSpPr/>
      </xdr:nvSpPr>
      <xdr:spPr>
        <a:xfrm>
          <a:off x="12496281" y="1584855"/>
          <a:ext cx="1920240" cy="27220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WorkerSheet</a:t>
          </a:r>
        </a:p>
      </xdr:txBody>
    </xdr:sp>
    <xdr:clientData/>
  </xdr:twoCellAnchor>
  <xdr:twoCellAnchor>
    <xdr:from>
      <xdr:col>19</xdr:col>
      <xdr:colOff>409056</xdr:colOff>
      <xdr:row>26</xdr:row>
      <xdr:rowOff>31750</xdr:rowOff>
    </xdr:from>
    <xdr:to>
      <xdr:col>19</xdr:col>
      <xdr:colOff>2329296</xdr:colOff>
      <xdr:row>28</xdr:row>
      <xdr:rowOff>94403</xdr:rowOff>
    </xdr:to>
    <xdr:sp macro="[0]!worker_report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4E81A137-859C-4AA2-86A2-4CB704A0EB8D}"/>
            </a:ext>
          </a:extLst>
        </xdr:cNvPr>
        <xdr:cNvSpPr/>
      </xdr:nvSpPr>
      <xdr:spPr>
        <a:xfrm>
          <a:off x="12496281" y="2746375"/>
          <a:ext cx="1920240" cy="272203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19</xdr:col>
      <xdr:colOff>409056</xdr:colOff>
      <xdr:row>22</xdr:row>
      <xdr:rowOff>67911</xdr:rowOff>
    </xdr:from>
    <xdr:to>
      <xdr:col>19</xdr:col>
      <xdr:colOff>2329296</xdr:colOff>
      <xdr:row>25</xdr:row>
      <xdr:rowOff>24731</xdr:rowOff>
    </xdr:to>
    <xdr:sp macro="[0]!update_service_total.update_service_total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38D50BDB-3764-4B25-87A9-08EB15DE773C}"/>
            </a:ext>
          </a:extLst>
        </xdr:cNvPr>
        <xdr:cNvSpPr>
          <a:spLocks/>
        </xdr:cNvSpPr>
      </xdr:nvSpPr>
      <xdr:spPr>
        <a:xfrm>
          <a:off x="12496281" y="2363436"/>
          <a:ext cx="1920240" cy="27114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45508</xdr:colOff>
      <xdr:row>80</xdr:row>
      <xdr:rowOff>30867</xdr:rowOff>
    </xdr:from>
    <xdr:to>
      <xdr:col>30</xdr:col>
      <xdr:colOff>485220</xdr:colOff>
      <xdr:row>82</xdr:row>
      <xdr:rowOff>82286</xdr:rowOff>
    </xdr:to>
    <xdr:sp macro="[0]!update_service_total.update_service_tota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BD5C9D4-DCA5-42EE-9B55-0C2F9F3BE3F3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  <xdr:twoCellAnchor>
    <xdr:from>
      <xdr:col>30</xdr:col>
      <xdr:colOff>542618</xdr:colOff>
      <xdr:row>80</xdr:row>
      <xdr:rowOff>33248</xdr:rowOff>
    </xdr:from>
    <xdr:to>
      <xdr:col>34</xdr:col>
      <xdr:colOff>77817</xdr:colOff>
      <xdr:row>82</xdr:row>
      <xdr:rowOff>89429</xdr:rowOff>
    </xdr:to>
    <xdr:sp macro="[0]!assighned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9A0DB0-C930-4AF7-9149-8260280A0B14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Contacts</a:t>
          </a:r>
        </a:p>
      </xdr:txBody>
    </xdr:sp>
    <xdr:clientData/>
  </xdr:twoCellAnchor>
  <xdr:twoCellAnchor>
    <xdr:from>
      <xdr:col>19</xdr:col>
      <xdr:colOff>409056</xdr:colOff>
      <xdr:row>11</xdr:row>
      <xdr:rowOff>49389</xdr:rowOff>
    </xdr:from>
    <xdr:to>
      <xdr:col>19</xdr:col>
      <xdr:colOff>2329296</xdr:colOff>
      <xdr:row>14</xdr:row>
      <xdr:rowOff>6209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60E7583-DBC8-4051-A1A6-1E24D8CC6F9A}"/>
            </a:ext>
          </a:extLst>
        </xdr:cNvPr>
        <xdr:cNvSpPr/>
      </xdr:nvSpPr>
      <xdr:spPr>
        <a:xfrm>
          <a:off x="12496281" y="1201914"/>
          <a:ext cx="1920240" cy="27114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19</xdr:col>
      <xdr:colOff>409056</xdr:colOff>
      <xdr:row>0</xdr:row>
      <xdr:rowOff>52034</xdr:rowOff>
    </xdr:from>
    <xdr:to>
      <xdr:col>19</xdr:col>
      <xdr:colOff>2329296</xdr:colOff>
      <xdr:row>3</xdr:row>
      <xdr:rowOff>8854</xdr:rowOff>
    </xdr:to>
    <xdr:sp macro="[0]!user_form.user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D627957-B9EB-4B59-B940-AF13F9417D17}"/>
            </a:ext>
          </a:extLst>
        </xdr:cNvPr>
        <xdr:cNvSpPr/>
      </xdr:nvSpPr>
      <xdr:spPr>
        <a:xfrm>
          <a:off x="12496281" y="52034"/>
          <a:ext cx="1920240" cy="27114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Add Session</a:t>
          </a:r>
        </a:p>
      </xdr:txBody>
    </xdr:sp>
    <xdr:clientData/>
  </xdr:twoCellAnchor>
  <xdr:twoCellAnchor>
    <xdr:from>
      <xdr:col>19</xdr:col>
      <xdr:colOff>409056</xdr:colOff>
      <xdr:row>7</xdr:row>
      <xdr:rowOff>85549</xdr:rowOff>
    </xdr:from>
    <xdr:to>
      <xdr:col>19</xdr:col>
      <xdr:colOff>2329296</xdr:colOff>
      <xdr:row>10</xdr:row>
      <xdr:rowOff>42369</xdr:rowOff>
    </xdr:to>
    <xdr:sp macro="[0]!worker_unavailable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19E5371-AEAE-4591-BDB2-60DF60165FFF}"/>
            </a:ext>
          </a:extLst>
        </xdr:cNvPr>
        <xdr:cNvSpPr/>
      </xdr:nvSpPr>
      <xdr:spPr>
        <a:xfrm>
          <a:off x="12496281" y="818974"/>
          <a:ext cx="1920240" cy="27114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Worker</a:t>
          </a:r>
          <a:r>
            <a:rPr lang="en-US" sz="1100" b="0" baseline="0">
              <a:solidFill>
                <a:schemeClr val="tx2">
                  <a:lumMod val="75000"/>
                </a:schemeClr>
              </a:solidFill>
            </a:rPr>
            <a:t> Unavailable</a:t>
          </a:r>
          <a:endParaRPr lang="en-US" sz="1100" b="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>
    <xdr:from>
      <xdr:col>19</xdr:col>
      <xdr:colOff>409056</xdr:colOff>
      <xdr:row>18</xdr:row>
      <xdr:rowOff>93487</xdr:rowOff>
    </xdr:from>
    <xdr:to>
      <xdr:col>19</xdr:col>
      <xdr:colOff>2329296</xdr:colOff>
      <xdr:row>21</xdr:row>
      <xdr:rowOff>50307</xdr:rowOff>
    </xdr:to>
    <xdr:sp macro="[0]!update_button" textlink="">
      <xdr:nvSpPr>
        <xdr:cNvPr id="7" name="updateButton">
          <a:extLst>
            <a:ext uri="{FF2B5EF4-FFF2-40B4-BE49-F238E27FC236}">
              <a16:creationId xmlns:a16="http://schemas.microsoft.com/office/drawing/2014/main" id="{D3E4E963-6FE3-43EA-A475-E87F7CCCE7E1}"/>
            </a:ext>
          </a:extLst>
        </xdr:cNvPr>
        <xdr:cNvSpPr/>
      </xdr:nvSpPr>
      <xdr:spPr>
        <a:xfrm>
          <a:off x="12496281" y="1974675"/>
          <a:ext cx="1920240" cy="271145"/>
        </a:xfrm>
        <a:prstGeom prst="roundRect">
          <a:avLst/>
        </a:prstGeom>
        <a:gradFill flip="none" rotWithShape="1">
          <a:gsLst>
            <a:gs pos="0">
              <a:srgbClr val="70AD47"/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Updated</a:t>
          </a:r>
        </a:p>
      </xdr:txBody>
    </xdr:sp>
    <xdr:clientData/>
  </xdr:twoCellAnchor>
  <xdr:twoCellAnchor>
    <xdr:from>
      <xdr:col>19</xdr:col>
      <xdr:colOff>409056</xdr:colOff>
      <xdr:row>4</xdr:row>
      <xdr:rowOff>15875</xdr:rowOff>
    </xdr:from>
    <xdr:to>
      <xdr:col>19</xdr:col>
      <xdr:colOff>2329296</xdr:colOff>
      <xdr:row>6</xdr:row>
      <xdr:rowOff>78528</xdr:rowOff>
    </xdr:to>
    <xdr:sp macro="[0]!TaskFrm_old_to_new_form.TaskFrm_old_to_new_form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4247762-AC39-43CC-B9EF-1B566F6DAAD5}"/>
            </a:ext>
          </a:extLst>
        </xdr:cNvPr>
        <xdr:cNvSpPr/>
      </xdr:nvSpPr>
      <xdr:spPr>
        <a:xfrm>
          <a:off x="12496281" y="434975"/>
          <a:ext cx="1920240" cy="272203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Edit/Delete Session</a:t>
          </a:r>
        </a:p>
      </xdr:txBody>
    </xdr:sp>
    <xdr:clientData/>
  </xdr:twoCellAnchor>
  <xdr:twoCellAnchor>
    <xdr:from>
      <xdr:col>34</xdr:col>
      <xdr:colOff>137583</xdr:colOff>
      <xdr:row>80</xdr:row>
      <xdr:rowOff>26459</xdr:rowOff>
    </xdr:from>
    <xdr:to>
      <xdr:col>38</xdr:col>
      <xdr:colOff>64366</xdr:colOff>
      <xdr:row>82</xdr:row>
      <xdr:rowOff>82640</xdr:rowOff>
    </xdr:to>
    <xdr:sp macro="[0]!assighned" textlink="">
      <xdr:nvSpPr>
        <xdr:cNvPr id="9" name="Rectangle: Rounded Corner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BEE58A1-ACA4-434F-B6EB-91F12337EF3E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Approved</a:t>
          </a:r>
        </a:p>
      </xdr:txBody>
    </xdr:sp>
    <xdr:clientData/>
  </xdr:twoCellAnchor>
  <xdr:twoCellAnchor>
    <xdr:from>
      <xdr:col>15</xdr:col>
      <xdr:colOff>91722</xdr:colOff>
      <xdr:row>2</xdr:row>
      <xdr:rowOff>14111</xdr:rowOff>
    </xdr:from>
    <xdr:to>
      <xdr:col>15</xdr:col>
      <xdr:colOff>246945</xdr:colOff>
      <xdr:row>2</xdr:row>
      <xdr:rowOff>77611</xdr:rowOff>
    </xdr:to>
    <xdr:sp macro="[0]!IND_BTN_3" textlink="">
      <xdr:nvSpPr>
        <xdr:cNvPr id="10" name="Arrow: Left 9">
          <a:extLst>
            <a:ext uri="{FF2B5EF4-FFF2-40B4-BE49-F238E27FC236}">
              <a16:creationId xmlns:a16="http://schemas.microsoft.com/office/drawing/2014/main" id="{DE501A0B-89C8-4CED-879E-C8EE270DBF29}"/>
            </a:ext>
          </a:extLst>
        </xdr:cNvPr>
        <xdr:cNvSpPr/>
      </xdr:nvSpPr>
      <xdr:spPr>
        <a:xfrm>
          <a:off x="8145110" y="2236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3</xdr:row>
      <xdr:rowOff>14111</xdr:rowOff>
    </xdr:from>
    <xdr:to>
      <xdr:col>15</xdr:col>
      <xdr:colOff>246945</xdr:colOff>
      <xdr:row>3</xdr:row>
      <xdr:rowOff>77611</xdr:rowOff>
    </xdr:to>
    <xdr:sp macro="[0]!IND_BTN_4" textlink="">
      <xdr:nvSpPr>
        <xdr:cNvPr id="11" name="Arrow: Left 10">
          <a:extLst>
            <a:ext uri="{FF2B5EF4-FFF2-40B4-BE49-F238E27FC236}">
              <a16:creationId xmlns:a16="http://schemas.microsoft.com/office/drawing/2014/main" id="{66E5221D-663D-4121-B39A-3DDEF176A230}"/>
            </a:ext>
          </a:extLst>
        </xdr:cNvPr>
        <xdr:cNvSpPr/>
      </xdr:nvSpPr>
      <xdr:spPr>
        <a:xfrm>
          <a:off x="8145110" y="3284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4</xdr:row>
      <xdr:rowOff>14111</xdr:rowOff>
    </xdr:from>
    <xdr:to>
      <xdr:col>15</xdr:col>
      <xdr:colOff>246945</xdr:colOff>
      <xdr:row>4</xdr:row>
      <xdr:rowOff>77611</xdr:rowOff>
    </xdr:to>
    <xdr:sp macro="[0]!IND_BTN_5" textlink="">
      <xdr:nvSpPr>
        <xdr:cNvPr id="12" name="Arrow: Left 11">
          <a:extLst>
            <a:ext uri="{FF2B5EF4-FFF2-40B4-BE49-F238E27FC236}">
              <a16:creationId xmlns:a16="http://schemas.microsoft.com/office/drawing/2014/main" id="{165D603D-FA8D-4603-B7B1-5E582112AAB0}"/>
            </a:ext>
          </a:extLst>
        </xdr:cNvPr>
        <xdr:cNvSpPr/>
      </xdr:nvSpPr>
      <xdr:spPr>
        <a:xfrm>
          <a:off x="8145110" y="4332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5</xdr:row>
      <xdr:rowOff>14111</xdr:rowOff>
    </xdr:from>
    <xdr:to>
      <xdr:col>15</xdr:col>
      <xdr:colOff>246945</xdr:colOff>
      <xdr:row>5</xdr:row>
      <xdr:rowOff>77611</xdr:rowOff>
    </xdr:to>
    <xdr:sp macro="[0]!IND_BTN_6" textlink="">
      <xdr:nvSpPr>
        <xdr:cNvPr id="13" name="Arrow: Left 12">
          <a:extLst>
            <a:ext uri="{FF2B5EF4-FFF2-40B4-BE49-F238E27FC236}">
              <a16:creationId xmlns:a16="http://schemas.microsoft.com/office/drawing/2014/main" id="{3B78E592-D35C-42A2-83E7-A83D5C66AEB1}"/>
            </a:ext>
          </a:extLst>
        </xdr:cNvPr>
        <xdr:cNvSpPr/>
      </xdr:nvSpPr>
      <xdr:spPr>
        <a:xfrm>
          <a:off x="8145110" y="5379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6</xdr:row>
      <xdr:rowOff>14111</xdr:rowOff>
    </xdr:from>
    <xdr:to>
      <xdr:col>15</xdr:col>
      <xdr:colOff>246945</xdr:colOff>
      <xdr:row>6</xdr:row>
      <xdr:rowOff>77611</xdr:rowOff>
    </xdr:to>
    <xdr:sp macro="[0]!IND_BTN_7" textlink="">
      <xdr:nvSpPr>
        <xdr:cNvPr id="14" name="Arrow: Left 13">
          <a:extLst>
            <a:ext uri="{FF2B5EF4-FFF2-40B4-BE49-F238E27FC236}">
              <a16:creationId xmlns:a16="http://schemas.microsoft.com/office/drawing/2014/main" id="{C1929442-AA28-4386-900D-4C5CBA88347A}"/>
            </a:ext>
          </a:extLst>
        </xdr:cNvPr>
        <xdr:cNvSpPr/>
      </xdr:nvSpPr>
      <xdr:spPr>
        <a:xfrm>
          <a:off x="8145110" y="6427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7</xdr:row>
      <xdr:rowOff>14111</xdr:rowOff>
    </xdr:from>
    <xdr:to>
      <xdr:col>15</xdr:col>
      <xdr:colOff>246945</xdr:colOff>
      <xdr:row>7</xdr:row>
      <xdr:rowOff>77611</xdr:rowOff>
    </xdr:to>
    <xdr:sp macro="[0]!IND_BTN_8" textlink="">
      <xdr:nvSpPr>
        <xdr:cNvPr id="15" name="Arrow: Left 14">
          <a:extLst>
            <a:ext uri="{FF2B5EF4-FFF2-40B4-BE49-F238E27FC236}">
              <a16:creationId xmlns:a16="http://schemas.microsoft.com/office/drawing/2014/main" id="{58AF514A-9972-46B3-9D38-F1458AF43A4B}"/>
            </a:ext>
          </a:extLst>
        </xdr:cNvPr>
        <xdr:cNvSpPr/>
      </xdr:nvSpPr>
      <xdr:spPr>
        <a:xfrm>
          <a:off x="8145110" y="7475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8</xdr:row>
      <xdr:rowOff>14111</xdr:rowOff>
    </xdr:from>
    <xdr:to>
      <xdr:col>15</xdr:col>
      <xdr:colOff>246945</xdr:colOff>
      <xdr:row>8</xdr:row>
      <xdr:rowOff>77611</xdr:rowOff>
    </xdr:to>
    <xdr:sp macro="[0]!IND_BTN_9" textlink="">
      <xdr:nvSpPr>
        <xdr:cNvPr id="16" name="Arrow: Left 15">
          <a:extLst>
            <a:ext uri="{FF2B5EF4-FFF2-40B4-BE49-F238E27FC236}">
              <a16:creationId xmlns:a16="http://schemas.microsoft.com/office/drawing/2014/main" id="{BC8A90EA-66C4-4FE4-ACB4-23F5A3CD927A}"/>
            </a:ext>
          </a:extLst>
        </xdr:cNvPr>
        <xdr:cNvSpPr/>
      </xdr:nvSpPr>
      <xdr:spPr>
        <a:xfrm>
          <a:off x="8145110" y="8523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9</xdr:row>
      <xdr:rowOff>14111</xdr:rowOff>
    </xdr:from>
    <xdr:to>
      <xdr:col>15</xdr:col>
      <xdr:colOff>246945</xdr:colOff>
      <xdr:row>9</xdr:row>
      <xdr:rowOff>77611</xdr:rowOff>
    </xdr:to>
    <xdr:sp macro="[0]!IND_BTN_10" textlink="">
      <xdr:nvSpPr>
        <xdr:cNvPr id="17" name="Arrow: Left 16">
          <a:extLst>
            <a:ext uri="{FF2B5EF4-FFF2-40B4-BE49-F238E27FC236}">
              <a16:creationId xmlns:a16="http://schemas.microsoft.com/office/drawing/2014/main" id="{F8D3B646-7E2F-4B5A-B45F-930073CE1732}"/>
            </a:ext>
          </a:extLst>
        </xdr:cNvPr>
        <xdr:cNvSpPr/>
      </xdr:nvSpPr>
      <xdr:spPr>
        <a:xfrm>
          <a:off x="8145110" y="9570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10</xdr:row>
      <xdr:rowOff>14111</xdr:rowOff>
    </xdr:from>
    <xdr:to>
      <xdr:col>15</xdr:col>
      <xdr:colOff>246945</xdr:colOff>
      <xdr:row>10</xdr:row>
      <xdr:rowOff>77611</xdr:rowOff>
    </xdr:to>
    <xdr:sp macro="[0]!IND_BTN_11" textlink="">
      <xdr:nvSpPr>
        <xdr:cNvPr id="18" name="Arrow: Left 17">
          <a:extLst>
            <a:ext uri="{FF2B5EF4-FFF2-40B4-BE49-F238E27FC236}">
              <a16:creationId xmlns:a16="http://schemas.microsoft.com/office/drawing/2014/main" id="{9C7A73F8-B104-4DA6-93ED-B49E379EEB2D}"/>
            </a:ext>
          </a:extLst>
        </xdr:cNvPr>
        <xdr:cNvSpPr/>
      </xdr:nvSpPr>
      <xdr:spPr>
        <a:xfrm>
          <a:off x="8145110" y="10618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11</xdr:row>
      <xdr:rowOff>14111</xdr:rowOff>
    </xdr:from>
    <xdr:to>
      <xdr:col>15</xdr:col>
      <xdr:colOff>246945</xdr:colOff>
      <xdr:row>11</xdr:row>
      <xdr:rowOff>77611</xdr:rowOff>
    </xdr:to>
    <xdr:sp macro="[0]!IND_BTN_12" textlink="">
      <xdr:nvSpPr>
        <xdr:cNvPr id="19" name="Arrow: Left 18">
          <a:extLst>
            <a:ext uri="{FF2B5EF4-FFF2-40B4-BE49-F238E27FC236}">
              <a16:creationId xmlns:a16="http://schemas.microsoft.com/office/drawing/2014/main" id="{9D3E733F-8044-49EC-92BB-550C867D9DE9}"/>
            </a:ext>
          </a:extLst>
        </xdr:cNvPr>
        <xdr:cNvSpPr/>
      </xdr:nvSpPr>
      <xdr:spPr>
        <a:xfrm>
          <a:off x="8145110" y="11666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12</xdr:row>
      <xdr:rowOff>14111</xdr:rowOff>
    </xdr:from>
    <xdr:to>
      <xdr:col>15</xdr:col>
      <xdr:colOff>246945</xdr:colOff>
      <xdr:row>12</xdr:row>
      <xdr:rowOff>77611</xdr:rowOff>
    </xdr:to>
    <xdr:sp macro="[0]!IND_BTN_13" textlink="">
      <xdr:nvSpPr>
        <xdr:cNvPr id="20" name="Arrow: Left 19">
          <a:extLst>
            <a:ext uri="{FF2B5EF4-FFF2-40B4-BE49-F238E27FC236}">
              <a16:creationId xmlns:a16="http://schemas.microsoft.com/office/drawing/2014/main" id="{21907631-7719-49FB-886E-B374A01AFF66}"/>
            </a:ext>
          </a:extLst>
        </xdr:cNvPr>
        <xdr:cNvSpPr/>
      </xdr:nvSpPr>
      <xdr:spPr>
        <a:xfrm>
          <a:off x="8145110" y="12714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13</xdr:row>
      <xdr:rowOff>14111</xdr:rowOff>
    </xdr:from>
    <xdr:to>
      <xdr:col>15</xdr:col>
      <xdr:colOff>246945</xdr:colOff>
      <xdr:row>13</xdr:row>
      <xdr:rowOff>77611</xdr:rowOff>
    </xdr:to>
    <xdr:sp macro="[0]!IND_BTN_14" textlink="">
      <xdr:nvSpPr>
        <xdr:cNvPr id="21" name="Arrow: Left 20">
          <a:extLst>
            <a:ext uri="{FF2B5EF4-FFF2-40B4-BE49-F238E27FC236}">
              <a16:creationId xmlns:a16="http://schemas.microsoft.com/office/drawing/2014/main" id="{69AD0E89-C970-4537-A503-C1B2CC3DE219}"/>
            </a:ext>
          </a:extLst>
        </xdr:cNvPr>
        <xdr:cNvSpPr/>
      </xdr:nvSpPr>
      <xdr:spPr>
        <a:xfrm>
          <a:off x="8145110" y="13761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14</xdr:row>
      <xdr:rowOff>14111</xdr:rowOff>
    </xdr:from>
    <xdr:to>
      <xdr:col>15</xdr:col>
      <xdr:colOff>246945</xdr:colOff>
      <xdr:row>14</xdr:row>
      <xdr:rowOff>77611</xdr:rowOff>
    </xdr:to>
    <xdr:sp macro="[0]!IND_BTN_15" textlink="">
      <xdr:nvSpPr>
        <xdr:cNvPr id="22" name="Arrow: Left 21">
          <a:extLst>
            <a:ext uri="{FF2B5EF4-FFF2-40B4-BE49-F238E27FC236}">
              <a16:creationId xmlns:a16="http://schemas.microsoft.com/office/drawing/2014/main" id="{1A8E83A9-7EA3-4294-A173-970FBF65FBAA}"/>
            </a:ext>
          </a:extLst>
        </xdr:cNvPr>
        <xdr:cNvSpPr/>
      </xdr:nvSpPr>
      <xdr:spPr>
        <a:xfrm>
          <a:off x="8145110" y="14809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15</xdr:row>
      <xdr:rowOff>14111</xdr:rowOff>
    </xdr:from>
    <xdr:to>
      <xdr:col>15</xdr:col>
      <xdr:colOff>246945</xdr:colOff>
      <xdr:row>15</xdr:row>
      <xdr:rowOff>77611</xdr:rowOff>
    </xdr:to>
    <xdr:sp macro="[0]!IND_BTN_16" textlink="">
      <xdr:nvSpPr>
        <xdr:cNvPr id="23" name="Arrow: Left 22">
          <a:extLst>
            <a:ext uri="{FF2B5EF4-FFF2-40B4-BE49-F238E27FC236}">
              <a16:creationId xmlns:a16="http://schemas.microsoft.com/office/drawing/2014/main" id="{80396DCC-31D4-4C12-84C7-B177BEF1290E}"/>
            </a:ext>
          </a:extLst>
        </xdr:cNvPr>
        <xdr:cNvSpPr/>
      </xdr:nvSpPr>
      <xdr:spPr>
        <a:xfrm>
          <a:off x="8145110" y="15857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16</xdr:row>
      <xdr:rowOff>14111</xdr:rowOff>
    </xdr:from>
    <xdr:to>
      <xdr:col>15</xdr:col>
      <xdr:colOff>246945</xdr:colOff>
      <xdr:row>16</xdr:row>
      <xdr:rowOff>77611</xdr:rowOff>
    </xdr:to>
    <xdr:sp macro="[0]!IND_BTN_17" textlink="">
      <xdr:nvSpPr>
        <xdr:cNvPr id="24" name="Arrow: Left 23">
          <a:extLst>
            <a:ext uri="{FF2B5EF4-FFF2-40B4-BE49-F238E27FC236}">
              <a16:creationId xmlns:a16="http://schemas.microsoft.com/office/drawing/2014/main" id="{18D5D17B-6694-49CD-9EFB-F23057FBBFD7}"/>
            </a:ext>
          </a:extLst>
        </xdr:cNvPr>
        <xdr:cNvSpPr/>
      </xdr:nvSpPr>
      <xdr:spPr>
        <a:xfrm>
          <a:off x="8145110" y="16905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17</xdr:row>
      <xdr:rowOff>14111</xdr:rowOff>
    </xdr:from>
    <xdr:to>
      <xdr:col>15</xdr:col>
      <xdr:colOff>246945</xdr:colOff>
      <xdr:row>17</xdr:row>
      <xdr:rowOff>77611</xdr:rowOff>
    </xdr:to>
    <xdr:sp macro="[0]!IND_BTN_18" textlink="">
      <xdr:nvSpPr>
        <xdr:cNvPr id="25" name="Arrow: Left 24">
          <a:extLst>
            <a:ext uri="{FF2B5EF4-FFF2-40B4-BE49-F238E27FC236}">
              <a16:creationId xmlns:a16="http://schemas.microsoft.com/office/drawing/2014/main" id="{621C7101-1724-47CD-8F72-7C929CECF767}"/>
            </a:ext>
          </a:extLst>
        </xdr:cNvPr>
        <xdr:cNvSpPr/>
      </xdr:nvSpPr>
      <xdr:spPr>
        <a:xfrm>
          <a:off x="8145110" y="17952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18</xdr:row>
      <xdr:rowOff>14111</xdr:rowOff>
    </xdr:from>
    <xdr:to>
      <xdr:col>15</xdr:col>
      <xdr:colOff>246945</xdr:colOff>
      <xdr:row>18</xdr:row>
      <xdr:rowOff>77611</xdr:rowOff>
    </xdr:to>
    <xdr:sp macro="[0]!IND_BTN_19" textlink="">
      <xdr:nvSpPr>
        <xdr:cNvPr id="26" name="Arrow: Left 25">
          <a:extLst>
            <a:ext uri="{FF2B5EF4-FFF2-40B4-BE49-F238E27FC236}">
              <a16:creationId xmlns:a16="http://schemas.microsoft.com/office/drawing/2014/main" id="{17BE93F4-F160-4428-8AD6-FDBE7490EC2C}"/>
            </a:ext>
          </a:extLst>
        </xdr:cNvPr>
        <xdr:cNvSpPr/>
      </xdr:nvSpPr>
      <xdr:spPr>
        <a:xfrm>
          <a:off x="8145110" y="1895299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19</xdr:row>
      <xdr:rowOff>14111</xdr:rowOff>
    </xdr:from>
    <xdr:to>
      <xdr:col>15</xdr:col>
      <xdr:colOff>246945</xdr:colOff>
      <xdr:row>19</xdr:row>
      <xdr:rowOff>77611</xdr:rowOff>
    </xdr:to>
    <xdr:sp macro="[0]!IND_BTN_20" textlink="">
      <xdr:nvSpPr>
        <xdr:cNvPr id="27" name="Arrow: Left 26">
          <a:extLst>
            <a:ext uri="{FF2B5EF4-FFF2-40B4-BE49-F238E27FC236}">
              <a16:creationId xmlns:a16="http://schemas.microsoft.com/office/drawing/2014/main" id="{37E5590D-702D-48A9-8D8D-EE8FC96A20C8}"/>
            </a:ext>
          </a:extLst>
        </xdr:cNvPr>
        <xdr:cNvSpPr/>
      </xdr:nvSpPr>
      <xdr:spPr>
        <a:xfrm>
          <a:off x="8145110" y="200007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20</xdr:row>
      <xdr:rowOff>14111</xdr:rowOff>
    </xdr:from>
    <xdr:to>
      <xdr:col>15</xdr:col>
      <xdr:colOff>246945</xdr:colOff>
      <xdr:row>20</xdr:row>
      <xdr:rowOff>77611</xdr:rowOff>
    </xdr:to>
    <xdr:sp macro="[0]!IND_BTN_21" textlink="">
      <xdr:nvSpPr>
        <xdr:cNvPr id="28" name="Arrow: Left 27">
          <a:extLst>
            <a:ext uri="{FF2B5EF4-FFF2-40B4-BE49-F238E27FC236}">
              <a16:creationId xmlns:a16="http://schemas.microsoft.com/office/drawing/2014/main" id="{C9C741B0-57C1-460E-9E52-44D42CAF2887}"/>
            </a:ext>
          </a:extLst>
        </xdr:cNvPr>
        <xdr:cNvSpPr/>
      </xdr:nvSpPr>
      <xdr:spPr>
        <a:xfrm>
          <a:off x="8145110" y="2104849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21</xdr:row>
      <xdr:rowOff>14111</xdr:rowOff>
    </xdr:from>
    <xdr:to>
      <xdr:col>15</xdr:col>
      <xdr:colOff>246945</xdr:colOff>
      <xdr:row>21</xdr:row>
      <xdr:rowOff>77611</xdr:rowOff>
    </xdr:to>
    <xdr:sp macro="[0]!IND_BTN_22" textlink="">
      <xdr:nvSpPr>
        <xdr:cNvPr id="29" name="Arrow: Left 28">
          <a:extLst>
            <a:ext uri="{FF2B5EF4-FFF2-40B4-BE49-F238E27FC236}">
              <a16:creationId xmlns:a16="http://schemas.microsoft.com/office/drawing/2014/main" id="{476AF13D-B412-4A45-AF7A-C2FEE775722C}"/>
            </a:ext>
          </a:extLst>
        </xdr:cNvPr>
        <xdr:cNvSpPr/>
      </xdr:nvSpPr>
      <xdr:spPr>
        <a:xfrm>
          <a:off x="8145110" y="220962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22</xdr:row>
      <xdr:rowOff>14111</xdr:rowOff>
    </xdr:from>
    <xdr:to>
      <xdr:col>15</xdr:col>
      <xdr:colOff>246945</xdr:colOff>
      <xdr:row>22</xdr:row>
      <xdr:rowOff>77611</xdr:rowOff>
    </xdr:to>
    <xdr:sp macro="[0]!IND_BTN_23" textlink="">
      <xdr:nvSpPr>
        <xdr:cNvPr id="30" name="Arrow: Left 29">
          <a:extLst>
            <a:ext uri="{FF2B5EF4-FFF2-40B4-BE49-F238E27FC236}">
              <a16:creationId xmlns:a16="http://schemas.microsoft.com/office/drawing/2014/main" id="{CD680B2D-C170-433A-9794-05AC0C889D81}"/>
            </a:ext>
          </a:extLst>
        </xdr:cNvPr>
        <xdr:cNvSpPr/>
      </xdr:nvSpPr>
      <xdr:spPr>
        <a:xfrm>
          <a:off x="8145110" y="23096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7</xdr:col>
      <xdr:colOff>359833</xdr:colOff>
      <xdr:row>0</xdr:row>
      <xdr:rowOff>21168</xdr:rowOff>
    </xdr:from>
    <xdr:to>
      <xdr:col>9</xdr:col>
      <xdr:colOff>42559</xdr:colOff>
      <xdr:row>1</xdr:row>
      <xdr:rowOff>95250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FDF7A58E-2B15-4712-BBDC-1409CC3BDE7B}"/>
            </a:ext>
          </a:extLst>
        </xdr:cNvPr>
        <xdr:cNvSpPr txBox="1"/>
      </xdr:nvSpPr>
      <xdr:spPr>
        <a:xfrm>
          <a:off x="3965046" y="21168"/>
          <a:ext cx="1330551" cy="178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rgbClr val="37B34A"/>
              </a:solidFill>
            </a:rPr>
            <a:t>Assighned Individuals</a:t>
          </a:r>
        </a:p>
      </xdr:txBody>
    </xdr:sp>
    <xdr:clientData/>
  </xdr:twoCellAnchor>
  <xdr:twoCellAnchor>
    <xdr:from>
      <xdr:col>19</xdr:col>
      <xdr:colOff>409056</xdr:colOff>
      <xdr:row>15</xdr:row>
      <xdr:rowOff>13230</xdr:rowOff>
    </xdr:from>
    <xdr:to>
      <xdr:col>19</xdr:col>
      <xdr:colOff>2329296</xdr:colOff>
      <xdr:row>17</xdr:row>
      <xdr:rowOff>75883</xdr:rowOff>
    </xdr:to>
    <xdr:sp macro="[0]!create_individual_sheet" textlink="">
      <xdr:nvSpPr>
        <xdr:cNvPr id="32" name="Rectangle: Rounded Corners 3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C9EE6B1-0026-4C19-80D8-96CBE13F22A7}"/>
            </a:ext>
          </a:extLst>
        </xdr:cNvPr>
        <xdr:cNvSpPr/>
      </xdr:nvSpPr>
      <xdr:spPr>
        <a:xfrm>
          <a:off x="12496281" y="1584855"/>
          <a:ext cx="1920240" cy="27220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WorkerSheet</a:t>
          </a:r>
        </a:p>
      </xdr:txBody>
    </xdr:sp>
    <xdr:clientData/>
  </xdr:twoCellAnchor>
  <xdr:twoCellAnchor>
    <xdr:from>
      <xdr:col>19</xdr:col>
      <xdr:colOff>409056</xdr:colOff>
      <xdr:row>26</xdr:row>
      <xdr:rowOff>31750</xdr:rowOff>
    </xdr:from>
    <xdr:to>
      <xdr:col>19</xdr:col>
      <xdr:colOff>2329296</xdr:colOff>
      <xdr:row>28</xdr:row>
      <xdr:rowOff>94403</xdr:rowOff>
    </xdr:to>
    <xdr:sp macro="[0]!worker_report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4CE0FF07-9B3F-4E40-AD72-5349C1FA9FBB}"/>
            </a:ext>
          </a:extLst>
        </xdr:cNvPr>
        <xdr:cNvSpPr/>
      </xdr:nvSpPr>
      <xdr:spPr>
        <a:xfrm>
          <a:off x="12496281" y="2746375"/>
          <a:ext cx="1920240" cy="272203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19</xdr:col>
      <xdr:colOff>409056</xdr:colOff>
      <xdr:row>22</xdr:row>
      <xdr:rowOff>67911</xdr:rowOff>
    </xdr:from>
    <xdr:to>
      <xdr:col>19</xdr:col>
      <xdr:colOff>2329296</xdr:colOff>
      <xdr:row>25</xdr:row>
      <xdr:rowOff>24731</xdr:rowOff>
    </xdr:to>
    <xdr:sp macro="[0]!update_service_total.update_service_total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28EF6D71-303F-4084-80BC-D75C0FFFF06F}"/>
            </a:ext>
          </a:extLst>
        </xdr:cNvPr>
        <xdr:cNvSpPr>
          <a:spLocks/>
        </xdr:cNvSpPr>
      </xdr:nvSpPr>
      <xdr:spPr>
        <a:xfrm>
          <a:off x="12496281" y="2363436"/>
          <a:ext cx="1920240" cy="27114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45508</xdr:colOff>
      <xdr:row>80</xdr:row>
      <xdr:rowOff>30867</xdr:rowOff>
    </xdr:from>
    <xdr:to>
      <xdr:col>30</xdr:col>
      <xdr:colOff>485220</xdr:colOff>
      <xdr:row>82</xdr:row>
      <xdr:rowOff>82286</xdr:rowOff>
    </xdr:to>
    <xdr:sp macro="[0]!update_service_total.update_service_tota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5534756-5901-459C-89D8-73DC32EEB63D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  <xdr:twoCellAnchor>
    <xdr:from>
      <xdr:col>30</xdr:col>
      <xdr:colOff>542618</xdr:colOff>
      <xdr:row>80</xdr:row>
      <xdr:rowOff>33248</xdr:rowOff>
    </xdr:from>
    <xdr:to>
      <xdr:col>34</xdr:col>
      <xdr:colOff>77817</xdr:colOff>
      <xdr:row>82</xdr:row>
      <xdr:rowOff>89429</xdr:rowOff>
    </xdr:to>
    <xdr:sp macro="[0]!assighned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E70E49-DC5A-4050-9985-5AE17FF37C98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Contacts</a:t>
          </a:r>
        </a:p>
      </xdr:txBody>
    </xdr:sp>
    <xdr:clientData/>
  </xdr:twoCellAnchor>
  <xdr:twoCellAnchor>
    <xdr:from>
      <xdr:col>19</xdr:col>
      <xdr:colOff>409056</xdr:colOff>
      <xdr:row>11</xdr:row>
      <xdr:rowOff>49389</xdr:rowOff>
    </xdr:from>
    <xdr:to>
      <xdr:col>19</xdr:col>
      <xdr:colOff>2329296</xdr:colOff>
      <xdr:row>14</xdr:row>
      <xdr:rowOff>6209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348CDFB-34F0-49CF-A914-CE4BBC205B1C}"/>
            </a:ext>
          </a:extLst>
        </xdr:cNvPr>
        <xdr:cNvSpPr/>
      </xdr:nvSpPr>
      <xdr:spPr>
        <a:xfrm>
          <a:off x="12496281" y="1201914"/>
          <a:ext cx="1920240" cy="27114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19</xdr:col>
      <xdr:colOff>409056</xdr:colOff>
      <xdr:row>0</xdr:row>
      <xdr:rowOff>52034</xdr:rowOff>
    </xdr:from>
    <xdr:to>
      <xdr:col>19</xdr:col>
      <xdr:colOff>2329296</xdr:colOff>
      <xdr:row>3</xdr:row>
      <xdr:rowOff>8854</xdr:rowOff>
    </xdr:to>
    <xdr:sp macro="[0]!user_form.user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5AF6262-24A3-42C7-8A8C-FF86A9CF37B5}"/>
            </a:ext>
          </a:extLst>
        </xdr:cNvPr>
        <xdr:cNvSpPr/>
      </xdr:nvSpPr>
      <xdr:spPr>
        <a:xfrm>
          <a:off x="12496281" y="52034"/>
          <a:ext cx="1920240" cy="27114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Add Session</a:t>
          </a:r>
        </a:p>
      </xdr:txBody>
    </xdr:sp>
    <xdr:clientData/>
  </xdr:twoCellAnchor>
  <xdr:twoCellAnchor>
    <xdr:from>
      <xdr:col>19</xdr:col>
      <xdr:colOff>409056</xdr:colOff>
      <xdr:row>7</xdr:row>
      <xdr:rowOff>85549</xdr:rowOff>
    </xdr:from>
    <xdr:to>
      <xdr:col>19</xdr:col>
      <xdr:colOff>2329296</xdr:colOff>
      <xdr:row>10</xdr:row>
      <xdr:rowOff>42369</xdr:rowOff>
    </xdr:to>
    <xdr:sp macro="[0]!worker_unavailable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2858BA3-A3A4-4DDD-BF69-255D07FFA880}"/>
            </a:ext>
          </a:extLst>
        </xdr:cNvPr>
        <xdr:cNvSpPr/>
      </xdr:nvSpPr>
      <xdr:spPr>
        <a:xfrm>
          <a:off x="12496281" y="818974"/>
          <a:ext cx="1920240" cy="27114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Worker</a:t>
          </a:r>
          <a:r>
            <a:rPr lang="en-US" sz="1100" b="0" baseline="0">
              <a:solidFill>
                <a:schemeClr val="tx2">
                  <a:lumMod val="75000"/>
                </a:schemeClr>
              </a:solidFill>
            </a:rPr>
            <a:t> Unavailable</a:t>
          </a:r>
          <a:endParaRPr lang="en-US" sz="1100" b="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>
    <xdr:from>
      <xdr:col>19</xdr:col>
      <xdr:colOff>409056</xdr:colOff>
      <xdr:row>18</xdr:row>
      <xdr:rowOff>93487</xdr:rowOff>
    </xdr:from>
    <xdr:to>
      <xdr:col>19</xdr:col>
      <xdr:colOff>2329296</xdr:colOff>
      <xdr:row>21</xdr:row>
      <xdr:rowOff>50307</xdr:rowOff>
    </xdr:to>
    <xdr:sp macro="[0]!update_button" textlink="">
      <xdr:nvSpPr>
        <xdr:cNvPr id="7" name="updateButton">
          <a:extLst>
            <a:ext uri="{FF2B5EF4-FFF2-40B4-BE49-F238E27FC236}">
              <a16:creationId xmlns:a16="http://schemas.microsoft.com/office/drawing/2014/main" id="{4A77C628-AFAD-4EB6-A244-0AFB61AFEE0F}"/>
            </a:ext>
          </a:extLst>
        </xdr:cNvPr>
        <xdr:cNvSpPr/>
      </xdr:nvSpPr>
      <xdr:spPr>
        <a:xfrm>
          <a:off x="12496281" y="1974675"/>
          <a:ext cx="1920240" cy="271145"/>
        </a:xfrm>
        <a:prstGeom prst="roundRect">
          <a:avLst/>
        </a:prstGeom>
        <a:gradFill flip="none" rotWithShape="1">
          <a:gsLst>
            <a:gs pos="0">
              <a:srgbClr val="70AD47"/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Updated</a:t>
          </a:r>
        </a:p>
      </xdr:txBody>
    </xdr:sp>
    <xdr:clientData/>
  </xdr:twoCellAnchor>
  <xdr:twoCellAnchor>
    <xdr:from>
      <xdr:col>19</xdr:col>
      <xdr:colOff>409056</xdr:colOff>
      <xdr:row>4</xdr:row>
      <xdr:rowOff>15875</xdr:rowOff>
    </xdr:from>
    <xdr:to>
      <xdr:col>19</xdr:col>
      <xdr:colOff>2329296</xdr:colOff>
      <xdr:row>6</xdr:row>
      <xdr:rowOff>78528</xdr:rowOff>
    </xdr:to>
    <xdr:sp macro="[0]!TaskFrm_old_to_new_form.TaskFrm_old_to_new_form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AD167D57-99CC-4F8C-98C3-8D636C83F68B}"/>
            </a:ext>
          </a:extLst>
        </xdr:cNvPr>
        <xdr:cNvSpPr/>
      </xdr:nvSpPr>
      <xdr:spPr>
        <a:xfrm>
          <a:off x="12496281" y="434975"/>
          <a:ext cx="1920240" cy="272203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Edit/Delete Session</a:t>
          </a:r>
        </a:p>
      </xdr:txBody>
    </xdr:sp>
    <xdr:clientData/>
  </xdr:twoCellAnchor>
  <xdr:twoCellAnchor>
    <xdr:from>
      <xdr:col>34</xdr:col>
      <xdr:colOff>137583</xdr:colOff>
      <xdr:row>80</xdr:row>
      <xdr:rowOff>26459</xdr:rowOff>
    </xdr:from>
    <xdr:to>
      <xdr:col>38</xdr:col>
      <xdr:colOff>64366</xdr:colOff>
      <xdr:row>82</xdr:row>
      <xdr:rowOff>82640</xdr:rowOff>
    </xdr:to>
    <xdr:sp macro="[0]!assighned" textlink="">
      <xdr:nvSpPr>
        <xdr:cNvPr id="9" name="Rectangle: Rounded Corner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A4E2AB-8EAB-4DDC-B3B4-803B9996D069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Approved</a:t>
          </a:r>
        </a:p>
      </xdr:txBody>
    </xdr:sp>
    <xdr:clientData/>
  </xdr:twoCellAnchor>
  <xdr:twoCellAnchor>
    <xdr:from>
      <xdr:col>15</xdr:col>
      <xdr:colOff>91722</xdr:colOff>
      <xdr:row>2</xdr:row>
      <xdr:rowOff>14111</xdr:rowOff>
    </xdr:from>
    <xdr:to>
      <xdr:col>15</xdr:col>
      <xdr:colOff>246945</xdr:colOff>
      <xdr:row>2</xdr:row>
      <xdr:rowOff>77611</xdr:rowOff>
    </xdr:to>
    <xdr:sp macro="[0]!IND_BTN_3" textlink="">
      <xdr:nvSpPr>
        <xdr:cNvPr id="10" name="Arrow: Left 9">
          <a:extLst>
            <a:ext uri="{FF2B5EF4-FFF2-40B4-BE49-F238E27FC236}">
              <a16:creationId xmlns:a16="http://schemas.microsoft.com/office/drawing/2014/main" id="{A480F66D-3F3C-4A2A-868A-88EBA0C76902}"/>
            </a:ext>
          </a:extLst>
        </xdr:cNvPr>
        <xdr:cNvSpPr/>
      </xdr:nvSpPr>
      <xdr:spPr>
        <a:xfrm>
          <a:off x="8145110" y="2236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3</xdr:row>
      <xdr:rowOff>14111</xdr:rowOff>
    </xdr:from>
    <xdr:to>
      <xdr:col>15</xdr:col>
      <xdr:colOff>246945</xdr:colOff>
      <xdr:row>3</xdr:row>
      <xdr:rowOff>77611</xdr:rowOff>
    </xdr:to>
    <xdr:sp macro="[0]!IND_BTN_4" textlink="">
      <xdr:nvSpPr>
        <xdr:cNvPr id="11" name="Arrow: Left 10">
          <a:extLst>
            <a:ext uri="{FF2B5EF4-FFF2-40B4-BE49-F238E27FC236}">
              <a16:creationId xmlns:a16="http://schemas.microsoft.com/office/drawing/2014/main" id="{95264428-B490-4BBD-8B2F-EB503EE85AB7}"/>
            </a:ext>
          </a:extLst>
        </xdr:cNvPr>
        <xdr:cNvSpPr/>
      </xdr:nvSpPr>
      <xdr:spPr>
        <a:xfrm>
          <a:off x="8145110" y="3284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4</xdr:row>
      <xdr:rowOff>14111</xdr:rowOff>
    </xdr:from>
    <xdr:to>
      <xdr:col>15</xdr:col>
      <xdr:colOff>246945</xdr:colOff>
      <xdr:row>4</xdr:row>
      <xdr:rowOff>77611</xdr:rowOff>
    </xdr:to>
    <xdr:sp macro="[0]!IND_BTN_5" textlink="">
      <xdr:nvSpPr>
        <xdr:cNvPr id="12" name="Arrow: Left 11">
          <a:extLst>
            <a:ext uri="{FF2B5EF4-FFF2-40B4-BE49-F238E27FC236}">
              <a16:creationId xmlns:a16="http://schemas.microsoft.com/office/drawing/2014/main" id="{EFF9BFCC-48F9-4815-8BCF-835F79E2E9B5}"/>
            </a:ext>
          </a:extLst>
        </xdr:cNvPr>
        <xdr:cNvSpPr/>
      </xdr:nvSpPr>
      <xdr:spPr>
        <a:xfrm>
          <a:off x="8145110" y="4332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5</xdr:row>
      <xdr:rowOff>14111</xdr:rowOff>
    </xdr:from>
    <xdr:to>
      <xdr:col>15</xdr:col>
      <xdr:colOff>246945</xdr:colOff>
      <xdr:row>5</xdr:row>
      <xdr:rowOff>77611</xdr:rowOff>
    </xdr:to>
    <xdr:sp macro="[0]!IND_BTN_6" textlink="">
      <xdr:nvSpPr>
        <xdr:cNvPr id="13" name="Arrow: Left 12">
          <a:extLst>
            <a:ext uri="{FF2B5EF4-FFF2-40B4-BE49-F238E27FC236}">
              <a16:creationId xmlns:a16="http://schemas.microsoft.com/office/drawing/2014/main" id="{44E31161-C162-4F73-A184-D7DC4FF02028}"/>
            </a:ext>
          </a:extLst>
        </xdr:cNvPr>
        <xdr:cNvSpPr/>
      </xdr:nvSpPr>
      <xdr:spPr>
        <a:xfrm>
          <a:off x="8145110" y="5379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6</xdr:row>
      <xdr:rowOff>14111</xdr:rowOff>
    </xdr:from>
    <xdr:to>
      <xdr:col>15</xdr:col>
      <xdr:colOff>246945</xdr:colOff>
      <xdr:row>6</xdr:row>
      <xdr:rowOff>77611</xdr:rowOff>
    </xdr:to>
    <xdr:sp macro="[0]!IND_BTN_7" textlink="">
      <xdr:nvSpPr>
        <xdr:cNvPr id="14" name="Arrow: Left 13">
          <a:extLst>
            <a:ext uri="{FF2B5EF4-FFF2-40B4-BE49-F238E27FC236}">
              <a16:creationId xmlns:a16="http://schemas.microsoft.com/office/drawing/2014/main" id="{617BC6F3-65B9-46AE-85E5-2D6641458481}"/>
            </a:ext>
          </a:extLst>
        </xdr:cNvPr>
        <xdr:cNvSpPr/>
      </xdr:nvSpPr>
      <xdr:spPr>
        <a:xfrm>
          <a:off x="8145110" y="6427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7</xdr:row>
      <xdr:rowOff>14111</xdr:rowOff>
    </xdr:from>
    <xdr:to>
      <xdr:col>15</xdr:col>
      <xdr:colOff>246945</xdr:colOff>
      <xdr:row>7</xdr:row>
      <xdr:rowOff>77611</xdr:rowOff>
    </xdr:to>
    <xdr:sp macro="[0]!IND_BTN_8" textlink="">
      <xdr:nvSpPr>
        <xdr:cNvPr id="15" name="Arrow: Left 14">
          <a:extLst>
            <a:ext uri="{FF2B5EF4-FFF2-40B4-BE49-F238E27FC236}">
              <a16:creationId xmlns:a16="http://schemas.microsoft.com/office/drawing/2014/main" id="{C86E6431-E309-4A51-91B0-F5C34496FFDD}"/>
            </a:ext>
          </a:extLst>
        </xdr:cNvPr>
        <xdr:cNvSpPr/>
      </xdr:nvSpPr>
      <xdr:spPr>
        <a:xfrm>
          <a:off x="8145110" y="7475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8</xdr:row>
      <xdr:rowOff>14111</xdr:rowOff>
    </xdr:from>
    <xdr:to>
      <xdr:col>15</xdr:col>
      <xdr:colOff>246945</xdr:colOff>
      <xdr:row>8</xdr:row>
      <xdr:rowOff>77611</xdr:rowOff>
    </xdr:to>
    <xdr:sp macro="[0]!IND_BTN_9" textlink="">
      <xdr:nvSpPr>
        <xdr:cNvPr id="16" name="Arrow: Left 15">
          <a:extLst>
            <a:ext uri="{FF2B5EF4-FFF2-40B4-BE49-F238E27FC236}">
              <a16:creationId xmlns:a16="http://schemas.microsoft.com/office/drawing/2014/main" id="{723EA040-8A34-495F-AF7D-9118675B4683}"/>
            </a:ext>
          </a:extLst>
        </xdr:cNvPr>
        <xdr:cNvSpPr/>
      </xdr:nvSpPr>
      <xdr:spPr>
        <a:xfrm>
          <a:off x="8145110" y="8523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9</xdr:row>
      <xdr:rowOff>14111</xdr:rowOff>
    </xdr:from>
    <xdr:to>
      <xdr:col>15</xdr:col>
      <xdr:colOff>246945</xdr:colOff>
      <xdr:row>9</xdr:row>
      <xdr:rowOff>77611</xdr:rowOff>
    </xdr:to>
    <xdr:sp macro="[0]!IND_BTN_10" textlink="">
      <xdr:nvSpPr>
        <xdr:cNvPr id="17" name="Arrow: Left 16">
          <a:extLst>
            <a:ext uri="{FF2B5EF4-FFF2-40B4-BE49-F238E27FC236}">
              <a16:creationId xmlns:a16="http://schemas.microsoft.com/office/drawing/2014/main" id="{0C8A5F7A-0BDC-4D47-8658-FD264638A378}"/>
            </a:ext>
          </a:extLst>
        </xdr:cNvPr>
        <xdr:cNvSpPr/>
      </xdr:nvSpPr>
      <xdr:spPr>
        <a:xfrm>
          <a:off x="8145110" y="9570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10</xdr:row>
      <xdr:rowOff>14111</xdr:rowOff>
    </xdr:from>
    <xdr:to>
      <xdr:col>15</xdr:col>
      <xdr:colOff>246945</xdr:colOff>
      <xdr:row>10</xdr:row>
      <xdr:rowOff>77611</xdr:rowOff>
    </xdr:to>
    <xdr:sp macro="[0]!IND_BTN_11" textlink="">
      <xdr:nvSpPr>
        <xdr:cNvPr id="18" name="Arrow: Left 17">
          <a:extLst>
            <a:ext uri="{FF2B5EF4-FFF2-40B4-BE49-F238E27FC236}">
              <a16:creationId xmlns:a16="http://schemas.microsoft.com/office/drawing/2014/main" id="{907E851B-4160-422E-947D-999C9635CCE0}"/>
            </a:ext>
          </a:extLst>
        </xdr:cNvPr>
        <xdr:cNvSpPr/>
      </xdr:nvSpPr>
      <xdr:spPr>
        <a:xfrm>
          <a:off x="8145110" y="10618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11</xdr:row>
      <xdr:rowOff>14111</xdr:rowOff>
    </xdr:from>
    <xdr:to>
      <xdr:col>15</xdr:col>
      <xdr:colOff>246945</xdr:colOff>
      <xdr:row>11</xdr:row>
      <xdr:rowOff>77611</xdr:rowOff>
    </xdr:to>
    <xdr:sp macro="[0]!IND_BTN_12" textlink="">
      <xdr:nvSpPr>
        <xdr:cNvPr id="19" name="Arrow: Left 18">
          <a:extLst>
            <a:ext uri="{FF2B5EF4-FFF2-40B4-BE49-F238E27FC236}">
              <a16:creationId xmlns:a16="http://schemas.microsoft.com/office/drawing/2014/main" id="{E5CC8632-D0A7-4B5A-B065-C3CF7ED7A96D}"/>
            </a:ext>
          </a:extLst>
        </xdr:cNvPr>
        <xdr:cNvSpPr/>
      </xdr:nvSpPr>
      <xdr:spPr>
        <a:xfrm>
          <a:off x="8145110" y="11666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12</xdr:row>
      <xdr:rowOff>14111</xdr:rowOff>
    </xdr:from>
    <xdr:to>
      <xdr:col>15</xdr:col>
      <xdr:colOff>246945</xdr:colOff>
      <xdr:row>12</xdr:row>
      <xdr:rowOff>77611</xdr:rowOff>
    </xdr:to>
    <xdr:sp macro="[0]!IND_BTN_13" textlink="">
      <xdr:nvSpPr>
        <xdr:cNvPr id="20" name="Arrow: Left 19">
          <a:extLst>
            <a:ext uri="{FF2B5EF4-FFF2-40B4-BE49-F238E27FC236}">
              <a16:creationId xmlns:a16="http://schemas.microsoft.com/office/drawing/2014/main" id="{B94B42FD-0ED9-4E92-A19A-D04DBF9E634B}"/>
            </a:ext>
          </a:extLst>
        </xdr:cNvPr>
        <xdr:cNvSpPr/>
      </xdr:nvSpPr>
      <xdr:spPr>
        <a:xfrm>
          <a:off x="8145110" y="12714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13</xdr:row>
      <xdr:rowOff>14111</xdr:rowOff>
    </xdr:from>
    <xdr:to>
      <xdr:col>15</xdr:col>
      <xdr:colOff>246945</xdr:colOff>
      <xdr:row>13</xdr:row>
      <xdr:rowOff>77611</xdr:rowOff>
    </xdr:to>
    <xdr:sp macro="[0]!IND_BTN_14" textlink="">
      <xdr:nvSpPr>
        <xdr:cNvPr id="21" name="Arrow: Left 20">
          <a:extLst>
            <a:ext uri="{FF2B5EF4-FFF2-40B4-BE49-F238E27FC236}">
              <a16:creationId xmlns:a16="http://schemas.microsoft.com/office/drawing/2014/main" id="{89847C45-17B2-41C0-A579-8BCB0C86530E}"/>
            </a:ext>
          </a:extLst>
        </xdr:cNvPr>
        <xdr:cNvSpPr/>
      </xdr:nvSpPr>
      <xdr:spPr>
        <a:xfrm>
          <a:off x="8145110" y="13761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14</xdr:row>
      <xdr:rowOff>14111</xdr:rowOff>
    </xdr:from>
    <xdr:to>
      <xdr:col>15</xdr:col>
      <xdr:colOff>246945</xdr:colOff>
      <xdr:row>14</xdr:row>
      <xdr:rowOff>77611</xdr:rowOff>
    </xdr:to>
    <xdr:sp macro="[0]!IND_BTN_15" textlink="">
      <xdr:nvSpPr>
        <xdr:cNvPr id="22" name="Arrow: Left 21">
          <a:extLst>
            <a:ext uri="{FF2B5EF4-FFF2-40B4-BE49-F238E27FC236}">
              <a16:creationId xmlns:a16="http://schemas.microsoft.com/office/drawing/2014/main" id="{793BB17D-5AAE-400E-9AF4-6EE2F8376785}"/>
            </a:ext>
          </a:extLst>
        </xdr:cNvPr>
        <xdr:cNvSpPr/>
      </xdr:nvSpPr>
      <xdr:spPr>
        <a:xfrm>
          <a:off x="8145110" y="14809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15</xdr:row>
      <xdr:rowOff>14111</xdr:rowOff>
    </xdr:from>
    <xdr:to>
      <xdr:col>15</xdr:col>
      <xdr:colOff>246945</xdr:colOff>
      <xdr:row>15</xdr:row>
      <xdr:rowOff>77611</xdr:rowOff>
    </xdr:to>
    <xdr:sp macro="[0]!IND_BTN_16" textlink="">
      <xdr:nvSpPr>
        <xdr:cNvPr id="23" name="Arrow: Left 22">
          <a:extLst>
            <a:ext uri="{FF2B5EF4-FFF2-40B4-BE49-F238E27FC236}">
              <a16:creationId xmlns:a16="http://schemas.microsoft.com/office/drawing/2014/main" id="{ED174960-D2BA-462E-A289-4B1630CBD64D}"/>
            </a:ext>
          </a:extLst>
        </xdr:cNvPr>
        <xdr:cNvSpPr/>
      </xdr:nvSpPr>
      <xdr:spPr>
        <a:xfrm>
          <a:off x="8145110" y="15857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16</xdr:row>
      <xdr:rowOff>14111</xdr:rowOff>
    </xdr:from>
    <xdr:to>
      <xdr:col>15</xdr:col>
      <xdr:colOff>246945</xdr:colOff>
      <xdr:row>16</xdr:row>
      <xdr:rowOff>77611</xdr:rowOff>
    </xdr:to>
    <xdr:sp macro="[0]!IND_BTN_17" textlink="">
      <xdr:nvSpPr>
        <xdr:cNvPr id="24" name="Arrow: Left 23">
          <a:extLst>
            <a:ext uri="{FF2B5EF4-FFF2-40B4-BE49-F238E27FC236}">
              <a16:creationId xmlns:a16="http://schemas.microsoft.com/office/drawing/2014/main" id="{720140A4-79B3-440C-9AAA-23319B7AFD2A}"/>
            </a:ext>
          </a:extLst>
        </xdr:cNvPr>
        <xdr:cNvSpPr/>
      </xdr:nvSpPr>
      <xdr:spPr>
        <a:xfrm>
          <a:off x="8145110" y="16905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17</xdr:row>
      <xdr:rowOff>14111</xdr:rowOff>
    </xdr:from>
    <xdr:to>
      <xdr:col>15</xdr:col>
      <xdr:colOff>246945</xdr:colOff>
      <xdr:row>17</xdr:row>
      <xdr:rowOff>77611</xdr:rowOff>
    </xdr:to>
    <xdr:sp macro="[0]!IND_BTN_18" textlink="">
      <xdr:nvSpPr>
        <xdr:cNvPr id="25" name="Arrow: Left 24">
          <a:extLst>
            <a:ext uri="{FF2B5EF4-FFF2-40B4-BE49-F238E27FC236}">
              <a16:creationId xmlns:a16="http://schemas.microsoft.com/office/drawing/2014/main" id="{26A5BE11-BF3D-4541-97E4-38368F69E8FD}"/>
            </a:ext>
          </a:extLst>
        </xdr:cNvPr>
        <xdr:cNvSpPr/>
      </xdr:nvSpPr>
      <xdr:spPr>
        <a:xfrm>
          <a:off x="8145110" y="17952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18</xdr:row>
      <xdr:rowOff>14111</xdr:rowOff>
    </xdr:from>
    <xdr:to>
      <xdr:col>15</xdr:col>
      <xdr:colOff>246945</xdr:colOff>
      <xdr:row>18</xdr:row>
      <xdr:rowOff>77611</xdr:rowOff>
    </xdr:to>
    <xdr:sp macro="[0]!IND_BTN_19" textlink="">
      <xdr:nvSpPr>
        <xdr:cNvPr id="26" name="Arrow: Left 25">
          <a:extLst>
            <a:ext uri="{FF2B5EF4-FFF2-40B4-BE49-F238E27FC236}">
              <a16:creationId xmlns:a16="http://schemas.microsoft.com/office/drawing/2014/main" id="{42633333-D9FB-4105-BA42-561C27A2D549}"/>
            </a:ext>
          </a:extLst>
        </xdr:cNvPr>
        <xdr:cNvSpPr/>
      </xdr:nvSpPr>
      <xdr:spPr>
        <a:xfrm>
          <a:off x="8145110" y="1895299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19</xdr:row>
      <xdr:rowOff>14111</xdr:rowOff>
    </xdr:from>
    <xdr:to>
      <xdr:col>15</xdr:col>
      <xdr:colOff>246945</xdr:colOff>
      <xdr:row>19</xdr:row>
      <xdr:rowOff>77611</xdr:rowOff>
    </xdr:to>
    <xdr:sp macro="[0]!IND_BTN_20" textlink="">
      <xdr:nvSpPr>
        <xdr:cNvPr id="27" name="Arrow: Left 26">
          <a:extLst>
            <a:ext uri="{FF2B5EF4-FFF2-40B4-BE49-F238E27FC236}">
              <a16:creationId xmlns:a16="http://schemas.microsoft.com/office/drawing/2014/main" id="{58E8AE48-7075-4983-8344-7B17E5AE6DF2}"/>
            </a:ext>
          </a:extLst>
        </xdr:cNvPr>
        <xdr:cNvSpPr/>
      </xdr:nvSpPr>
      <xdr:spPr>
        <a:xfrm>
          <a:off x="8145110" y="200007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20</xdr:row>
      <xdr:rowOff>14111</xdr:rowOff>
    </xdr:from>
    <xdr:to>
      <xdr:col>15</xdr:col>
      <xdr:colOff>246945</xdr:colOff>
      <xdr:row>20</xdr:row>
      <xdr:rowOff>77611</xdr:rowOff>
    </xdr:to>
    <xdr:sp macro="[0]!IND_BTN_21" textlink="">
      <xdr:nvSpPr>
        <xdr:cNvPr id="28" name="Arrow: Left 27">
          <a:extLst>
            <a:ext uri="{FF2B5EF4-FFF2-40B4-BE49-F238E27FC236}">
              <a16:creationId xmlns:a16="http://schemas.microsoft.com/office/drawing/2014/main" id="{5EF5B96F-1D09-4DBB-8BC7-2B920F29E464}"/>
            </a:ext>
          </a:extLst>
        </xdr:cNvPr>
        <xdr:cNvSpPr/>
      </xdr:nvSpPr>
      <xdr:spPr>
        <a:xfrm>
          <a:off x="8145110" y="2104849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21</xdr:row>
      <xdr:rowOff>14111</xdr:rowOff>
    </xdr:from>
    <xdr:to>
      <xdr:col>15</xdr:col>
      <xdr:colOff>246945</xdr:colOff>
      <xdr:row>21</xdr:row>
      <xdr:rowOff>77611</xdr:rowOff>
    </xdr:to>
    <xdr:sp macro="[0]!IND_BTN_22" textlink="">
      <xdr:nvSpPr>
        <xdr:cNvPr id="29" name="Arrow: Left 28">
          <a:extLst>
            <a:ext uri="{FF2B5EF4-FFF2-40B4-BE49-F238E27FC236}">
              <a16:creationId xmlns:a16="http://schemas.microsoft.com/office/drawing/2014/main" id="{04663994-0564-4567-BC5B-1FA570E38979}"/>
            </a:ext>
          </a:extLst>
        </xdr:cNvPr>
        <xdr:cNvSpPr/>
      </xdr:nvSpPr>
      <xdr:spPr>
        <a:xfrm>
          <a:off x="8145110" y="220962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22</xdr:row>
      <xdr:rowOff>14111</xdr:rowOff>
    </xdr:from>
    <xdr:to>
      <xdr:col>15</xdr:col>
      <xdr:colOff>246945</xdr:colOff>
      <xdr:row>22</xdr:row>
      <xdr:rowOff>77611</xdr:rowOff>
    </xdr:to>
    <xdr:sp macro="[0]!IND_BTN_23" textlink="">
      <xdr:nvSpPr>
        <xdr:cNvPr id="30" name="Arrow: Left 29">
          <a:extLst>
            <a:ext uri="{FF2B5EF4-FFF2-40B4-BE49-F238E27FC236}">
              <a16:creationId xmlns:a16="http://schemas.microsoft.com/office/drawing/2014/main" id="{4E35FCF7-747B-4931-A6F3-2D99724B7313}"/>
            </a:ext>
          </a:extLst>
        </xdr:cNvPr>
        <xdr:cNvSpPr/>
      </xdr:nvSpPr>
      <xdr:spPr>
        <a:xfrm>
          <a:off x="8145110" y="23096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7</xdr:col>
      <xdr:colOff>359833</xdr:colOff>
      <xdr:row>0</xdr:row>
      <xdr:rowOff>21168</xdr:rowOff>
    </xdr:from>
    <xdr:to>
      <xdr:col>9</xdr:col>
      <xdr:colOff>42559</xdr:colOff>
      <xdr:row>1</xdr:row>
      <xdr:rowOff>95250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D77831A1-20FB-4445-B03E-C69C8A477376}"/>
            </a:ext>
          </a:extLst>
        </xdr:cNvPr>
        <xdr:cNvSpPr txBox="1"/>
      </xdr:nvSpPr>
      <xdr:spPr>
        <a:xfrm>
          <a:off x="3965046" y="21168"/>
          <a:ext cx="1330551" cy="178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rgbClr val="37B34A"/>
              </a:solidFill>
            </a:rPr>
            <a:t>Assighned Individuals</a:t>
          </a:r>
        </a:p>
      </xdr:txBody>
    </xdr:sp>
    <xdr:clientData/>
  </xdr:twoCellAnchor>
  <xdr:twoCellAnchor>
    <xdr:from>
      <xdr:col>19</xdr:col>
      <xdr:colOff>409056</xdr:colOff>
      <xdr:row>15</xdr:row>
      <xdr:rowOff>13230</xdr:rowOff>
    </xdr:from>
    <xdr:to>
      <xdr:col>19</xdr:col>
      <xdr:colOff>2329296</xdr:colOff>
      <xdr:row>17</xdr:row>
      <xdr:rowOff>75883</xdr:rowOff>
    </xdr:to>
    <xdr:sp macro="[0]!create_individual_sheet" textlink="">
      <xdr:nvSpPr>
        <xdr:cNvPr id="32" name="Rectangle: Rounded Corners 3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67D2ED3-F61A-4490-ADD1-AB03410CD57E}"/>
            </a:ext>
          </a:extLst>
        </xdr:cNvPr>
        <xdr:cNvSpPr/>
      </xdr:nvSpPr>
      <xdr:spPr>
        <a:xfrm>
          <a:off x="12496281" y="1584855"/>
          <a:ext cx="1920240" cy="27220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WorkerSheet</a:t>
          </a:r>
        </a:p>
      </xdr:txBody>
    </xdr:sp>
    <xdr:clientData/>
  </xdr:twoCellAnchor>
  <xdr:twoCellAnchor>
    <xdr:from>
      <xdr:col>19</xdr:col>
      <xdr:colOff>409056</xdr:colOff>
      <xdr:row>26</xdr:row>
      <xdr:rowOff>31750</xdr:rowOff>
    </xdr:from>
    <xdr:to>
      <xdr:col>19</xdr:col>
      <xdr:colOff>2329296</xdr:colOff>
      <xdr:row>28</xdr:row>
      <xdr:rowOff>94403</xdr:rowOff>
    </xdr:to>
    <xdr:sp macro="[0]!worker_report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AF68A7E8-B85D-48D2-A3D9-3CE109748334}"/>
            </a:ext>
          </a:extLst>
        </xdr:cNvPr>
        <xdr:cNvSpPr/>
      </xdr:nvSpPr>
      <xdr:spPr>
        <a:xfrm>
          <a:off x="12496281" y="2746375"/>
          <a:ext cx="1920240" cy="272203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19</xdr:col>
      <xdr:colOff>409056</xdr:colOff>
      <xdr:row>22</xdr:row>
      <xdr:rowOff>67911</xdr:rowOff>
    </xdr:from>
    <xdr:to>
      <xdr:col>19</xdr:col>
      <xdr:colOff>2329296</xdr:colOff>
      <xdr:row>25</xdr:row>
      <xdr:rowOff>24731</xdr:rowOff>
    </xdr:to>
    <xdr:sp macro="[0]!update_service_total.update_service_total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1C3BFCD8-6EF4-4A09-9E47-80FD0B9DD516}"/>
            </a:ext>
          </a:extLst>
        </xdr:cNvPr>
        <xdr:cNvSpPr>
          <a:spLocks/>
        </xdr:cNvSpPr>
      </xdr:nvSpPr>
      <xdr:spPr>
        <a:xfrm>
          <a:off x="12496281" y="2363436"/>
          <a:ext cx="1920240" cy="27114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45508</xdr:colOff>
      <xdr:row>80</xdr:row>
      <xdr:rowOff>30867</xdr:rowOff>
    </xdr:from>
    <xdr:to>
      <xdr:col>30</xdr:col>
      <xdr:colOff>485220</xdr:colOff>
      <xdr:row>82</xdr:row>
      <xdr:rowOff>82286</xdr:rowOff>
    </xdr:to>
    <xdr:sp macro="[0]!update_service_total.update_service_tota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634D615-D521-4017-9474-7F0F67F1A34F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  <xdr:twoCellAnchor>
    <xdr:from>
      <xdr:col>30</xdr:col>
      <xdr:colOff>542618</xdr:colOff>
      <xdr:row>80</xdr:row>
      <xdr:rowOff>33248</xdr:rowOff>
    </xdr:from>
    <xdr:to>
      <xdr:col>34</xdr:col>
      <xdr:colOff>77817</xdr:colOff>
      <xdr:row>82</xdr:row>
      <xdr:rowOff>89429</xdr:rowOff>
    </xdr:to>
    <xdr:sp macro="[0]!assighned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1A5018-71E5-43F5-B665-BB8958CB3084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Contacts</a:t>
          </a:r>
        </a:p>
      </xdr:txBody>
    </xdr:sp>
    <xdr:clientData/>
  </xdr:twoCellAnchor>
  <xdr:twoCellAnchor>
    <xdr:from>
      <xdr:col>19</xdr:col>
      <xdr:colOff>409056</xdr:colOff>
      <xdr:row>11</xdr:row>
      <xdr:rowOff>49389</xdr:rowOff>
    </xdr:from>
    <xdr:to>
      <xdr:col>19</xdr:col>
      <xdr:colOff>2329296</xdr:colOff>
      <xdr:row>14</xdr:row>
      <xdr:rowOff>6209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76BFC1-ACF3-4B7F-8359-52FB45A777FE}"/>
            </a:ext>
          </a:extLst>
        </xdr:cNvPr>
        <xdr:cNvSpPr/>
      </xdr:nvSpPr>
      <xdr:spPr>
        <a:xfrm>
          <a:off x="12496281" y="1201914"/>
          <a:ext cx="1920240" cy="27114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19</xdr:col>
      <xdr:colOff>409056</xdr:colOff>
      <xdr:row>0</xdr:row>
      <xdr:rowOff>52034</xdr:rowOff>
    </xdr:from>
    <xdr:to>
      <xdr:col>19</xdr:col>
      <xdr:colOff>2329296</xdr:colOff>
      <xdr:row>3</xdr:row>
      <xdr:rowOff>8854</xdr:rowOff>
    </xdr:to>
    <xdr:sp macro="[0]!user_form.user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A79F371-4A59-4FC9-BC09-7BFC6187816B}"/>
            </a:ext>
          </a:extLst>
        </xdr:cNvPr>
        <xdr:cNvSpPr/>
      </xdr:nvSpPr>
      <xdr:spPr>
        <a:xfrm>
          <a:off x="12496281" y="52034"/>
          <a:ext cx="1920240" cy="27114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Add Session</a:t>
          </a:r>
        </a:p>
      </xdr:txBody>
    </xdr:sp>
    <xdr:clientData/>
  </xdr:twoCellAnchor>
  <xdr:twoCellAnchor>
    <xdr:from>
      <xdr:col>19</xdr:col>
      <xdr:colOff>409056</xdr:colOff>
      <xdr:row>7</xdr:row>
      <xdr:rowOff>85549</xdr:rowOff>
    </xdr:from>
    <xdr:to>
      <xdr:col>19</xdr:col>
      <xdr:colOff>2329296</xdr:colOff>
      <xdr:row>10</xdr:row>
      <xdr:rowOff>42369</xdr:rowOff>
    </xdr:to>
    <xdr:sp macro="[0]!worker_unavailable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7999884-5CE8-4E01-95F5-AA80D468F4BE}"/>
            </a:ext>
          </a:extLst>
        </xdr:cNvPr>
        <xdr:cNvSpPr/>
      </xdr:nvSpPr>
      <xdr:spPr>
        <a:xfrm>
          <a:off x="12496281" y="818974"/>
          <a:ext cx="1920240" cy="27114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Worker</a:t>
          </a:r>
          <a:r>
            <a:rPr lang="en-US" sz="1100" b="0" baseline="0">
              <a:solidFill>
                <a:schemeClr val="tx2">
                  <a:lumMod val="75000"/>
                </a:schemeClr>
              </a:solidFill>
            </a:rPr>
            <a:t> Unavailable</a:t>
          </a:r>
          <a:endParaRPr lang="en-US" sz="1100" b="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>
    <xdr:from>
      <xdr:col>19</xdr:col>
      <xdr:colOff>409056</xdr:colOff>
      <xdr:row>18</xdr:row>
      <xdr:rowOff>93487</xdr:rowOff>
    </xdr:from>
    <xdr:to>
      <xdr:col>19</xdr:col>
      <xdr:colOff>2329296</xdr:colOff>
      <xdr:row>21</xdr:row>
      <xdr:rowOff>50307</xdr:rowOff>
    </xdr:to>
    <xdr:sp macro="[0]!update_button" textlink="">
      <xdr:nvSpPr>
        <xdr:cNvPr id="7" name="updateButton">
          <a:extLst>
            <a:ext uri="{FF2B5EF4-FFF2-40B4-BE49-F238E27FC236}">
              <a16:creationId xmlns:a16="http://schemas.microsoft.com/office/drawing/2014/main" id="{1AB0C8F7-9674-43BE-A098-80C19FFE7DC1}"/>
            </a:ext>
          </a:extLst>
        </xdr:cNvPr>
        <xdr:cNvSpPr/>
      </xdr:nvSpPr>
      <xdr:spPr>
        <a:xfrm>
          <a:off x="12496281" y="1974675"/>
          <a:ext cx="1920240" cy="271145"/>
        </a:xfrm>
        <a:prstGeom prst="roundRect">
          <a:avLst/>
        </a:prstGeom>
        <a:gradFill flip="none" rotWithShape="1">
          <a:gsLst>
            <a:gs pos="0">
              <a:srgbClr val="70AD47"/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Updated</a:t>
          </a:r>
        </a:p>
      </xdr:txBody>
    </xdr:sp>
    <xdr:clientData/>
  </xdr:twoCellAnchor>
  <xdr:twoCellAnchor>
    <xdr:from>
      <xdr:col>19</xdr:col>
      <xdr:colOff>409056</xdr:colOff>
      <xdr:row>4</xdr:row>
      <xdr:rowOff>15875</xdr:rowOff>
    </xdr:from>
    <xdr:to>
      <xdr:col>19</xdr:col>
      <xdr:colOff>2329296</xdr:colOff>
      <xdr:row>6</xdr:row>
      <xdr:rowOff>78528</xdr:rowOff>
    </xdr:to>
    <xdr:sp macro="[0]!TaskFrm_old_to_new_form.TaskFrm_old_to_new_form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E2DBCCE6-6BFD-4B53-BBD9-262FAE4C171A}"/>
            </a:ext>
          </a:extLst>
        </xdr:cNvPr>
        <xdr:cNvSpPr/>
      </xdr:nvSpPr>
      <xdr:spPr>
        <a:xfrm>
          <a:off x="12496281" y="434975"/>
          <a:ext cx="1920240" cy="272203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Edit/Delete Session</a:t>
          </a:r>
        </a:p>
      </xdr:txBody>
    </xdr:sp>
    <xdr:clientData/>
  </xdr:twoCellAnchor>
  <xdr:twoCellAnchor>
    <xdr:from>
      <xdr:col>34</xdr:col>
      <xdr:colOff>137583</xdr:colOff>
      <xdr:row>80</xdr:row>
      <xdr:rowOff>26459</xdr:rowOff>
    </xdr:from>
    <xdr:to>
      <xdr:col>38</xdr:col>
      <xdr:colOff>64366</xdr:colOff>
      <xdr:row>82</xdr:row>
      <xdr:rowOff>82640</xdr:rowOff>
    </xdr:to>
    <xdr:sp macro="[0]!assighned" textlink="">
      <xdr:nvSpPr>
        <xdr:cNvPr id="9" name="Rectangle: Rounded Corner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FEB8E4B-5E8B-488E-8667-14E3C18DD804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Approved</a:t>
          </a:r>
        </a:p>
      </xdr:txBody>
    </xdr:sp>
    <xdr:clientData/>
  </xdr:twoCellAnchor>
  <xdr:twoCellAnchor>
    <xdr:from>
      <xdr:col>15</xdr:col>
      <xdr:colOff>91722</xdr:colOff>
      <xdr:row>2</xdr:row>
      <xdr:rowOff>14111</xdr:rowOff>
    </xdr:from>
    <xdr:to>
      <xdr:col>15</xdr:col>
      <xdr:colOff>246945</xdr:colOff>
      <xdr:row>2</xdr:row>
      <xdr:rowOff>77611</xdr:rowOff>
    </xdr:to>
    <xdr:sp macro="[0]!IND_BTN_3" textlink="">
      <xdr:nvSpPr>
        <xdr:cNvPr id="10" name="Arrow: Left 9">
          <a:extLst>
            <a:ext uri="{FF2B5EF4-FFF2-40B4-BE49-F238E27FC236}">
              <a16:creationId xmlns:a16="http://schemas.microsoft.com/office/drawing/2014/main" id="{E4D9ED1A-BC05-443A-94E9-B108CCA68A6B}"/>
            </a:ext>
          </a:extLst>
        </xdr:cNvPr>
        <xdr:cNvSpPr/>
      </xdr:nvSpPr>
      <xdr:spPr>
        <a:xfrm>
          <a:off x="8145110" y="2236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3</xdr:row>
      <xdr:rowOff>14111</xdr:rowOff>
    </xdr:from>
    <xdr:to>
      <xdr:col>15</xdr:col>
      <xdr:colOff>246945</xdr:colOff>
      <xdr:row>3</xdr:row>
      <xdr:rowOff>77611</xdr:rowOff>
    </xdr:to>
    <xdr:sp macro="[0]!IND_BTN_4" textlink="">
      <xdr:nvSpPr>
        <xdr:cNvPr id="11" name="Arrow: Left 10">
          <a:extLst>
            <a:ext uri="{FF2B5EF4-FFF2-40B4-BE49-F238E27FC236}">
              <a16:creationId xmlns:a16="http://schemas.microsoft.com/office/drawing/2014/main" id="{1AE4FC39-F5F8-4668-89FD-25F7AF94D7B8}"/>
            </a:ext>
          </a:extLst>
        </xdr:cNvPr>
        <xdr:cNvSpPr/>
      </xdr:nvSpPr>
      <xdr:spPr>
        <a:xfrm>
          <a:off x="8145110" y="3284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4</xdr:row>
      <xdr:rowOff>14111</xdr:rowOff>
    </xdr:from>
    <xdr:to>
      <xdr:col>15</xdr:col>
      <xdr:colOff>246945</xdr:colOff>
      <xdr:row>4</xdr:row>
      <xdr:rowOff>77611</xdr:rowOff>
    </xdr:to>
    <xdr:sp macro="[0]!IND_BTN_5" textlink="">
      <xdr:nvSpPr>
        <xdr:cNvPr id="12" name="Arrow: Left 11">
          <a:extLst>
            <a:ext uri="{FF2B5EF4-FFF2-40B4-BE49-F238E27FC236}">
              <a16:creationId xmlns:a16="http://schemas.microsoft.com/office/drawing/2014/main" id="{7BC1E100-542C-4378-9AFC-B1BCF4965DE1}"/>
            </a:ext>
          </a:extLst>
        </xdr:cNvPr>
        <xdr:cNvSpPr/>
      </xdr:nvSpPr>
      <xdr:spPr>
        <a:xfrm>
          <a:off x="8145110" y="4332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5</xdr:row>
      <xdr:rowOff>14111</xdr:rowOff>
    </xdr:from>
    <xdr:to>
      <xdr:col>15</xdr:col>
      <xdr:colOff>246945</xdr:colOff>
      <xdr:row>5</xdr:row>
      <xdr:rowOff>77611</xdr:rowOff>
    </xdr:to>
    <xdr:sp macro="[0]!IND_BTN_6" textlink="">
      <xdr:nvSpPr>
        <xdr:cNvPr id="13" name="Arrow: Left 12">
          <a:extLst>
            <a:ext uri="{FF2B5EF4-FFF2-40B4-BE49-F238E27FC236}">
              <a16:creationId xmlns:a16="http://schemas.microsoft.com/office/drawing/2014/main" id="{503C633F-A856-4CF5-90E5-89FBB4367F14}"/>
            </a:ext>
          </a:extLst>
        </xdr:cNvPr>
        <xdr:cNvSpPr/>
      </xdr:nvSpPr>
      <xdr:spPr>
        <a:xfrm>
          <a:off x="8145110" y="5379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6</xdr:row>
      <xdr:rowOff>14111</xdr:rowOff>
    </xdr:from>
    <xdr:to>
      <xdr:col>15</xdr:col>
      <xdr:colOff>246945</xdr:colOff>
      <xdr:row>6</xdr:row>
      <xdr:rowOff>77611</xdr:rowOff>
    </xdr:to>
    <xdr:sp macro="[0]!IND_BTN_7" textlink="">
      <xdr:nvSpPr>
        <xdr:cNvPr id="14" name="Arrow: Left 13">
          <a:extLst>
            <a:ext uri="{FF2B5EF4-FFF2-40B4-BE49-F238E27FC236}">
              <a16:creationId xmlns:a16="http://schemas.microsoft.com/office/drawing/2014/main" id="{50998B82-49C4-4E52-BCBA-9CB9C6956106}"/>
            </a:ext>
          </a:extLst>
        </xdr:cNvPr>
        <xdr:cNvSpPr/>
      </xdr:nvSpPr>
      <xdr:spPr>
        <a:xfrm>
          <a:off x="8145110" y="6427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7</xdr:row>
      <xdr:rowOff>14111</xdr:rowOff>
    </xdr:from>
    <xdr:to>
      <xdr:col>15</xdr:col>
      <xdr:colOff>246945</xdr:colOff>
      <xdr:row>7</xdr:row>
      <xdr:rowOff>77611</xdr:rowOff>
    </xdr:to>
    <xdr:sp macro="[0]!IND_BTN_8" textlink="">
      <xdr:nvSpPr>
        <xdr:cNvPr id="15" name="Arrow: Left 14">
          <a:extLst>
            <a:ext uri="{FF2B5EF4-FFF2-40B4-BE49-F238E27FC236}">
              <a16:creationId xmlns:a16="http://schemas.microsoft.com/office/drawing/2014/main" id="{ABAB0A32-AC12-4B03-B91C-C3C990DFF7EB}"/>
            </a:ext>
          </a:extLst>
        </xdr:cNvPr>
        <xdr:cNvSpPr/>
      </xdr:nvSpPr>
      <xdr:spPr>
        <a:xfrm>
          <a:off x="8145110" y="7475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8</xdr:row>
      <xdr:rowOff>14111</xdr:rowOff>
    </xdr:from>
    <xdr:to>
      <xdr:col>15</xdr:col>
      <xdr:colOff>246945</xdr:colOff>
      <xdr:row>8</xdr:row>
      <xdr:rowOff>77611</xdr:rowOff>
    </xdr:to>
    <xdr:sp macro="[0]!IND_BTN_9" textlink="">
      <xdr:nvSpPr>
        <xdr:cNvPr id="16" name="Arrow: Left 15">
          <a:extLst>
            <a:ext uri="{FF2B5EF4-FFF2-40B4-BE49-F238E27FC236}">
              <a16:creationId xmlns:a16="http://schemas.microsoft.com/office/drawing/2014/main" id="{850A0F79-8E37-4E6B-B18C-EFDCFFA0EDFB}"/>
            </a:ext>
          </a:extLst>
        </xdr:cNvPr>
        <xdr:cNvSpPr/>
      </xdr:nvSpPr>
      <xdr:spPr>
        <a:xfrm>
          <a:off x="8145110" y="8523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9</xdr:row>
      <xdr:rowOff>14111</xdr:rowOff>
    </xdr:from>
    <xdr:to>
      <xdr:col>15</xdr:col>
      <xdr:colOff>246945</xdr:colOff>
      <xdr:row>9</xdr:row>
      <xdr:rowOff>77611</xdr:rowOff>
    </xdr:to>
    <xdr:sp macro="[0]!IND_BTN_10" textlink="">
      <xdr:nvSpPr>
        <xdr:cNvPr id="17" name="Arrow: Left 16">
          <a:extLst>
            <a:ext uri="{FF2B5EF4-FFF2-40B4-BE49-F238E27FC236}">
              <a16:creationId xmlns:a16="http://schemas.microsoft.com/office/drawing/2014/main" id="{51B4214D-19C3-464E-870E-A6A77048EB68}"/>
            </a:ext>
          </a:extLst>
        </xdr:cNvPr>
        <xdr:cNvSpPr/>
      </xdr:nvSpPr>
      <xdr:spPr>
        <a:xfrm>
          <a:off x="8145110" y="9570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10</xdr:row>
      <xdr:rowOff>14111</xdr:rowOff>
    </xdr:from>
    <xdr:to>
      <xdr:col>15</xdr:col>
      <xdr:colOff>246945</xdr:colOff>
      <xdr:row>10</xdr:row>
      <xdr:rowOff>77611</xdr:rowOff>
    </xdr:to>
    <xdr:sp macro="[0]!IND_BTN_11" textlink="">
      <xdr:nvSpPr>
        <xdr:cNvPr id="18" name="Arrow: Left 17">
          <a:extLst>
            <a:ext uri="{FF2B5EF4-FFF2-40B4-BE49-F238E27FC236}">
              <a16:creationId xmlns:a16="http://schemas.microsoft.com/office/drawing/2014/main" id="{CEC903D1-5528-4B48-BCA8-4AC055762D45}"/>
            </a:ext>
          </a:extLst>
        </xdr:cNvPr>
        <xdr:cNvSpPr/>
      </xdr:nvSpPr>
      <xdr:spPr>
        <a:xfrm>
          <a:off x="8145110" y="10618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11</xdr:row>
      <xdr:rowOff>14111</xdr:rowOff>
    </xdr:from>
    <xdr:to>
      <xdr:col>15</xdr:col>
      <xdr:colOff>246945</xdr:colOff>
      <xdr:row>11</xdr:row>
      <xdr:rowOff>77611</xdr:rowOff>
    </xdr:to>
    <xdr:sp macro="[0]!IND_BTN_12" textlink="">
      <xdr:nvSpPr>
        <xdr:cNvPr id="19" name="Arrow: Left 18">
          <a:extLst>
            <a:ext uri="{FF2B5EF4-FFF2-40B4-BE49-F238E27FC236}">
              <a16:creationId xmlns:a16="http://schemas.microsoft.com/office/drawing/2014/main" id="{6AA6E4D8-7466-40AA-93E8-79110E8E758E}"/>
            </a:ext>
          </a:extLst>
        </xdr:cNvPr>
        <xdr:cNvSpPr/>
      </xdr:nvSpPr>
      <xdr:spPr>
        <a:xfrm>
          <a:off x="8145110" y="11666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12</xdr:row>
      <xdr:rowOff>14111</xdr:rowOff>
    </xdr:from>
    <xdr:to>
      <xdr:col>15</xdr:col>
      <xdr:colOff>246945</xdr:colOff>
      <xdr:row>12</xdr:row>
      <xdr:rowOff>77611</xdr:rowOff>
    </xdr:to>
    <xdr:sp macro="[0]!IND_BTN_13" textlink="">
      <xdr:nvSpPr>
        <xdr:cNvPr id="20" name="Arrow: Left 19">
          <a:extLst>
            <a:ext uri="{FF2B5EF4-FFF2-40B4-BE49-F238E27FC236}">
              <a16:creationId xmlns:a16="http://schemas.microsoft.com/office/drawing/2014/main" id="{07633BC4-FB32-48E7-B790-33D57E824FE6}"/>
            </a:ext>
          </a:extLst>
        </xdr:cNvPr>
        <xdr:cNvSpPr/>
      </xdr:nvSpPr>
      <xdr:spPr>
        <a:xfrm>
          <a:off x="8145110" y="12714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13</xdr:row>
      <xdr:rowOff>14111</xdr:rowOff>
    </xdr:from>
    <xdr:to>
      <xdr:col>15</xdr:col>
      <xdr:colOff>246945</xdr:colOff>
      <xdr:row>13</xdr:row>
      <xdr:rowOff>77611</xdr:rowOff>
    </xdr:to>
    <xdr:sp macro="[0]!IND_BTN_14" textlink="">
      <xdr:nvSpPr>
        <xdr:cNvPr id="21" name="Arrow: Left 20">
          <a:extLst>
            <a:ext uri="{FF2B5EF4-FFF2-40B4-BE49-F238E27FC236}">
              <a16:creationId xmlns:a16="http://schemas.microsoft.com/office/drawing/2014/main" id="{E5D5F853-09B6-417A-BF0F-054C58C0A196}"/>
            </a:ext>
          </a:extLst>
        </xdr:cNvPr>
        <xdr:cNvSpPr/>
      </xdr:nvSpPr>
      <xdr:spPr>
        <a:xfrm>
          <a:off x="8145110" y="13761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14</xdr:row>
      <xdr:rowOff>14111</xdr:rowOff>
    </xdr:from>
    <xdr:to>
      <xdr:col>15</xdr:col>
      <xdr:colOff>246945</xdr:colOff>
      <xdr:row>14</xdr:row>
      <xdr:rowOff>77611</xdr:rowOff>
    </xdr:to>
    <xdr:sp macro="[0]!IND_BTN_15" textlink="">
      <xdr:nvSpPr>
        <xdr:cNvPr id="22" name="Arrow: Left 21">
          <a:extLst>
            <a:ext uri="{FF2B5EF4-FFF2-40B4-BE49-F238E27FC236}">
              <a16:creationId xmlns:a16="http://schemas.microsoft.com/office/drawing/2014/main" id="{D36ABBBD-5A77-4C84-A6A3-7A0AE146F1B5}"/>
            </a:ext>
          </a:extLst>
        </xdr:cNvPr>
        <xdr:cNvSpPr/>
      </xdr:nvSpPr>
      <xdr:spPr>
        <a:xfrm>
          <a:off x="8145110" y="14809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15</xdr:row>
      <xdr:rowOff>14111</xdr:rowOff>
    </xdr:from>
    <xdr:to>
      <xdr:col>15</xdr:col>
      <xdr:colOff>246945</xdr:colOff>
      <xdr:row>15</xdr:row>
      <xdr:rowOff>77611</xdr:rowOff>
    </xdr:to>
    <xdr:sp macro="[0]!IND_BTN_16" textlink="">
      <xdr:nvSpPr>
        <xdr:cNvPr id="23" name="Arrow: Left 22">
          <a:extLst>
            <a:ext uri="{FF2B5EF4-FFF2-40B4-BE49-F238E27FC236}">
              <a16:creationId xmlns:a16="http://schemas.microsoft.com/office/drawing/2014/main" id="{96B72B32-D065-4FFB-BF42-5AC0C4515913}"/>
            </a:ext>
          </a:extLst>
        </xdr:cNvPr>
        <xdr:cNvSpPr/>
      </xdr:nvSpPr>
      <xdr:spPr>
        <a:xfrm>
          <a:off x="8145110" y="15857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16</xdr:row>
      <xdr:rowOff>14111</xdr:rowOff>
    </xdr:from>
    <xdr:to>
      <xdr:col>15</xdr:col>
      <xdr:colOff>246945</xdr:colOff>
      <xdr:row>16</xdr:row>
      <xdr:rowOff>77611</xdr:rowOff>
    </xdr:to>
    <xdr:sp macro="[0]!IND_BTN_17" textlink="">
      <xdr:nvSpPr>
        <xdr:cNvPr id="24" name="Arrow: Left 23">
          <a:extLst>
            <a:ext uri="{FF2B5EF4-FFF2-40B4-BE49-F238E27FC236}">
              <a16:creationId xmlns:a16="http://schemas.microsoft.com/office/drawing/2014/main" id="{2FFBB2C3-29A0-41D9-A225-27B1DD74B6A3}"/>
            </a:ext>
          </a:extLst>
        </xdr:cNvPr>
        <xdr:cNvSpPr/>
      </xdr:nvSpPr>
      <xdr:spPr>
        <a:xfrm>
          <a:off x="8145110" y="16905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17</xdr:row>
      <xdr:rowOff>14111</xdr:rowOff>
    </xdr:from>
    <xdr:to>
      <xdr:col>15</xdr:col>
      <xdr:colOff>246945</xdr:colOff>
      <xdr:row>17</xdr:row>
      <xdr:rowOff>77611</xdr:rowOff>
    </xdr:to>
    <xdr:sp macro="[0]!IND_BTN_18" textlink="">
      <xdr:nvSpPr>
        <xdr:cNvPr id="25" name="Arrow: Left 24">
          <a:extLst>
            <a:ext uri="{FF2B5EF4-FFF2-40B4-BE49-F238E27FC236}">
              <a16:creationId xmlns:a16="http://schemas.microsoft.com/office/drawing/2014/main" id="{90FEAC35-ECFB-4E4D-B9EA-3DB1B5C65F67}"/>
            </a:ext>
          </a:extLst>
        </xdr:cNvPr>
        <xdr:cNvSpPr/>
      </xdr:nvSpPr>
      <xdr:spPr>
        <a:xfrm>
          <a:off x="8145110" y="17952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18</xdr:row>
      <xdr:rowOff>14111</xdr:rowOff>
    </xdr:from>
    <xdr:to>
      <xdr:col>15</xdr:col>
      <xdr:colOff>246945</xdr:colOff>
      <xdr:row>18</xdr:row>
      <xdr:rowOff>77611</xdr:rowOff>
    </xdr:to>
    <xdr:sp macro="[0]!IND_BTN_19" textlink="">
      <xdr:nvSpPr>
        <xdr:cNvPr id="26" name="Arrow: Left 25">
          <a:extLst>
            <a:ext uri="{FF2B5EF4-FFF2-40B4-BE49-F238E27FC236}">
              <a16:creationId xmlns:a16="http://schemas.microsoft.com/office/drawing/2014/main" id="{0A0C2262-F971-49D3-9C44-04C9F569CD2C}"/>
            </a:ext>
          </a:extLst>
        </xdr:cNvPr>
        <xdr:cNvSpPr/>
      </xdr:nvSpPr>
      <xdr:spPr>
        <a:xfrm>
          <a:off x="8145110" y="1895299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19</xdr:row>
      <xdr:rowOff>14111</xdr:rowOff>
    </xdr:from>
    <xdr:to>
      <xdr:col>15</xdr:col>
      <xdr:colOff>246945</xdr:colOff>
      <xdr:row>19</xdr:row>
      <xdr:rowOff>77611</xdr:rowOff>
    </xdr:to>
    <xdr:sp macro="[0]!IND_BTN_20" textlink="">
      <xdr:nvSpPr>
        <xdr:cNvPr id="27" name="Arrow: Left 26">
          <a:extLst>
            <a:ext uri="{FF2B5EF4-FFF2-40B4-BE49-F238E27FC236}">
              <a16:creationId xmlns:a16="http://schemas.microsoft.com/office/drawing/2014/main" id="{D79F9829-1227-472D-901F-9F29055415D2}"/>
            </a:ext>
          </a:extLst>
        </xdr:cNvPr>
        <xdr:cNvSpPr/>
      </xdr:nvSpPr>
      <xdr:spPr>
        <a:xfrm>
          <a:off x="8145110" y="200007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20</xdr:row>
      <xdr:rowOff>14111</xdr:rowOff>
    </xdr:from>
    <xdr:to>
      <xdr:col>15</xdr:col>
      <xdr:colOff>246945</xdr:colOff>
      <xdr:row>20</xdr:row>
      <xdr:rowOff>77611</xdr:rowOff>
    </xdr:to>
    <xdr:sp macro="[0]!IND_BTN_21" textlink="">
      <xdr:nvSpPr>
        <xdr:cNvPr id="28" name="Arrow: Left 27">
          <a:extLst>
            <a:ext uri="{FF2B5EF4-FFF2-40B4-BE49-F238E27FC236}">
              <a16:creationId xmlns:a16="http://schemas.microsoft.com/office/drawing/2014/main" id="{37880CDF-211E-4579-B9D4-761DEA7939FC}"/>
            </a:ext>
          </a:extLst>
        </xdr:cNvPr>
        <xdr:cNvSpPr/>
      </xdr:nvSpPr>
      <xdr:spPr>
        <a:xfrm>
          <a:off x="8145110" y="2104849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21</xdr:row>
      <xdr:rowOff>14111</xdr:rowOff>
    </xdr:from>
    <xdr:to>
      <xdr:col>15</xdr:col>
      <xdr:colOff>246945</xdr:colOff>
      <xdr:row>21</xdr:row>
      <xdr:rowOff>77611</xdr:rowOff>
    </xdr:to>
    <xdr:sp macro="[0]!IND_BTN_22" textlink="">
      <xdr:nvSpPr>
        <xdr:cNvPr id="29" name="Arrow: Left 28">
          <a:extLst>
            <a:ext uri="{FF2B5EF4-FFF2-40B4-BE49-F238E27FC236}">
              <a16:creationId xmlns:a16="http://schemas.microsoft.com/office/drawing/2014/main" id="{2E73862E-A8BF-43F6-808B-59B5EBE2184E}"/>
            </a:ext>
          </a:extLst>
        </xdr:cNvPr>
        <xdr:cNvSpPr/>
      </xdr:nvSpPr>
      <xdr:spPr>
        <a:xfrm>
          <a:off x="8145110" y="220962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22</xdr:row>
      <xdr:rowOff>14111</xdr:rowOff>
    </xdr:from>
    <xdr:to>
      <xdr:col>15</xdr:col>
      <xdr:colOff>246945</xdr:colOff>
      <xdr:row>22</xdr:row>
      <xdr:rowOff>77611</xdr:rowOff>
    </xdr:to>
    <xdr:sp macro="[0]!IND_BTN_23" textlink="">
      <xdr:nvSpPr>
        <xdr:cNvPr id="30" name="Arrow: Left 29">
          <a:extLst>
            <a:ext uri="{FF2B5EF4-FFF2-40B4-BE49-F238E27FC236}">
              <a16:creationId xmlns:a16="http://schemas.microsoft.com/office/drawing/2014/main" id="{29C3755D-6261-4E6A-8F43-73D2C3E0B689}"/>
            </a:ext>
          </a:extLst>
        </xdr:cNvPr>
        <xdr:cNvSpPr/>
      </xdr:nvSpPr>
      <xdr:spPr>
        <a:xfrm>
          <a:off x="8145110" y="23096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7</xdr:col>
      <xdr:colOff>359833</xdr:colOff>
      <xdr:row>0</xdr:row>
      <xdr:rowOff>21168</xdr:rowOff>
    </xdr:from>
    <xdr:to>
      <xdr:col>9</xdr:col>
      <xdr:colOff>42559</xdr:colOff>
      <xdr:row>1</xdr:row>
      <xdr:rowOff>95250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C3A50158-7E53-4493-8E50-B22340882791}"/>
            </a:ext>
          </a:extLst>
        </xdr:cNvPr>
        <xdr:cNvSpPr txBox="1"/>
      </xdr:nvSpPr>
      <xdr:spPr>
        <a:xfrm>
          <a:off x="3965046" y="21168"/>
          <a:ext cx="1330551" cy="178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rgbClr val="37B34A"/>
              </a:solidFill>
            </a:rPr>
            <a:t>Assighned Individuals</a:t>
          </a:r>
        </a:p>
      </xdr:txBody>
    </xdr:sp>
    <xdr:clientData/>
  </xdr:twoCellAnchor>
  <xdr:twoCellAnchor>
    <xdr:from>
      <xdr:col>19</xdr:col>
      <xdr:colOff>409056</xdr:colOff>
      <xdr:row>15</xdr:row>
      <xdr:rowOff>13230</xdr:rowOff>
    </xdr:from>
    <xdr:to>
      <xdr:col>19</xdr:col>
      <xdr:colOff>2329296</xdr:colOff>
      <xdr:row>17</xdr:row>
      <xdr:rowOff>75883</xdr:rowOff>
    </xdr:to>
    <xdr:sp macro="[0]!create_individual_sheet" textlink="">
      <xdr:nvSpPr>
        <xdr:cNvPr id="32" name="Rectangle: Rounded Corners 3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7711D0F-C1B0-4EAC-85E6-6E310705E363}"/>
            </a:ext>
          </a:extLst>
        </xdr:cNvPr>
        <xdr:cNvSpPr/>
      </xdr:nvSpPr>
      <xdr:spPr>
        <a:xfrm>
          <a:off x="12496281" y="1584855"/>
          <a:ext cx="1920240" cy="27220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WorkerSheet</a:t>
          </a:r>
        </a:p>
      </xdr:txBody>
    </xdr:sp>
    <xdr:clientData/>
  </xdr:twoCellAnchor>
  <xdr:twoCellAnchor>
    <xdr:from>
      <xdr:col>19</xdr:col>
      <xdr:colOff>409056</xdr:colOff>
      <xdr:row>26</xdr:row>
      <xdr:rowOff>31750</xdr:rowOff>
    </xdr:from>
    <xdr:to>
      <xdr:col>19</xdr:col>
      <xdr:colOff>2329296</xdr:colOff>
      <xdr:row>28</xdr:row>
      <xdr:rowOff>94403</xdr:rowOff>
    </xdr:to>
    <xdr:sp macro="[0]!worker_report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8BABA96C-A2E7-4CD6-935C-F7DA1737BC62}"/>
            </a:ext>
          </a:extLst>
        </xdr:cNvPr>
        <xdr:cNvSpPr/>
      </xdr:nvSpPr>
      <xdr:spPr>
        <a:xfrm>
          <a:off x="12496281" y="2746375"/>
          <a:ext cx="1920240" cy="272203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19</xdr:col>
      <xdr:colOff>409056</xdr:colOff>
      <xdr:row>22</xdr:row>
      <xdr:rowOff>67911</xdr:rowOff>
    </xdr:from>
    <xdr:to>
      <xdr:col>19</xdr:col>
      <xdr:colOff>2329296</xdr:colOff>
      <xdr:row>25</xdr:row>
      <xdr:rowOff>24731</xdr:rowOff>
    </xdr:to>
    <xdr:sp macro="[0]!update_service_total.update_service_total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1F814789-C19D-413F-A0A7-C129E47C6639}"/>
            </a:ext>
          </a:extLst>
        </xdr:cNvPr>
        <xdr:cNvSpPr>
          <a:spLocks/>
        </xdr:cNvSpPr>
      </xdr:nvSpPr>
      <xdr:spPr>
        <a:xfrm>
          <a:off x="12496281" y="2363436"/>
          <a:ext cx="1920240" cy="27114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45508</xdr:colOff>
      <xdr:row>80</xdr:row>
      <xdr:rowOff>30867</xdr:rowOff>
    </xdr:from>
    <xdr:to>
      <xdr:col>30</xdr:col>
      <xdr:colOff>485220</xdr:colOff>
      <xdr:row>82</xdr:row>
      <xdr:rowOff>82286</xdr:rowOff>
    </xdr:to>
    <xdr:sp macro="[0]!update_service_total.update_service_tota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90CE89A-079F-46C5-A26D-4C6098401A42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  <xdr:twoCellAnchor>
    <xdr:from>
      <xdr:col>30</xdr:col>
      <xdr:colOff>542618</xdr:colOff>
      <xdr:row>80</xdr:row>
      <xdr:rowOff>33248</xdr:rowOff>
    </xdr:from>
    <xdr:to>
      <xdr:col>34</xdr:col>
      <xdr:colOff>77817</xdr:colOff>
      <xdr:row>82</xdr:row>
      <xdr:rowOff>89429</xdr:rowOff>
    </xdr:to>
    <xdr:sp macro="[0]!assighned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D23F4E-92F1-4FD6-A18F-EE433A3E38DF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Contacts</a:t>
          </a:r>
        </a:p>
      </xdr:txBody>
    </xdr:sp>
    <xdr:clientData/>
  </xdr:twoCellAnchor>
  <xdr:twoCellAnchor>
    <xdr:from>
      <xdr:col>19</xdr:col>
      <xdr:colOff>409056</xdr:colOff>
      <xdr:row>11</xdr:row>
      <xdr:rowOff>49389</xdr:rowOff>
    </xdr:from>
    <xdr:to>
      <xdr:col>19</xdr:col>
      <xdr:colOff>2329296</xdr:colOff>
      <xdr:row>14</xdr:row>
      <xdr:rowOff>6209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BAA0EDE-8B6C-430E-8035-0AE6970E7DA6}"/>
            </a:ext>
          </a:extLst>
        </xdr:cNvPr>
        <xdr:cNvSpPr/>
      </xdr:nvSpPr>
      <xdr:spPr>
        <a:xfrm>
          <a:off x="12496281" y="1201914"/>
          <a:ext cx="1920240" cy="27114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19</xdr:col>
      <xdr:colOff>409056</xdr:colOff>
      <xdr:row>0</xdr:row>
      <xdr:rowOff>52034</xdr:rowOff>
    </xdr:from>
    <xdr:to>
      <xdr:col>19</xdr:col>
      <xdr:colOff>2329296</xdr:colOff>
      <xdr:row>3</xdr:row>
      <xdr:rowOff>8854</xdr:rowOff>
    </xdr:to>
    <xdr:sp macro="[0]!user_form.user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C62DA61-3E7C-4706-8F3D-0A4178515B0B}"/>
            </a:ext>
          </a:extLst>
        </xdr:cNvPr>
        <xdr:cNvSpPr/>
      </xdr:nvSpPr>
      <xdr:spPr>
        <a:xfrm>
          <a:off x="12496281" y="52034"/>
          <a:ext cx="1920240" cy="27114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Add Session</a:t>
          </a:r>
        </a:p>
      </xdr:txBody>
    </xdr:sp>
    <xdr:clientData/>
  </xdr:twoCellAnchor>
  <xdr:twoCellAnchor>
    <xdr:from>
      <xdr:col>19</xdr:col>
      <xdr:colOff>409056</xdr:colOff>
      <xdr:row>7</xdr:row>
      <xdr:rowOff>85549</xdr:rowOff>
    </xdr:from>
    <xdr:to>
      <xdr:col>19</xdr:col>
      <xdr:colOff>2329296</xdr:colOff>
      <xdr:row>10</xdr:row>
      <xdr:rowOff>42369</xdr:rowOff>
    </xdr:to>
    <xdr:sp macro="[0]!worker_unavailable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4797E9E2-3A18-4849-9071-44BF8E60A074}"/>
            </a:ext>
          </a:extLst>
        </xdr:cNvPr>
        <xdr:cNvSpPr/>
      </xdr:nvSpPr>
      <xdr:spPr>
        <a:xfrm>
          <a:off x="12496281" y="818974"/>
          <a:ext cx="1920240" cy="27114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Worker</a:t>
          </a:r>
          <a:r>
            <a:rPr lang="en-US" sz="1100" b="0" baseline="0">
              <a:solidFill>
                <a:schemeClr val="tx2">
                  <a:lumMod val="75000"/>
                </a:schemeClr>
              </a:solidFill>
            </a:rPr>
            <a:t> Unavailable</a:t>
          </a:r>
          <a:endParaRPr lang="en-US" sz="1100" b="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>
    <xdr:from>
      <xdr:col>19</xdr:col>
      <xdr:colOff>409056</xdr:colOff>
      <xdr:row>18</xdr:row>
      <xdr:rowOff>93487</xdr:rowOff>
    </xdr:from>
    <xdr:to>
      <xdr:col>19</xdr:col>
      <xdr:colOff>2329296</xdr:colOff>
      <xdr:row>21</xdr:row>
      <xdr:rowOff>50307</xdr:rowOff>
    </xdr:to>
    <xdr:sp macro="[0]!update_button" textlink="">
      <xdr:nvSpPr>
        <xdr:cNvPr id="7" name="updateButton">
          <a:extLst>
            <a:ext uri="{FF2B5EF4-FFF2-40B4-BE49-F238E27FC236}">
              <a16:creationId xmlns:a16="http://schemas.microsoft.com/office/drawing/2014/main" id="{00B0AB7E-DD33-4FDC-B28E-F9F6706823AF}"/>
            </a:ext>
          </a:extLst>
        </xdr:cNvPr>
        <xdr:cNvSpPr/>
      </xdr:nvSpPr>
      <xdr:spPr>
        <a:xfrm>
          <a:off x="12496281" y="1974675"/>
          <a:ext cx="1920240" cy="271145"/>
        </a:xfrm>
        <a:prstGeom prst="roundRect">
          <a:avLst/>
        </a:prstGeom>
        <a:gradFill flip="none" rotWithShape="1">
          <a:gsLst>
            <a:gs pos="0">
              <a:srgbClr val="70AD47"/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Updated</a:t>
          </a:r>
        </a:p>
      </xdr:txBody>
    </xdr:sp>
    <xdr:clientData/>
  </xdr:twoCellAnchor>
  <xdr:twoCellAnchor>
    <xdr:from>
      <xdr:col>19</xdr:col>
      <xdr:colOff>409056</xdr:colOff>
      <xdr:row>4</xdr:row>
      <xdr:rowOff>15875</xdr:rowOff>
    </xdr:from>
    <xdr:to>
      <xdr:col>19</xdr:col>
      <xdr:colOff>2329296</xdr:colOff>
      <xdr:row>6</xdr:row>
      <xdr:rowOff>78528</xdr:rowOff>
    </xdr:to>
    <xdr:sp macro="[0]!TaskFrm_old_to_new_form.TaskFrm_old_to_new_form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253BE893-ABAB-40BC-8D7B-BAF3566E0633}"/>
            </a:ext>
          </a:extLst>
        </xdr:cNvPr>
        <xdr:cNvSpPr/>
      </xdr:nvSpPr>
      <xdr:spPr>
        <a:xfrm>
          <a:off x="12496281" y="434975"/>
          <a:ext cx="1920240" cy="272203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Edit/Delete Session</a:t>
          </a:r>
        </a:p>
      </xdr:txBody>
    </xdr:sp>
    <xdr:clientData/>
  </xdr:twoCellAnchor>
  <xdr:twoCellAnchor>
    <xdr:from>
      <xdr:col>34</xdr:col>
      <xdr:colOff>137583</xdr:colOff>
      <xdr:row>80</xdr:row>
      <xdr:rowOff>26459</xdr:rowOff>
    </xdr:from>
    <xdr:to>
      <xdr:col>38</xdr:col>
      <xdr:colOff>64366</xdr:colOff>
      <xdr:row>82</xdr:row>
      <xdr:rowOff>82640</xdr:rowOff>
    </xdr:to>
    <xdr:sp macro="[0]!assighned" textlink="">
      <xdr:nvSpPr>
        <xdr:cNvPr id="9" name="Rectangle: Rounded Corner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4B40AD7-E252-490B-AFFC-7831C9040AE6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Approved</a:t>
          </a:r>
        </a:p>
      </xdr:txBody>
    </xdr:sp>
    <xdr:clientData/>
  </xdr:twoCellAnchor>
  <xdr:twoCellAnchor>
    <xdr:from>
      <xdr:col>15</xdr:col>
      <xdr:colOff>91722</xdr:colOff>
      <xdr:row>2</xdr:row>
      <xdr:rowOff>14111</xdr:rowOff>
    </xdr:from>
    <xdr:to>
      <xdr:col>15</xdr:col>
      <xdr:colOff>246945</xdr:colOff>
      <xdr:row>2</xdr:row>
      <xdr:rowOff>77611</xdr:rowOff>
    </xdr:to>
    <xdr:sp macro="[0]!IND_BTN_3" textlink="">
      <xdr:nvSpPr>
        <xdr:cNvPr id="10" name="Arrow: Left 9">
          <a:extLst>
            <a:ext uri="{FF2B5EF4-FFF2-40B4-BE49-F238E27FC236}">
              <a16:creationId xmlns:a16="http://schemas.microsoft.com/office/drawing/2014/main" id="{AB7E961C-AE4F-4658-9055-6ED5C2C5C483}"/>
            </a:ext>
          </a:extLst>
        </xdr:cNvPr>
        <xdr:cNvSpPr/>
      </xdr:nvSpPr>
      <xdr:spPr>
        <a:xfrm>
          <a:off x="8145110" y="2236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3</xdr:row>
      <xdr:rowOff>14111</xdr:rowOff>
    </xdr:from>
    <xdr:to>
      <xdr:col>15</xdr:col>
      <xdr:colOff>246945</xdr:colOff>
      <xdr:row>3</xdr:row>
      <xdr:rowOff>77611</xdr:rowOff>
    </xdr:to>
    <xdr:sp macro="[0]!IND_BTN_4" textlink="">
      <xdr:nvSpPr>
        <xdr:cNvPr id="11" name="Arrow: Left 10">
          <a:extLst>
            <a:ext uri="{FF2B5EF4-FFF2-40B4-BE49-F238E27FC236}">
              <a16:creationId xmlns:a16="http://schemas.microsoft.com/office/drawing/2014/main" id="{CDDAC7F4-9DBF-4D81-8782-AA284956B021}"/>
            </a:ext>
          </a:extLst>
        </xdr:cNvPr>
        <xdr:cNvSpPr/>
      </xdr:nvSpPr>
      <xdr:spPr>
        <a:xfrm>
          <a:off x="8145110" y="3284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4</xdr:row>
      <xdr:rowOff>14111</xdr:rowOff>
    </xdr:from>
    <xdr:to>
      <xdr:col>15</xdr:col>
      <xdr:colOff>246945</xdr:colOff>
      <xdr:row>4</xdr:row>
      <xdr:rowOff>77611</xdr:rowOff>
    </xdr:to>
    <xdr:sp macro="[0]!IND_BTN_5" textlink="">
      <xdr:nvSpPr>
        <xdr:cNvPr id="12" name="Arrow: Left 11">
          <a:extLst>
            <a:ext uri="{FF2B5EF4-FFF2-40B4-BE49-F238E27FC236}">
              <a16:creationId xmlns:a16="http://schemas.microsoft.com/office/drawing/2014/main" id="{6D6FA01D-D1CA-4F41-B1C0-7CD4D558F468}"/>
            </a:ext>
          </a:extLst>
        </xdr:cNvPr>
        <xdr:cNvSpPr/>
      </xdr:nvSpPr>
      <xdr:spPr>
        <a:xfrm>
          <a:off x="8145110" y="4332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5</xdr:row>
      <xdr:rowOff>14111</xdr:rowOff>
    </xdr:from>
    <xdr:to>
      <xdr:col>15</xdr:col>
      <xdr:colOff>246945</xdr:colOff>
      <xdr:row>5</xdr:row>
      <xdr:rowOff>77611</xdr:rowOff>
    </xdr:to>
    <xdr:sp macro="[0]!IND_BTN_6" textlink="">
      <xdr:nvSpPr>
        <xdr:cNvPr id="13" name="Arrow: Left 12">
          <a:extLst>
            <a:ext uri="{FF2B5EF4-FFF2-40B4-BE49-F238E27FC236}">
              <a16:creationId xmlns:a16="http://schemas.microsoft.com/office/drawing/2014/main" id="{C979CA81-DC9B-4C72-A41A-292B7FC78B9B}"/>
            </a:ext>
          </a:extLst>
        </xdr:cNvPr>
        <xdr:cNvSpPr/>
      </xdr:nvSpPr>
      <xdr:spPr>
        <a:xfrm>
          <a:off x="8145110" y="5379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6</xdr:row>
      <xdr:rowOff>14111</xdr:rowOff>
    </xdr:from>
    <xdr:to>
      <xdr:col>15</xdr:col>
      <xdr:colOff>246945</xdr:colOff>
      <xdr:row>6</xdr:row>
      <xdr:rowOff>77611</xdr:rowOff>
    </xdr:to>
    <xdr:sp macro="[0]!IND_BTN_7" textlink="">
      <xdr:nvSpPr>
        <xdr:cNvPr id="14" name="Arrow: Left 13">
          <a:extLst>
            <a:ext uri="{FF2B5EF4-FFF2-40B4-BE49-F238E27FC236}">
              <a16:creationId xmlns:a16="http://schemas.microsoft.com/office/drawing/2014/main" id="{CAB2B9EF-C7EE-4302-BF49-67AE018E02B8}"/>
            </a:ext>
          </a:extLst>
        </xdr:cNvPr>
        <xdr:cNvSpPr/>
      </xdr:nvSpPr>
      <xdr:spPr>
        <a:xfrm>
          <a:off x="8145110" y="6427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7</xdr:row>
      <xdr:rowOff>14111</xdr:rowOff>
    </xdr:from>
    <xdr:to>
      <xdr:col>15</xdr:col>
      <xdr:colOff>246945</xdr:colOff>
      <xdr:row>7</xdr:row>
      <xdr:rowOff>77611</xdr:rowOff>
    </xdr:to>
    <xdr:sp macro="[0]!IND_BTN_8" textlink="">
      <xdr:nvSpPr>
        <xdr:cNvPr id="15" name="Arrow: Left 14">
          <a:extLst>
            <a:ext uri="{FF2B5EF4-FFF2-40B4-BE49-F238E27FC236}">
              <a16:creationId xmlns:a16="http://schemas.microsoft.com/office/drawing/2014/main" id="{252E6257-76C1-4985-A9E2-6A34F4E08E1F}"/>
            </a:ext>
          </a:extLst>
        </xdr:cNvPr>
        <xdr:cNvSpPr/>
      </xdr:nvSpPr>
      <xdr:spPr>
        <a:xfrm>
          <a:off x="8145110" y="7475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8</xdr:row>
      <xdr:rowOff>14111</xdr:rowOff>
    </xdr:from>
    <xdr:to>
      <xdr:col>15</xdr:col>
      <xdr:colOff>246945</xdr:colOff>
      <xdr:row>8</xdr:row>
      <xdr:rowOff>77611</xdr:rowOff>
    </xdr:to>
    <xdr:sp macro="[0]!IND_BTN_9" textlink="">
      <xdr:nvSpPr>
        <xdr:cNvPr id="16" name="Arrow: Left 15">
          <a:extLst>
            <a:ext uri="{FF2B5EF4-FFF2-40B4-BE49-F238E27FC236}">
              <a16:creationId xmlns:a16="http://schemas.microsoft.com/office/drawing/2014/main" id="{48016578-2026-4E12-8F3A-1305BE0A0C17}"/>
            </a:ext>
          </a:extLst>
        </xdr:cNvPr>
        <xdr:cNvSpPr/>
      </xdr:nvSpPr>
      <xdr:spPr>
        <a:xfrm>
          <a:off x="8145110" y="8523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9</xdr:row>
      <xdr:rowOff>14111</xdr:rowOff>
    </xdr:from>
    <xdr:to>
      <xdr:col>15</xdr:col>
      <xdr:colOff>246945</xdr:colOff>
      <xdr:row>9</xdr:row>
      <xdr:rowOff>77611</xdr:rowOff>
    </xdr:to>
    <xdr:sp macro="[0]!IND_BTN_10" textlink="">
      <xdr:nvSpPr>
        <xdr:cNvPr id="17" name="Arrow: Left 16">
          <a:extLst>
            <a:ext uri="{FF2B5EF4-FFF2-40B4-BE49-F238E27FC236}">
              <a16:creationId xmlns:a16="http://schemas.microsoft.com/office/drawing/2014/main" id="{9B652CB9-2F35-4B57-88C1-9F87476EEB06}"/>
            </a:ext>
          </a:extLst>
        </xdr:cNvPr>
        <xdr:cNvSpPr/>
      </xdr:nvSpPr>
      <xdr:spPr>
        <a:xfrm>
          <a:off x="8145110" y="9570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10</xdr:row>
      <xdr:rowOff>14111</xdr:rowOff>
    </xdr:from>
    <xdr:to>
      <xdr:col>15</xdr:col>
      <xdr:colOff>246945</xdr:colOff>
      <xdr:row>10</xdr:row>
      <xdr:rowOff>77611</xdr:rowOff>
    </xdr:to>
    <xdr:sp macro="[0]!IND_BTN_11" textlink="">
      <xdr:nvSpPr>
        <xdr:cNvPr id="18" name="Arrow: Left 17">
          <a:extLst>
            <a:ext uri="{FF2B5EF4-FFF2-40B4-BE49-F238E27FC236}">
              <a16:creationId xmlns:a16="http://schemas.microsoft.com/office/drawing/2014/main" id="{BCA20A0B-5B5C-499F-9095-0BD2D8C3C5B6}"/>
            </a:ext>
          </a:extLst>
        </xdr:cNvPr>
        <xdr:cNvSpPr/>
      </xdr:nvSpPr>
      <xdr:spPr>
        <a:xfrm>
          <a:off x="8145110" y="10618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11</xdr:row>
      <xdr:rowOff>14111</xdr:rowOff>
    </xdr:from>
    <xdr:to>
      <xdr:col>15</xdr:col>
      <xdr:colOff>246945</xdr:colOff>
      <xdr:row>11</xdr:row>
      <xdr:rowOff>77611</xdr:rowOff>
    </xdr:to>
    <xdr:sp macro="[0]!IND_BTN_12" textlink="">
      <xdr:nvSpPr>
        <xdr:cNvPr id="19" name="Arrow: Left 18">
          <a:extLst>
            <a:ext uri="{FF2B5EF4-FFF2-40B4-BE49-F238E27FC236}">
              <a16:creationId xmlns:a16="http://schemas.microsoft.com/office/drawing/2014/main" id="{0FA056CF-80E5-401F-B1A4-0CF6E957FE23}"/>
            </a:ext>
          </a:extLst>
        </xdr:cNvPr>
        <xdr:cNvSpPr/>
      </xdr:nvSpPr>
      <xdr:spPr>
        <a:xfrm>
          <a:off x="8145110" y="11666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12</xdr:row>
      <xdr:rowOff>14111</xdr:rowOff>
    </xdr:from>
    <xdr:to>
      <xdr:col>15</xdr:col>
      <xdr:colOff>246945</xdr:colOff>
      <xdr:row>12</xdr:row>
      <xdr:rowOff>77611</xdr:rowOff>
    </xdr:to>
    <xdr:sp macro="[0]!IND_BTN_13" textlink="">
      <xdr:nvSpPr>
        <xdr:cNvPr id="20" name="Arrow: Left 19">
          <a:extLst>
            <a:ext uri="{FF2B5EF4-FFF2-40B4-BE49-F238E27FC236}">
              <a16:creationId xmlns:a16="http://schemas.microsoft.com/office/drawing/2014/main" id="{E72AA04B-B59F-4652-915B-24A12D878C2E}"/>
            </a:ext>
          </a:extLst>
        </xdr:cNvPr>
        <xdr:cNvSpPr/>
      </xdr:nvSpPr>
      <xdr:spPr>
        <a:xfrm>
          <a:off x="8145110" y="12714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13</xdr:row>
      <xdr:rowOff>14111</xdr:rowOff>
    </xdr:from>
    <xdr:to>
      <xdr:col>15</xdr:col>
      <xdr:colOff>246945</xdr:colOff>
      <xdr:row>13</xdr:row>
      <xdr:rowOff>77611</xdr:rowOff>
    </xdr:to>
    <xdr:sp macro="[0]!IND_BTN_14" textlink="">
      <xdr:nvSpPr>
        <xdr:cNvPr id="21" name="Arrow: Left 20">
          <a:extLst>
            <a:ext uri="{FF2B5EF4-FFF2-40B4-BE49-F238E27FC236}">
              <a16:creationId xmlns:a16="http://schemas.microsoft.com/office/drawing/2014/main" id="{4E255525-1B2C-46E4-9FF3-F0C1DF8EA9A4}"/>
            </a:ext>
          </a:extLst>
        </xdr:cNvPr>
        <xdr:cNvSpPr/>
      </xdr:nvSpPr>
      <xdr:spPr>
        <a:xfrm>
          <a:off x="8145110" y="13761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14</xdr:row>
      <xdr:rowOff>14111</xdr:rowOff>
    </xdr:from>
    <xdr:to>
      <xdr:col>15</xdr:col>
      <xdr:colOff>246945</xdr:colOff>
      <xdr:row>14</xdr:row>
      <xdr:rowOff>77611</xdr:rowOff>
    </xdr:to>
    <xdr:sp macro="[0]!IND_BTN_15" textlink="">
      <xdr:nvSpPr>
        <xdr:cNvPr id="22" name="Arrow: Left 21">
          <a:extLst>
            <a:ext uri="{FF2B5EF4-FFF2-40B4-BE49-F238E27FC236}">
              <a16:creationId xmlns:a16="http://schemas.microsoft.com/office/drawing/2014/main" id="{45980810-1C4C-4E9D-8814-A3CD99DBD631}"/>
            </a:ext>
          </a:extLst>
        </xdr:cNvPr>
        <xdr:cNvSpPr/>
      </xdr:nvSpPr>
      <xdr:spPr>
        <a:xfrm>
          <a:off x="8145110" y="14809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15</xdr:row>
      <xdr:rowOff>14111</xdr:rowOff>
    </xdr:from>
    <xdr:to>
      <xdr:col>15</xdr:col>
      <xdr:colOff>246945</xdr:colOff>
      <xdr:row>15</xdr:row>
      <xdr:rowOff>77611</xdr:rowOff>
    </xdr:to>
    <xdr:sp macro="[0]!IND_BTN_16" textlink="">
      <xdr:nvSpPr>
        <xdr:cNvPr id="23" name="Arrow: Left 22">
          <a:extLst>
            <a:ext uri="{FF2B5EF4-FFF2-40B4-BE49-F238E27FC236}">
              <a16:creationId xmlns:a16="http://schemas.microsoft.com/office/drawing/2014/main" id="{3B800B37-51DC-441E-9DB5-EDCC0586E37B}"/>
            </a:ext>
          </a:extLst>
        </xdr:cNvPr>
        <xdr:cNvSpPr/>
      </xdr:nvSpPr>
      <xdr:spPr>
        <a:xfrm>
          <a:off x="8145110" y="15857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16</xdr:row>
      <xdr:rowOff>14111</xdr:rowOff>
    </xdr:from>
    <xdr:to>
      <xdr:col>15</xdr:col>
      <xdr:colOff>246945</xdr:colOff>
      <xdr:row>16</xdr:row>
      <xdr:rowOff>77611</xdr:rowOff>
    </xdr:to>
    <xdr:sp macro="[0]!IND_BTN_17" textlink="">
      <xdr:nvSpPr>
        <xdr:cNvPr id="24" name="Arrow: Left 23">
          <a:extLst>
            <a:ext uri="{FF2B5EF4-FFF2-40B4-BE49-F238E27FC236}">
              <a16:creationId xmlns:a16="http://schemas.microsoft.com/office/drawing/2014/main" id="{E6337989-F606-48DF-BD5D-E7F8FD049315}"/>
            </a:ext>
          </a:extLst>
        </xdr:cNvPr>
        <xdr:cNvSpPr/>
      </xdr:nvSpPr>
      <xdr:spPr>
        <a:xfrm>
          <a:off x="8145110" y="16905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17</xdr:row>
      <xdr:rowOff>14111</xdr:rowOff>
    </xdr:from>
    <xdr:to>
      <xdr:col>15</xdr:col>
      <xdr:colOff>246945</xdr:colOff>
      <xdr:row>17</xdr:row>
      <xdr:rowOff>77611</xdr:rowOff>
    </xdr:to>
    <xdr:sp macro="[0]!IND_BTN_18" textlink="">
      <xdr:nvSpPr>
        <xdr:cNvPr id="25" name="Arrow: Left 24">
          <a:extLst>
            <a:ext uri="{FF2B5EF4-FFF2-40B4-BE49-F238E27FC236}">
              <a16:creationId xmlns:a16="http://schemas.microsoft.com/office/drawing/2014/main" id="{756AC38A-7662-44B4-9A1B-804EC5297771}"/>
            </a:ext>
          </a:extLst>
        </xdr:cNvPr>
        <xdr:cNvSpPr/>
      </xdr:nvSpPr>
      <xdr:spPr>
        <a:xfrm>
          <a:off x="8145110" y="17952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18</xdr:row>
      <xdr:rowOff>14111</xdr:rowOff>
    </xdr:from>
    <xdr:to>
      <xdr:col>15</xdr:col>
      <xdr:colOff>246945</xdr:colOff>
      <xdr:row>18</xdr:row>
      <xdr:rowOff>77611</xdr:rowOff>
    </xdr:to>
    <xdr:sp macro="[0]!IND_BTN_19" textlink="">
      <xdr:nvSpPr>
        <xdr:cNvPr id="26" name="Arrow: Left 25">
          <a:extLst>
            <a:ext uri="{FF2B5EF4-FFF2-40B4-BE49-F238E27FC236}">
              <a16:creationId xmlns:a16="http://schemas.microsoft.com/office/drawing/2014/main" id="{4A740F3C-512C-4BC3-88D7-70195B1C6D7E}"/>
            </a:ext>
          </a:extLst>
        </xdr:cNvPr>
        <xdr:cNvSpPr/>
      </xdr:nvSpPr>
      <xdr:spPr>
        <a:xfrm>
          <a:off x="8145110" y="1895299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19</xdr:row>
      <xdr:rowOff>14111</xdr:rowOff>
    </xdr:from>
    <xdr:to>
      <xdr:col>15</xdr:col>
      <xdr:colOff>246945</xdr:colOff>
      <xdr:row>19</xdr:row>
      <xdr:rowOff>77611</xdr:rowOff>
    </xdr:to>
    <xdr:sp macro="[0]!IND_BTN_20" textlink="">
      <xdr:nvSpPr>
        <xdr:cNvPr id="27" name="Arrow: Left 26">
          <a:extLst>
            <a:ext uri="{FF2B5EF4-FFF2-40B4-BE49-F238E27FC236}">
              <a16:creationId xmlns:a16="http://schemas.microsoft.com/office/drawing/2014/main" id="{99FB1471-B8F9-435E-964F-09253D0A19FF}"/>
            </a:ext>
          </a:extLst>
        </xdr:cNvPr>
        <xdr:cNvSpPr/>
      </xdr:nvSpPr>
      <xdr:spPr>
        <a:xfrm>
          <a:off x="8145110" y="200007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20</xdr:row>
      <xdr:rowOff>14111</xdr:rowOff>
    </xdr:from>
    <xdr:to>
      <xdr:col>15</xdr:col>
      <xdr:colOff>246945</xdr:colOff>
      <xdr:row>20</xdr:row>
      <xdr:rowOff>77611</xdr:rowOff>
    </xdr:to>
    <xdr:sp macro="[0]!IND_BTN_21" textlink="">
      <xdr:nvSpPr>
        <xdr:cNvPr id="28" name="Arrow: Left 27">
          <a:extLst>
            <a:ext uri="{FF2B5EF4-FFF2-40B4-BE49-F238E27FC236}">
              <a16:creationId xmlns:a16="http://schemas.microsoft.com/office/drawing/2014/main" id="{5AD49C4A-56A1-4F47-B0CB-41D71ADBC363}"/>
            </a:ext>
          </a:extLst>
        </xdr:cNvPr>
        <xdr:cNvSpPr/>
      </xdr:nvSpPr>
      <xdr:spPr>
        <a:xfrm>
          <a:off x="8145110" y="2104849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21</xdr:row>
      <xdr:rowOff>14111</xdr:rowOff>
    </xdr:from>
    <xdr:to>
      <xdr:col>15</xdr:col>
      <xdr:colOff>246945</xdr:colOff>
      <xdr:row>21</xdr:row>
      <xdr:rowOff>77611</xdr:rowOff>
    </xdr:to>
    <xdr:sp macro="[0]!IND_BTN_22" textlink="">
      <xdr:nvSpPr>
        <xdr:cNvPr id="29" name="Arrow: Left 28">
          <a:extLst>
            <a:ext uri="{FF2B5EF4-FFF2-40B4-BE49-F238E27FC236}">
              <a16:creationId xmlns:a16="http://schemas.microsoft.com/office/drawing/2014/main" id="{E2F3FA9C-5AD4-49DA-8EDF-97CBD0EA7E39}"/>
            </a:ext>
          </a:extLst>
        </xdr:cNvPr>
        <xdr:cNvSpPr/>
      </xdr:nvSpPr>
      <xdr:spPr>
        <a:xfrm>
          <a:off x="8145110" y="220962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22</xdr:row>
      <xdr:rowOff>14111</xdr:rowOff>
    </xdr:from>
    <xdr:to>
      <xdr:col>15</xdr:col>
      <xdr:colOff>246945</xdr:colOff>
      <xdr:row>22</xdr:row>
      <xdr:rowOff>77611</xdr:rowOff>
    </xdr:to>
    <xdr:sp macro="[0]!IND_BTN_23" textlink="">
      <xdr:nvSpPr>
        <xdr:cNvPr id="30" name="Arrow: Left 29">
          <a:extLst>
            <a:ext uri="{FF2B5EF4-FFF2-40B4-BE49-F238E27FC236}">
              <a16:creationId xmlns:a16="http://schemas.microsoft.com/office/drawing/2014/main" id="{BE047F65-8F9C-4567-BDE0-7A0F54B48E94}"/>
            </a:ext>
          </a:extLst>
        </xdr:cNvPr>
        <xdr:cNvSpPr/>
      </xdr:nvSpPr>
      <xdr:spPr>
        <a:xfrm>
          <a:off x="8145110" y="23096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7</xdr:col>
      <xdr:colOff>359833</xdr:colOff>
      <xdr:row>0</xdr:row>
      <xdr:rowOff>21168</xdr:rowOff>
    </xdr:from>
    <xdr:to>
      <xdr:col>9</xdr:col>
      <xdr:colOff>42559</xdr:colOff>
      <xdr:row>1</xdr:row>
      <xdr:rowOff>95250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8F18CFF6-7075-4B30-955B-B3D4DF4EEA29}"/>
            </a:ext>
          </a:extLst>
        </xdr:cNvPr>
        <xdr:cNvSpPr txBox="1"/>
      </xdr:nvSpPr>
      <xdr:spPr>
        <a:xfrm>
          <a:off x="3965046" y="21168"/>
          <a:ext cx="1330551" cy="178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rgbClr val="37B34A"/>
              </a:solidFill>
            </a:rPr>
            <a:t>Assighned Individuals</a:t>
          </a:r>
        </a:p>
      </xdr:txBody>
    </xdr:sp>
    <xdr:clientData/>
  </xdr:twoCellAnchor>
  <xdr:twoCellAnchor>
    <xdr:from>
      <xdr:col>19</xdr:col>
      <xdr:colOff>409056</xdr:colOff>
      <xdr:row>15</xdr:row>
      <xdr:rowOff>13230</xdr:rowOff>
    </xdr:from>
    <xdr:to>
      <xdr:col>19</xdr:col>
      <xdr:colOff>2329296</xdr:colOff>
      <xdr:row>17</xdr:row>
      <xdr:rowOff>75883</xdr:rowOff>
    </xdr:to>
    <xdr:sp macro="[0]!create_individual_sheet" textlink="">
      <xdr:nvSpPr>
        <xdr:cNvPr id="32" name="Rectangle: Rounded Corners 3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983B22-E001-4070-8DB9-9D3EF3569CA6}"/>
            </a:ext>
          </a:extLst>
        </xdr:cNvPr>
        <xdr:cNvSpPr/>
      </xdr:nvSpPr>
      <xdr:spPr>
        <a:xfrm>
          <a:off x="12496281" y="1584855"/>
          <a:ext cx="1920240" cy="27220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WorkerSheet</a:t>
          </a:r>
        </a:p>
      </xdr:txBody>
    </xdr:sp>
    <xdr:clientData/>
  </xdr:twoCellAnchor>
  <xdr:twoCellAnchor>
    <xdr:from>
      <xdr:col>19</xdr:col>
      <xdr:colOff>409056</xdr:colOff>
      <xdr:row>26</xdr:row>
      <xdr:rowOff>31750</xdr:rowOff>
    </xdr:from>
    <xdr:to>
      <xdr:col>19</xdr:col>
      <xdr:colOff>2329296</xdr:colOff>
      <xdr:row>28</xdr:row>
      <xdr:rowOff>94403</xdr:rowOff>
    </xdr:to>
    <xdr:sp macro="[0]!worker_report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2FE1B41D-8260-48AC-A4E1-964FB486D731}"/>
            </a:ext>
          </a:extLst>
        </xdr:cNvPr>
        <xdr:cNvSpPr/>
      </xdr:nvSpPr>
      <xdr:spPr>
        <a:xfrm>
          <a:off x="12496281" y="2746375"/>
          <a:ext cx="1920240" cy="272203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19</xdr:col>
      <xdr:colOff>409056</xdr:colOff>
      <xdr:row>22</xdr:row>
      <xdr:rowOff>67911</xdr:rowOff>
    </xdr:from>
    <xdr:to>
      <xdr:col>19</xdr:col>
      <xdr:colOff>2329296</xdr:colOff>
      <xdr:row>25</xdr:row>
      <xdr:rowOff>24731</xdr:rowOff>
    </xdr:to>
    <xdr:sp macro="[0]!update_service_total.update_service_total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F3D9F4B0-8509-4A5B-944C-EAE4E25D9012}"/>
            </a:ext>
          </a:extLst>
        </xdr:cNvPr>
        <xdr:cNvSpPr>
          <a:spLocks/>
        </xdr:cNvSpPr>
      </xdr:nvSpPr>
      <xdr:spPr>
        <a:xfrm>
          <a:off x="12496281" y="2363436"/>
          <a:ext cx="1920240" cy="27114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45508</xdr:colOff>
      <xdr:row>80</xdr:row>
      <xdr:rowOff>30867</xdr:rowOff>
    </xdr:from>
    <xdr:to>
      <xdr:col>30</xdr:col>
      <xdr:colOff>485220</xdr:colOff>
      <xdr:row>82</xdr:row>
      <xdr:rowOff>82286</xdr:rowOff>
    </xdr:to>
    <xdr:sp macro="[0]!update_service_total.update_service_tota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D5C0A3C-51BF-491B-9226-2F4715AA0C5B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  <xdr:twoCellAnchor>
    <xdr:from>
      <xdr:col>30</xdr:col>
      <xdr:colOff>542618</xdr:colOff>
      <xdr:row>80</xdr:row>
      <xdr:rowOff>33248</xdr:rowOff>
    </xdr:from>
    <xdr:to>
      <xdr:col>34</xdr:col>
      <xdr:colOff>77817</xdr:colOff>
      <xdr:row>82</xdr:row>
      <xdr:rowOff>89429</xdr:rowOff>
    </xdr:to>
    <xdr:sp macro="[0]!assighned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92D955-DC61-4346-BA6A-CD9B3F48DC18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Contacts</a:t>
          </a:r>
        </a:p>
      </xdr:txBody>
    </xdr:sp>
    <xdr:clientData/>
  </xdr:twoCellAnchor>
  <xdr:twoCellAnchor>
    <xdr:from>
      <xdr:col>19</xdr:col>
      <xdr:colOff>409056</xdr:colOff>
      <xdr:row>11</xdr:row>
      <xdr:rowOff>49389</xdr:rowOff>
    </xdr:from>
    <xdr:to>
      <xdr:col>19</xdr:col>
      <xdr:colOff>2329296</xdr:colOff>
      <xdr:row>14</xdr:row>
      <xdr:rowOff>6209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A30944F-DF2A-4E49-BC40-D72BE01BB6BE}"/>
            </a:ext>
          </a:extLst>
        </xdr:cNvPr>
        <xdr:cNvSpPr/>
      </xdr:nvSpPr>
      <xdr:spPr>
        <a:xfrm>
          <a:off x="12496281" y="1201914"/>
          <a:ext cx="1920240" cy="27114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19</xdr:col>
      <xdr:colOff>409056</xdr:colOff>
      <xdr:row>0</xdr:row>
      <xdr:rowOff>52034</xdr:rowOff>
    </xdr:from>
    <xdr:to>
      <xdr:col>19</xdr:col>
      <xdr:colOff>2329296</xdr:colOff>
      <xdr:row>3</xdr:row>
      <xdr:rowOff>8854</xdr:rowOff>
    </xdr:to>
    <xdr:sp macro="[0]!user_form.user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DF57E6B-2592-42C5-9B05-784200168D97}"/>
            </a:ext>
          </a:extLst>
        </xdr:cNvPr>
        <xdr:cNvSpPr/>
      </xdr:nvSpPr>
      <xdr:spPr>
        <a:xfrm>
          <a:off x="12496281" y="52034"/>
          <a:ext cx="1920240" cy="27114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Add Session</a:t>
          </a:r>
        </a:p>
      </xdr:txBody>
    </xdr:sp>
    <xdr:clientData/>
  </xdr:twoCellAnchor>
  <xdr:twoCellAnchor>
    <xdr:from>
      <xdr:col>19</xdr:col>
      <xdr:colOff>409056</xdr:colOff>
      <xdr:row>7</xdr:row>
      <xdr:rowOff>85549</xdr:rowOff>
    </xdr:from>
    <xdr:to>
      <xdr:col>19</xdr:col>
      <xdr:colOff>2329296</xdr:colOff>
      <xdr:row>10</xdr:row>
      <xdr:rowOff>42369</xdr:rowOff>
    </xdr:to>
    <xdr:sp macro="[0]!worker_unavailable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1BAB1B0-74A5-4575-B092-068D5980BE17}"/>
            </a:ext>
          </a:extLst>
        </xdr:cNvPr>
        <xdr:cNvSpPr/>
      </xdr:nvSpPr>
      <xdr:spPr>
        <a:xfrm>
          <a:off x="12496281" y="818974"/>
          <a:ext cx="1920240" cy="27114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Worker</a:t>
          </a:r>
          <a:r>
            <a:rPr lang="en-US" sz="1100" b="0" baseline="0">
              <a:solidFill>
                <a:schemeClr val="tx2">
                  <a:lumMod val="75000"/>
                </a:schemeClr>
              </a:solidFill>
            </a:rPr>
            <a:t> Unavailable</a:t>
          </a:r>
          <a:endParaRPr lang="en-US" sz="1100" b="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>
    <xdr:from>
      <xdr:col>19</xdr:col>
      <xdr:colOff>409056</xdr:colOff>
      <xdr:row>18</xdr:row>
      <xdr:rowOff>93487</xdr:rowOff>
    </xdr:from>
    <xdr:to>
      <xdr:col>19</xdr:col>
      <xdr:colOff>2329296</xdr:colOff>
      <xdr:row>21</xdr:row>
      <xdr:rowOff>50307</xdr:rowOff>
    </xdr:to>
    <xdr:sp macro="[0]!update_button" textlink="">
      <xdr:nvSpPr>
        <xdr:cNvPr id="7" name="updateButton">
          <a:extLst>
            <a:ext uri="{FF2B5EF4-FFF2-40B4-BE49-F238E27FC236}">
              <a16:creationId xmlns:a16="http://schemas.microsoft.com/office/drawing/2014/main" id="{234FCA44-227B-48BC-8218-90A2A3957774}"/>
            </a:ext>
          </a:extLst>
        </xdr:cNvPr>
        <xdr:cNvSpPr/>
      </xdr:nvSpPr>
      <xdr:spPr>
        <a:xfrm>
          <a:off x="12496281" y="1974675"/>
          <a:ext cx="1920240" cy="271145"/>
        </a:xfrm>
        <a:prstGeom prst="roundRect">
          <a:avLst/>
        </a:prstGeom>
        <a:gradFill flip="none" rotWithShape="1">
          <a:gsLst>
            <a:gs pos="0">
              <a:srgbClr val="70AD47"/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Updated</a:t>
          </a:r>
        </a:p>
      </xdr:txBody>
    </xdr:sp>
    <xdr:clientData/>
  </xdr:twoCellAnchor>
  <xdr:twoCellAnchor>
    <xdr:from>
      <xdr:col>19</xdr:col>
      <xdr:colOff>409056</xdr:colOff>
      <xdr:row>4</xdr:row>
      <xdr:rowOff>15875</xdr:rowOff>
    </xdr:from>
    <xdr:to>
      <xdr:col>19</xdr:col>
      <xdr:colOff>2329296</xdr:colOff>
      <xdr:row>6</xdr:row>
      <xdr:rowOff>78528</xdr:rowOff>
    </xdr:to>
    <xdr:sp macro="[0]!TaskFrm_old_to_new_form.TaskFrm_old_to_new_form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3F5B2847-6E86-4B48-9615-6E008BAFDA1F}"/>
            </a:ext>
          </a:extLst>
        </xdr:cNvPr>
        <xdr:cNvSpPr/>
      </xdr:nvSpPr>
      <xdr:spPr>
        <a:xfrm>
          <a:off x="12496281" y="434975"/>
          <a:ext cx="1920240" cy="272203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Edit/Delete Session</a:t>
          </a:r>
        </a:p>
      </xdr:txBody>
    </xdr:sp>
    <xdr:clientData/>
  </xdr:twoCellAnchor>
  <xdr:twoCellAnchor>
    <xdr:from>
      <xdr:col>34</xdr:col>
      <xdr:colOff>137583</xdr:colOff>
      <xdr:row>80</xdr:row>
      <xdr:rowOff>26459</xdr:rowOff>
    </xdr:from>
    <xdr:to>
      <xdr:col>38</xdr:col>
      <xdr:colOff>64366</xdr:colOff>
      <xdr:row>82</xdr:row>
      <xdr:rowOff>82640</xdr:rowOff>
    </xdr:to>
    <xdr:sp macro="[0]!assighned" textlink="">
      <xdr:nvSpPr>
        <xdr:cNvPr id="9" name="Rectangle: Rounded Corner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CD0FF97-B8C7-4BE7-A272-5362FF86F6BE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Approved</a:t>
          </a:r>
        </a:p>
      </xdr:txBody>
    </xdr:sp>
    <xdr:clientData/>
  </xdr:twoCellAnchor>
  <xdr:twoCellAnchor>
    <xdr:from>
      <xdr:col>15</xdr:col>
      <xdr:colOff>91722</xdr:colOff>
      <xdr:row>2</xdr:row>
      <xdr:rowOff>14111</xdr:rowOff>
    </xdr:from>
    <xdr:to>
      <xdr:col>15</xdr:col>
      <xdr:colOff>246945</xdr:colOff>
      <xdr:row>2</xdr:row>
      <xdr:rowOff>77611</xdr:rowOff>
    </xdr:to>
    <xdr:sp macro="[0]!IND_BTN_3" textlink="">
      <xdr:nvSpPr>
        <xdr:cNvPr id="10" name="Arrow: Left 9">
          <a:extLst>
            <a:ext uri="{FF2B5EF4-FFF2-40B4-BE49-F238E27FC236}">
              <a16:creationId xmlns:a16="http://schemas.microsoft.com/office/drawing/2014/main" id="{3BA14426-9BBE-4666-B12F-21710D89DBC7}"/>
            </a:ext>
          </a:extLst>
        </xdr:cNvPr>
        <xdr:cNvSpPr/>
      </xdr:nvSpPr>
      <xdr:spPr>
        <a:xfrm>
          <a:off x="8145110" y="2236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3</xdr:row>
      <xdr:rowOff>14111</xdr:rowOff>
    </xdr:from>
    <xdr:to>
      <xdr:col>15</xdr:col>
      <xdr:colOff>246945</xdr:colOff>
      <xdr:row>3</xdr:row>
      <xdr:rowOff>77611</xdr:rowOff>
    </xdr:to>
    <xdr:sp macro="[0]!IND_BTN_4" textlink="">
      <xdr:nvSpPr>
        <xdr:cNvPr id="11" name="Arrow: Left 10">
          <a:extLst>
            <a:ext uri="{FF2B5EF4-FFF2-40B4-BE49-F238E27FC236}">
              <a16:creationId xmlns:a16="http://schemas.microsoft.com/office/drawing/2014/main" id="{A4492C91-4AD2-4C9B-92D8-A63DA38867ED}"/>
            </a:ext>
          </a:extLst>
        </xdr:cNvPr>
        <xdr:cNvSpPr/>
      </xdr:nvSpPr>
      <xdr:spPr>
        <a:xfrm>
          <a:off x="8145110" y="3284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4</xdr:row>
      <xdr:rowOff>14111</xdr:rowOff>
    </xdr:from>
    <xdr:to>
      <xdr:col>15</xdr:col>
      <xdr:colOff>246945</xdr:colOff>
      <xdr:row>4</xdr:row>
      <xdr:rowOff>77611</xdr:rowOff>
    </xdr:to>
    <xdr:sp macro="[0]!IND_BTN_5" textlink="">
      <xdr:nvSpPr>
        <xdr:cNvPr id="12" name="Arrow: Left 11">
          <a:extLst>
            <a:ext uri="{FF2B5EF4-FFF2-40B4-BE49-F238E27FC236}">
              <a16:creationId xmlns:a16="http://schemas.microsoft.com/office/drawing/2014/main" id="{AC9F7D6C-FF49-40A6-865D-7D03B8BDF3CA}"/>
            </a:ext>
          </a:extLst>
        </xdr:cNvPr>
        <xdr:cNvSpPr/>
      </xdr:nvSpPr>
      <xdr:spPr>
        <a:xfrm>
          <a:off x="8145110" y="4332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5</xdr:row>
      <xdr:rowOff>14111</xdr:rowOff>
    </xdr:from>
    <xdr:to>
      <xdr:col>15</xdr:col>
      <xdr:colOff>246945</xdr:colOff>
      <xdr:row>5</xdr:row>
      <xdr:rowOff>77611</xdr:rowOff>
    </xdr:to>
    <xdr:sp macro="[0]!IND_BTN_6" textlink="">
      <xdr:nvSpPr>
        <xdr:cNvPr id="13" name="Arrow: Left 12">
          <a:extLst>
            <a:ext uri="{FF2B5EF4-FFF2-40B4-BE49-F238E27FC236}">
              <a16:creationId xmlns:a16="http://schemas.microsoft.com/office/drawing/2014/main" id="{66C7F6A8-9E97-40D6-8866-C8E9ECCF1712}"/>
            </a:ext>
          </a:extLst>
        </xdr:cNvPr>
        <xdr:cNvSpPr/>
      </xdr:nvSpPr>
      <xdr:spPr>
        <a:xfrm>
          <a:off x="8145110" y="5379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6</xdr:row>
      <xdr:rowOff>14111</xdr:rowOff>
    </xdr:from>
    <xdr:to>
      <xdr:col>15</xdr:col>
      <xdr:colOff>246945</xdr:colOff>
      <xdr:row>6</xdr:row>
      <xdr:rowOff>77611</xdr:rowOff>
    </xdr:to>
    <xdr:sp macro="[0]!IND_BTN_7" textlink="">
      <xdr:nvSpPr>
        <xdr:cNvPr id="14" name="Arrow: Left 13">
          <a:extLst>
            <a:ext uri="{FF2B5EF4-FFF2-40B4-BE49-F238E27FC236}">
              <a16:creationId xmlns:a16="http://schemas.microsoft.com/office/drawing/2014/main" id="{E62A25B0-A4E4-4651-A03E-7A918218040C}"/>
            </a:ext>
          </a:extLst>
        </xdr:cNvPr>
        <xdr:cNvSpPr/>
      </xdr:nvSpPr>
      <xdr:spPr>
        <a:xfrm>
          <a:off x="8145110" y="6427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7</xdr:row>
      <xdr:rowOff>14111</xdr:rowOff>
    </xdr:from>
    <xdr:to>
      <xdr:col>15</xdr:col>
      <xdr:colOff>246945</xdr:colOff>
      <xdr:row>7</xdr:row>
      <xdr:rowOff>77611</xdr:rowOff>
    </xdr:to>
    <xdr:sp macro="[0]!IND_BTN_8" textlink="">
      <xdr:nvSpPr>
        <xdr:cNvPr id="15" name="Arrow: Left 14">
          <a:extLst>
            <a:ext uri="{FF2B5EF4-FFF2-40B4-BE49-F238E27FC236}">
              <a16:creationId xmlns:a16="http://schemas.microsoft.com/office/drawing/2014/main" id="{170713F1-713D-4547-A029-AF6D53D2A78D}"/>
            </a:ext>
          </a:extLst>
        </xdr:cNvPr>
        <xdr:cNvSpPr/>
      </xdr:nvSpPr>
      <xdr:spPr>
        <a:xfrm>
          <a:off x="8145110" y="7475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8</xdr:row>
      <xdr:rowOff>14111</xdr:rowOff>
    </xdr:from>
    <xdr:to>
      <xdr:col>15</xdr:col>
      <xdr:colOff>246945</xdr:colOff>
      <xdr:row>8</xdr:row>
      <xdr:rowOff>77611</xdr:rowOff>
    </xdr:to>
    <xdr:sp macro="[0]!IND_BTN_9" textlink="">
      <xdr:nvSpPr>
        <xdr:cNvPr id="16" name="Arrow: Left 15">
          <a:extLst>
            <a:ext uri="{FF2B5EF4-FFF2-40B4-BE49-F238E27FC236}">
              <a16:creationId xmlns:a16="http://schemas.microsoft.com/office/drawing/2014/main" id="{2E491E5B-EC70-4938-8604-D130ED21BC61}"/>
            </a:ext>
          </a:extLst>
        </xdr:cNvPr>
        <xdr:cNvSpPr/>
      </xdr:nvSpPr>
      <xdr:spPr>
        <a:xfrm>
          <a:off x="8145110" y="8523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9</xdr:row>
      <xdr:rowOff>14111</xdr:rowOff>
    </xdr:from>
    <xdr:to>
      <xdr:col>15</xdr:col>
      <xdr:colOff>246945</xdr:colOff>
      <xdr:row>9</xdr:row>
      <xdr:rowOff>77611</xdr:rowOff>
    </xdr:to>
    <xdr:sp macro="[0]!IND_BTN_10" textlink="">
      <xdr:nvSpPr>
        <xdr:cNvPr id="17" name="Arrow: Left 16">
          <a:extLst>
            <a:ext uri="{FF2B5EF4-FFF2-40B4-BE49-F238E27FC236}">
              <a16:creationId xmlns:a16="http://schemas.microsoft.com/office/drawing/2014/main" id="{581C3FC6-82FE-46EF-9116-B3F28C735D9B}"/>
            </a:ext>
          </a:extLst>
        </xdr:cNvPr>
        <xdr:cNvSpPr/>
      </xdr:nvSpPr>
      <xdr:spPr>
        <a:xfrm>
          <a:off x="8145110" y="9570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10</xdr:row>
      <xdr:rowOff>14111</xdr:rowOff>
    </xdr:from>
    <xdr:to>
      <xdr:col>15</xdr:col>
      <xdr:colOff>246945</xdr:colOff>
      <xdr:row>10</xdr:row>
      <xdr:rowOff>77611</xdr:rowOff>
    </xdr:to>
    <xdr:sp macro="[0]!IND_BTN_11" textlink="">
      <xdr:nvSpPr>
        <xdr:cNvPr id="18" name="Arrow: Left 17">
          <a:extLst>
            <a:ext uri="{FF2B5EF4-FFF2-40B4-BE49-F238E27FC236}">
              <a16:creationId xmlns:a16="http://schemas.microsoft.com/office/drawing/2014/main" id="{037DACAA-9AA2-4973-B178-676F1C905FA2}"/>
            </a:ext>
          </a:extLst>
        </xdr:cNvPr>
        <xdr:cNvSpPr/>
      </xdr:nvSpPr>
      <xdr:spPr>
        <a:xfrm>
          <a:off x="8145110" y="10618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11</xdr:row>
      <xdr:rowOff>14111</xdr:rowOff>
    </xdr:from>
    <xdr:to>
      <xdr:col>15</xdr:col>
      <xdr:colOff>246945</xdr:colOff>
      <xdr:row>11</xdr:row>
      <xdr:rowOff>77611</xdr:rowOff>
    </xdr:to>
    <xdr:sp macro="[0]!IND_BTN_12" textlink="">
      <xdr:nvSpPr>
        <xdr:cNvPr id="19" name="Arrow: Left 18">
          <a:extLst>
            <a:ext uri="{FF2B5EF4-FFF2-40B4-BE49-F238E27FC236}">
              <a16:creationId xmlns:a16="http://schemas.microsoft.com/office/drawing/2014/main" id="{F29BF1C1-7FF0-4FA6-A53E-1852652925A9}"/>
            </a:ext>
          </a:extLst>
        </xdr:cNvPr>
        <xdr:cNvSpPr/>
      </xdr:nvSpPr>
      <xdr:spPr>
        <a:xfrm>
          <a:off x="8145110" y="11666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12</xdr:row>
      <xdr:rowOff>14111</xdr:rowOff>
    </xdr:from>
    <xdr:to>
      <xdr:col>15</xdr:col>
      <xdr:colOff>246945</xdr:colOff>
      <xdr:row>12</xdr:row>
      <xdr:rowOff>77611</xdr:rowOff>
    </xdr:to>
    <xdr:sp macro="[0]!IND_BTN_13" textlink="">
      <xdr:nvSpPr>
        <xdr:cNvPr id="20" name="Arrow: Left 19">
          <a:extLst>
            <a:ext uri="{FF2B5EF4-FFF2-40B4-BE49-F238E27FC236}">
              <a16:creationId xmlns:a16="http://schemas.microsoft.com/office/drawing/2014/main" id="{8DA2DDFA-254A-4154-AC1C-78CC1D748C65}"/>
            </a:ext>
          </a:extLst>
        </xdr:cNvPr>
        <xdr:cNvSpPr/>
      </xdr:nvSpPr>
      <xdr:spPr>
        <a:xfrm>
          <a:off x="8145110" y="12714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13</xdr:row>
      <xdr:rowOff>14111</xdr:rowOff>
    </xdr:from>
    <xdr:to>
      <xdr:col>15</xdr:col>
      <xdr:colOff>246945</xdr:colOff>
      <xdr:row>13</xdr:row>
      <xdr:rowOff>77611</xdr:rowOff>
    </xdr:to>
    <xdr:sp macro="[0]!IND_BTN_14" textlink="">
      <xdr:nvSpPr>
        <xdr:cNvPr id="21" name="Arrow: Left 20">
          <a:extLst>
            <a:ext uri="{FF2B5EF4-FFF2-40B4-BE49-F238E27FC236}">
              <a16:creationId xmlns:a16="http://schemas.microsoft.com/office/drawing/2014/main" id="{899E18DE-53E8-403E-B75C-5385F87C40A5}"/>
            </a:ext>
          </a:extLst>
        </xdr:cNvPr>
        <xdr:cNvSpPr/>
      </xdr:nvSpPr>
      <xdr:spPr>
        <a:xfrm>
          <a:off x="8145110" y="13761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14</xdr:row>
      <xdr:rowOff>14111</xdr:rowOff>
    </xdr:from>
    <xdr:to>
      <xdr:col>15</xdr:col>
      <xdr:colOff>246945</xdr:colOff>
      <xdr:row>14</xdr:row>
      <xdr:rowOff>77611</xdr:rowOff>
    </xdr:to>
    <xdr:sp macro="[0]!IND_BTN_15" textlink="">
      <xdr:nvSpPr>
        <xdr:cNvPr id="22" name="Arrow: Left 21">
          <a:extLst>
            <a:ext uri="{FF2B5EF4-FFF2-40B4-BE49-F238E27FC236}">
              <a16:creationId xmlns:a16="http://schemas.microsoft.com/office/drawing/2014/main" id="{FD82D85B-21C0-48C7-939E-B34AEF9D7F53}"/>
            </a:ext>
          </a:extLst>
        </xdr:cNvPr>
        <xdr:cNvSpPr/>
      </xdr:nvSpPr>
      <xdr:spPr>
        <a:xfrm>
          <a:off x="8145110" y="14809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15</xdr:row>
      <xdr:rowOff>14111</xdr:rowOff>
    </xdr:from>
    <xdr:to>
      <xdr:col>15</xdr:col>
      <xdr:colOff>246945</xdr:colOff>
      <xdr:row>15</xdr:row>
      <xdr:rowOff>77611</xdr:rowOff>
    </xdr:to>
    <xdr:sp macro="[0]!IND_BTN_16" textlink="">
      <xdr:nvSpPr>
        <xdr:cNvPr id="23" name="Arrow: Left 22">
          <a:extLst>
            <a:ext uri="{FF2B5EF4-FFF2-40B4-BE49-F238E27FC236}">
              <a16:creationId xmlns:a16="http://schemas.microsoft.com/office/drawing/2014/main" id="{9DBC9B6E-CB0C-4162-AC6B-1A6FDFD9577B}"/>
            </a:ext>
          </a:extLst>
        </xdr:cNvPr>
        <xdr:cNvSpPr/>
      </xdr:nvSpPr>
      <xdr:spPr>
        <a:xfrm>
          <a:off x="8145110" y="15857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16</xdr:row>
      <xdr:rowOff>14111</xdr:rowOff>
    </xdr:from>
    <xdr:to>
      <xdr:col>15</xdr:col>
      <xdr:colOff>246945</xdr:colOff>
      <xdr:row>16</xdr:row>
      <xdr:rowOff>77611</xdr:rowOff>
    </xdr:to>
    <xdr:sp macro="[0]!IND_BTN_17" textlink="">
      <xdr:nvSpPr>
        <xdr:cNvPr id="24" name="Arrow: Left 23">
          <a:extLst>
            <a:ext uri="{FF2B5EF4-FFF2-40B4-BE49-F238E27FC236}">
              <a16:creationId xmlns:a16="http://schemas.microsoft.com/office/drawing/2014/main" id="{D032A4B0-F3C3-4D98-AE09-750CF4E0D46D}"/>
            </a:ext>
          </a:extLst>
        </xdr:cNvPr>
        <xdr:cNvSpPr/>
      </xdr:nvSpPr>
      <xdr:spPr>
        <a:xfrm>
          <a:off x="8145110" y="16905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17</xdr:row>
      <xdr:rowOff>14111</xdr:rowOff>
    </xdr:from>
    <xdr:to>
      <xdr:col>15</xdr:col>
      <xdr:colOff>246945</xdr:colOff>
      <xdr:row>17</xdr:row>
      <xdr:rowOff>77611</xdr:rowOff>
    </xdr:to>
    <xdr:sp macro="[0]!IND_BTN_18" textlink="">
      <xdr:nvSpPr>
        <xdr:cNvPr id="25" name="Arrow: Left 24">
          <a:extLst>
            <a:ext uri="{FF2B5EF4-FFF2-40B4-BE49-F238E27FC236}">
              <a16:creationId xmlns:a16="http://schemas.microsoft.com/office/drawing/2014/main" id="{1D6B24A2-5C71-44EA-9A26-D9DDDB5B6A81}"/>
            </a:ext>
          </a:extLst>
        </xdr:cNvPr>
        <xdr:cNvSpPr/>
      </xdr:nvSpPr>
      <xdr:spPr>
        <a:xfrm>
          <a:off x="8145110" y="17952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18</xdr:row>
      <xdr:rowOff>14111</xdr:rowOff>
    </xdr:from>
    <xdr:to>
      <xdr:col>15</xdr:col>
      <xdr:colOff>246945</xdr:colOff>
      <xdr:row>18</xdr:row>
      <xdr:rowOff>77611</xdr:rowOff>
    </xdr:to>
    <xdr:sp macro="[0]!IND_BTN_19" textlink="">
      <xdr:nvSpPr>
        <xdr:cNvPr id="26" name="Arrow: Left 25">
          <a:extLst>
            <a:ext uri="{FF2B5EF4-FFF2-40B4-BE49-F238E27FC236}">
              <a16:creationId xmlns:a16="http://schemas.microsoft.com/office/drawing/2014/main" id="{944994DF-AAEB-4465-BA6C-DA9EAD38AC2B}"/>
            </a:ext>
          </a:extLst>
        </xdr:cNvPr>
        <xdr:cNvSpPr/>
      </xdr:nvSpPr>
      <xdr:spPr>
        <a:xfrm>
          <a:off x="8145110" y="1895299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19</xdr:row>
      <xdr:rowOff>14111</xdr:rowOff>
    </xdr:from>
    <xdr:to>
      <xdr:col>15</xdr:col>
      <xdr:colOff>246945</xdr:colOff>
      <xdr:row>19</xdr:row>
      <xdr:rowOff>77611</xdr:rowOff>
    </xdr:to>
    <xdr:sp macro="[0]!IND_BTN_20" textlink="">
      <xdr:nvSpPr>
        <xdr:cNvPr id="27" name="Arrow: Left 26">
          <a:extLst>
            <a:ext uri="{FF2B5EF4-FFF2-40B4-BE49-F238E27FC236}">
              <a16:creationId xmlns:a16="http://schemas.microsoft.com/office/drawing/2014/main" id="{2117440A-3E23-4964-9B6D-5AA41716D785}"/>
            </a:ext>
          </a:extLst>
        </xdr:cNvPr>
        <xdr:cNvSpPr/>
      </xdr:nvSpPr>
      <xdr:spPr>
        <a:xfrm>
          <a:off x="8145110" y="200007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20</xdr:row>
      <xdr:rowOff>14111</xdr:rowOff>
    </xdr:from>
    <xdr:to>
      <xdr:col>15</xdr:col>
      <xdr:colOff>246945</xdr:colOff>
      <xdr:row>20</xdr:row>
      <xdr:rowOff>77611</xdr:rowOff>
    </xdr:to>
    <xdr:sp macro="[0]!IND_BTN_21" textlink="">
      <xdr:nvSpPr>
        <xdr:cNvPr id="28" name="Arrow: Left 27">
          <a:extLst>
            <a:ext uri="{FF2B5EF4-FFF2-40B4-BE49-F238E27FC236}">
              <a16:creationId xmlns:a16="http://schemas.microsoft.com/office/drawing/2014/main" id="{234B570C-4FC5-4394-AD7B-50141584159D}"/>
            </a:ext>
          </a:extLst>
        </xdr:cNvPr>
        <xdr:cNvSpPr/>
      </xdr:nvSpPr>
      <xdr:spPr>
        <a:xfrm>
          <a:off x="8145110" y="2104849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21</xdr:row>
      <xdr:rowOff>14111</xdr:rowOff>
    </xdr:from>
    <xdr:to>
      <xdr:col>15</xdr:col>
      <xdr:colOff>246945</xdr:colOff>
      <xdr:row>21</xdr:row>
      <xdr:rowOff>77611</xdr:rowOff>
    </xdr:to>
    <xdr:sp macro="[0]!IND_BTN_22" textlink="">
      <xdr:nvSpPr>
        <xdr:cNvPr id="29" name="Arrow: Left 28">
          <a:extLst>
            <a:ext uri="{FF2B5EF4-FFF2-40B4-BE49-F238E27FC236}">
              <a16:creationId xmlns:a16="http://schemas.microsoft.com/office/drawing/2014/main" id="{EC0DCD12-6B14-4F3A-8BC7-1188A00BE3F6}"/>
            </a:ext>
          </a:extLst>
        </xdr:cNvPr>
        <xdr:cNvSpPr/>
      </xdr:nvSpPr>
      <xdr:spPr>
        <a:xfrm>
          <a:off x="8145110" y="220962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22</xdr:row>
      <xdr:rowOff>14111</xdr:rowOff>
    </xdr:from>
    <xdr:to>
      <xdr:col>15</xdr:col>
      <xdr:colOff>246945</xdr:colOff>
      <xdr:row>22</xdr:row>
      <xdr:rowOff>77611</xdr:rowOff>
    </xdr:to>
    <xdr:sp macro="[0]!IND_BTN_23" textlink="">
      <xdr:nvSpPr>
        <xdr:cNvPr id="30" name="Arrow: Left 29">
          <a:extLst>
            <a:ext uri="{FF2B5EF4-FFF2-40B4-BE49-F238E27FC236}">
              <a16:creationId xmlns:a16="http://schemas.microsoft.com/office/drawing/2014/main" id="{67111DEF-74EF-44B7-89AA-15742CE74805}"/>
            </a:ext>
          </a:extLst>
        </xdr:cNvPr>
        <xdr:cNvSpPr/>
      </xdr:nvSpPr>
      <xdr:spPr>
        <a:xfrm>
          <a:off x="8145110" y="23096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7</xdr:col>
      <xdr:colOff>359833</xdr:colOff>
      <xdr:row>0</xdr:row>
      <xdr:rowOff>21168</xdr:rowOff>
    </xdr:from>
    <xdr:to>
      <xdr:col>9</xdr:col>
      <xdr:colOff>42559</xdr:colOff>
      <xdr:row>1</xdr:row>
      <xdr:rowOff>95250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2E5732CD-93FD-4B26-8EFC-8C536C09F0A9}"/>
            </a:ext>
          </a:extLst>
        </xdr:cNvPr>
        <xdr:cNvSpPr txBox="1"/>
      </xdr:nvSpPr>
      <xdr:spPr>
        <a:xfrm>
          <a:off x="3965046" y="21168"/>
          <a:ext cx="1330551" cy="178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rgbClr val="37B34A"/>
              </a:solidFill>
            </a:rPr>
            <a:t>Assighned Individuals</a:t>
          </a:r>
        </a:p>
      </xdr:txBody>
    </xdr:sp>
    <xdr:clientData/>
  </xdr:twoCellAnchor>
  <xdr:twoCellAnchor>
    <xdr:from>
      <xdr:col>19</xdr:col>
      <xdr:colOff>409056</xdr:colOff>
      <xdr:row>15</xdr:row>
      <xdr:rowOff>13230</xdr:rowOff>
    </xdr:from>
    <xdr:to>
      <xdr:col>19</xdr:col>
      <xdr:colOff>2329296</xdr:colOff>
      <xdr:row>17</xdr:row>
      <xdr:rowOff>75883</xdr:rowOff>
    </xdr:to>
    <xdr:sp macro="[0]!create_individual_sheet" textlink="">
      <xdr:nvSpPr>
        <xdr:cNvPr id="32" name="Rectangle: Rounded Corners 3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488D95B-9E79-43D9-B361-D512342F2525}"/>
            </a:ext>
          </a:extLst>
        </xdr:cNvPr>
        <xdr:cNvSpPr/>
      </xdr:nvSpPr>
      <xdr:spPr>
        <a:xfrm>
          <a:off x="12496281" y="1584855"/>
          <a:ext cx="1920240" cy="27220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WorkerSheet</a:t>
          </a:r>
        </a:p>
      </xdr:txBody>
    </xdr:sp>
    <xdr:clientData/>
  </xdr:twoCellAnchor>
  <xdr:twoCellAnchor>
    <xdr:from>
      <xdr:col>19</xdr:col>
      <xdr:colOff>409056</xdr:colOff>
      <xdr:row>26</xdr:row>
      <xdr:rowOff>31750</xdr:rowOff>
    </xdr:from>
    <xdr:to>
      <xdr:col>19</xdr:col>
      <xdr:colOff>2329296</xdr:colOff>
      <xdr:row>28</xdr:row>
      <xdr:rowOff>94403</xdr:rowOff>
    </xdr:to>
    <xdr:sp macro="[0]!worker_report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9282DE18-D0CF-4C1F-BFC2-756AB1FF67FA}"/>
            </a:ext>
          </a:extLst>
        </xdr:cNvPr>
        <xdr:cNvSpPr/>
      </xdr:nvSpPr>
      <xdr:spPr>
        <a:xfrm>
          <a:off x="12496281" y="2746375"/>
          <a:ext cx="1920240" cy="272203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19</xdr:col>
      <xdr:colOff>409056</xdr:colOff>
      <xdr:row>22</xdr:row>
      <xdr:rowOff>67911</xdr:rowOff>
    </xdr:from>
    <xdr:to>
      <xdr:col>19</xdr:col>
      <xdr:colOff>2329296</xdr:colOff>
      <xdr:row>25</xdr:row>
      <xdr:rowOff>24731</xdr:rowOff>
    </xdr:to>
    <xdr:sp macro="[0]!update_service_total.update_service_total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6210EE8D-27F8-483A-97F8-B27B8CF3C778}"/>
            </a:ext>
          </a:extLst>
        </xdr:cNvPr>
        <xdr:cNvSpPr>
          <a:spLocks/>
        </xdr:cNvSpPr>
      </xdr:nvSpPr>
      <xdr:spPr>
        <a:xfrm>
          <a:off x="12496281" y="2363436"/>
          <a:ext cx="1920240" cy="27114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45508</xdr:colOff>
      <xdr:row>80</xdr:row>
      <xdr:rowOff>30867</xdr:rowOff>
    </xdr:from>
    <xdr:to>
      <xdr:col>30</xdr:col>
      <xdr:colOff>485220</xdr:colOff>
      <xdr:row>82</xdr:row>
      <xdr:rowOff>82286</xdr:rowOff>
    </xdr:to>
    <xdr:sp macro="[0]!update_service_total.update_service_tota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64381FA-CC9B-4909-9155-FB1B49C586BB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  <xdr:twoCellAnchor>
    <xdr:from>
      <xdr:col>30</xdr:col>
      <xdr:colOff>542618</xdr:colOff>
      <xdr:row>80</xdr:row>
      <xdr:rowOff>33248</xdr:rowOff>
    </xdr:from>
    <xdr:to>
      <xdr:col>34</xdr:col>
      <xdr:colOff>77817</xdr:colOff>
      <xdr:row>82</xdr:row>
      <xdr:rowOff>89429</xdr:rowOff>
    </xdr:to>
    <xdr:sp macro="[0]!assighned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11CA86-B7C4-48E5-ABF2-A30131B60B9B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Contacts</a:t>
          </a:r>
        </a:p>
      </xdr:txBody>
    </xdr:sp>
    <xdr:clientData/>
  </xdr:twoCellAnchor>
  <xdr:twoCellAnchor>
    <xdr:from>
      <xdr:col>19</xdr:col>
      <xdr:colOff>409056</xdr:colOff>
      <xdr:row>11</xdr:row>
      <xdr:rowOff>49389</xdr:rowOff>
    </xdr:from>
    <xdr:to>
      <xdr:col>19</xdr:col>
      <xdr:colOff>2329296</xdr:colOff>
      <xdr:row>14</xdr:row>
      <xdr:rowOff>6209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8760F9D-CAFF-4D73-9B8E-638E29289769}"/>
            </a:ext>
          </a:extLst>
        </xdr:cNvPr>
        <xdr:cNvSpPr/>
      </xdr:nvSpPr>
      <xdr:spPr>
        <a:xfrm>
          <a:off x="12496281" y="1201914"/>
          <a:ext cx="1920240" cy="27114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19</xdr:col>
      <xdr:colOff>409056</xdr:colOff>
      <xdr:row>0</xdr:row>
      <xdr:rowOff>52034</xdr:rowOff>
    </xdr:from>
    <xdr:to>
      <xdr:col>19</xdr:col>
      <xdr:colOff>2329296</xdr:colOff>
      <xdr:row>3</xdr:row>
      <xdr:rowOff>8854</xdr:rowOff>
    </xdr:to>
    <xdr:sp macro="[0]!user_form.user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38E974A-448B-42BA-921F-9DF0BD4A9938}"/>
            </a:ext>
          </a:extLst>
        </xdr:cNvPr>
        <xdr:cNvSpPr/>
      </xdr:nvSpPr>
      <xdr:spPr>
        <a:xfrm>
          <a:off x="12496281" y="52034"/>
          <a:ext cx="1920240" cy="27114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Add Session</a:t>
          </a:r>
        </a:p>
      </xdr:txBody>
    </xdr:sp>
    <xdr:clientData/>
  </xdr:twoCellAnchor>
  <xdr:twoCellAnchor>
    <xdr:from>
      <xdr:col>19</xdr:col>
      <xdr:colOff>409056</xdr:colOff>
      <xdr:row>7</xdr:row>
      <xdr:rowOff>85549</xdr:rowOff>
    </xdr:from>
    <xdr:to>
      <xdr:col>19</xdr:col>
      <xdr:colOff>2329296</xdr:colOff>
      <xdr:row>10</xdr:row>
      <xdr:rowOff>42369</xdr:rowOff>
    </xdr:to>
    <xdr:sp macro="[0]!worker_unavailable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A118160-80FB-4B84-9CBB-715DF251E16C}"/>
            </a:ext>
          </a:extLst>
        </xdr:cNvPr>
        <xdr:cNvSpPr/>
      </xdr:nvSpPr>
      <xdr:spPr>
        <a:xfrm>
          <a:off x="12496281" y="818974"/>
          <a:ext cx="1920240" cy="27114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Worker</a:t>
          </a:r>
          <a:r>
            <a:rPr lang="en-US" sz="1100" b="0" baseline="0">
              <a:solidFill>
                <a:schemeClr val="tx2">
                  <a:lumMod val="75000"/>
                </a:schemeClr>
              </a:solidFill>
            </a:rPr>
            <a:t> Unavailable</a:t>
          </a:r>
          <a:endParaRPr lang="en-US" sz="1100" b="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>
    <xdr:from>
      <xdr:col>19</xdr:col>
      <xdr:colOff>409056</xdr:colOff>
      <xdr:row>18</xdr:row>
      <xdr:rowOff>93487</xdr:rowOff>
    </xdr:from>
    <xdr:to>
      <xdr:col>19</xdr:col>
      <xdr:colOff>2329296</xdr:colOff>
      <xdr:row>21</xdr:row>
      <xdr:rowOff>50307</xdr:rowOff>
    </xdr:to>
    <xdr:sp macro="[0]!update_button" textlink="">
      <xdr:nvSpPr>
        <xdr:cNvPr id="7" name="updateButton">
          <a:extLst>
            <a:ext uri="{FF2B5EF4-FFF2-40B4-BE49-F238E27FC236}">
              <a16:creationId xmlns:a16="http://schemas.microsoft.com/office/drawing/2014/main" id="{A60F977B-C8AC-4848-A443-89E0E1C9C9C5}"/>
            </a:ext>
          </a:extLst>
        </xdr:cNvPr>
        <xdr:cNvSpPr/>
      </xdr:nvSpPr>
      <xdr:spPr>
        <a:xfrm>
          <a:off x="12496281" y="1974675"/>
          <a:ext cx="1920240" cy="271145"/>
        </a:xfrm>
        <a:prstGeom prst="roundRect">
          <a:avLst/>
        </a:prstGeom>
        <a:gradFill flip="none" rotWithShape="1">
          <a:gsLst>
            <a:gs pos="0">
              <a:srgbClr val="70AD47"/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Updated</a:t>
          </a:r>
        </a:p>
      </xdr:txBody>
    </xdr:sp>
    <xdr:clientData/>
  </xdr:twoCellAnchor>
  <xdr:twoCellAnchor>
    <xdr:from>
      <xdr:col>19</xdr:col>
      <xdr:colOff>409056</xdr:colOff>
      <xdr:row>4</xdr:row>
      <xdr:rowOff>15875</xdr:rowOff>
    </xdr:from>
    <xdr:to>
      <xdr:col>19</xdr:col>
      <xdr:colOff>2329296</xdr:colOff>
      <xdr:row>6</xdr:row>
      <xdr:rowOff>78528</xdr:rowOff>
    </xdr:to>
    <xdr:sp macro="[0]!TaskFrm_old_to_new_form.TaskFrm_old_to_new_form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C536782-3D89-4046-9AE7-87DEB111FAF6}"/>
            </a:ext>
          </a:extLst>
        </xdr:cNvPr>
        <xdr:cNvSpPr/>
      </xdr:nvSpPr>
      <xdr:spPr>
        <a:xfrm>
          <a:off x="12496281" y="434975"/>
          <a:ext cx="1920240" cy="272203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Edit/Delete Session</a:t>
          </a:r>
        </a:p>
      </xdr:txBody>
    </xdr:sp>
    <xdr:clientData/>
  </xdr:twoCellAnchor>
  <xdr:twoCellAnchor>
    <xdr:from>
      <xdr:col>34</xdr:col>
      <xdr:colOff>137583</xdr:colOff>
      <xdr:row>80</xdr:row>
      <xdr:rowOff>26459</xdr:rowOff>
    </xdr:from>
    <xdr:to>
      <xdr:col>38</xdr:col>
      <xdr:colOff>64366</xdr:colOff>
      <xdr:row>82</xdr:row>
      <xdr:rowOff>82640</xdr:rowOff>
    </xdr:to>
    <xdr:sp macro="[0]!assighned" textlink="">
      <xdr:nvSpPr>
        <xdr:cNvPr id="9" name="Rectangle: Rounded Corner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9D1816D-7AF4-4E2A-B72A-0C8261BD0ABD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Approved</a:t>
          </a:r>
        </a:p>
      </xdr:txBody>
    </xdr:sp>
    <xdr:clientData/>
  </xdr:twoCellAnchor>
  <xdr:twoCellAnchor>
    <xdr:from>
      <xdr:col>15</xdr:col>
      <xdr:colOff>91722</xdr:colOff>
      <xdr:row>2</xdr:row>
      <xdr:rowOff>14111</xdr:rowOff>
    </xdr:from>
    <xdr:to>
      <xdr:col>15</xdr:col>
      <xdr:colOff>246945</xdr:colOff>
      <xdr:row>2</xdr:row>
      <xdr:rowOff>77611</xdr:rowOff>
    </xdr:to>
    <xdr:sp macro="[0]!IND_BTN_3" textlink="">
      <xdr:nvSpPr>
        <xdr:cNvPr id="10" name="Arrow: Left 9">
          <a:extLst>
            <a:ext uri="{FF2B5EF4-FFF2-40B4-BE49-F238E27FC236}">
              <a16:creationId xmlns:a16="http://schemas.microsoft.com/office/drawing/2014/main" id="{EE1DEB83-9585-4298-965F-FC2CDAE092C9}"/>
            </a:ext>
          </a:extLst>
        </xdr:cNvPr>
        <xdr:cNvSpPr/>
      </xdr:nvSpPr>
      <xdr:spPr>
        <a:xfrm>
          <a:off x="8145110" y="2236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3</xdr:row>
      <xdr:rowOff>14111</xdr:rowOff>
    </xdr:from>
    <xdr:to>
      <xdr:col>15</xdr:col>
      <xdr:colOff>246945</xdr:colOff>
      <xdr:row>3</xdr:row>
      <xdr:rowOff>77611</xdr:rowOff>
    </xdr:to>
    <xdr:sp macro="[0]!IND_BTN_4" textlink="">
      <xdr:nvSpPr>
        <xdr:cNvPr id="11" name="Arrow: Left 10">
          <a:extLst>
            <a:ext uri="{FF2B5EF4-FFF2-40B4-BE49-F238E27FC236}">
              <a16:creationId xmlns:a16="http://schemas.microsoft.com/office/drawing/2014/main" id="{19C1DDF5-7969-495E-BEAE-DF393E244317}"/>
            </a:ext>
          </a:extLst>
        </xdr:cNvPr>
        <xdr:cNvSpPr/>
      </xdr:nvSpPr>
      <xdr:spPr>
        <a:xfrm>
          <a:off x="8145110" y="3284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4</xdr:row>
      <xdr:rowOff>14111</xdr:rowOff>
    </xdr:from>
    <xdr:to>
      <xdr:col>15</xdr:col>
      <xdr:colOff>246945</xdr:colOff>
      <xdr:row>4</xdr:row>
      <xdr:rowOff>77611</xdr:rowOff>
    </xdr:to>
    <xdr:sp macro="[0]!IND_BTN_5" textlink="">
      <xdr:nvSpPr>
        <xdr:cNvPr id="12" name="Arrow: Left 11">
          <a:extLst>
            <a:ext uri="{FF2B5EF4-FFF2-40B4-BE49-F238E27FC236}">
              <a16:creationId xmlns:a16="http://schemas.microsoft.com/office/drawing/2014/main" id="{FE12EF46-9C3F-447C-A540-2AACB78D6053}"/>
            </a:ext>
          </a:extLst>
        </xdr:cNvPr>
        <xdr:cNvSpPr/>
      </xdr:nvSpPr>
      <xdr:spPr>
        <a:xfrm>
          <a:off x="8145110" y="4332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5</xdr:row>
      <xdr:rowOff>14111</xdr:rowOff>
    </xdr:from>
    <xdr:to>
      <xdr:col>15</xdr:col>
      <xdr:colOff>246945</xdr:colOff>
      <xdr:row>5</xdr:row>
      <xdr:rowOff>77611</xdr:rowOff>
    </xdr:to>
    <xdr:sp macro="[0]!IND_BTN_6" textlink="">
      <xdr:nvSpPr>
        <xdr:cNvPr id="13" name="Arrow: Left 12">
          <a:extLst>
            <a:ext uri="{FF2B5EF4-FFF2-40B4-BE49-F238E27FC236}">
              <a16:creationId xmlns:a16="http://schemas.microsoft.com/office/drawing/2014/main" id="{42556117-3286-4706-8967-78E9D124C700}"/>
            </a:ext>
          </a:extLst>
        </xdr:cNvPr>
        <xdr:cNvSpPr/>
      </xdr:nvSpPr>
      <xdr:spPr>
        <a:xfrm>
          <a:off x="8145110" y="5379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6</xdr:row>
      <xdr:rowOff>14111</xdr:rowOff>
    </xdr:from>
    <xdr:to>
      <xdr:col>15</xdr:col>
      <xdr:colOff>246945</xdr:colOff>
      <xdr:row>6</xdr:row>
      <xdr:rowOff>77611</xdr:rowOff>
    </xdr:to>
    <xdr:sp macro="[0]!IND_BTN_7" textlink="">
      <xdr:nvSpPr>
        <xdr:cNvPr id="14" name="Arrow: Left 13">
          <a:extLst>
            <a:ext uri="{FF2B5EF4-FFF2-40B4-BE49-F238E27FC236}">
              <a16:creationId xmlns:a16="http://schemas.microsoft.com/office/drawing/2014/main" id="{BD55FA8C-9994-4F6C-BE07-C9B34EDB1245}"/>
            </a:ext>
          </a:extLst>
        </xdr:cNvPr>
        <xdr:cNvSpPr/>
      </xdr:nvSpPr>
      <xdr:spPr>
        <a:xfrm>
          <a:off x="8145110" y="6427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7</xdr:row>
      <xdr:rowOff>14111</xdr:rowOff>
    </xdr:from>
    <xdr:to>
      <xdr:col>15</xdr:col>
      <xdr:colOff>246945</xdr:colOff>
      <xdr:row>7</xdr:row>
      <xdr:rowOff>77611</xdr:rowOff>
    </xdr:to>
    <xdr:sp macro="[0]!IND_BTN_8" textlink="">
      <xdr:nvSpPr>
        <xdr:cNvPr id="15" name="Arrow: Left 14">
          <a:extLst>
            <a:ext uri="{FF2B5EF4-FFF2-40B4-BE49-F238E27FC236}">
              <a16:creationId xmlns:a16="http://schemas.microsoft.com/office/drawing/2014/main" id="{FE35771D-FA2A-40C1-A4AD-E7B7206D9F59}"/>
            </a:ext>
          </a:extLst>
        </xdr:cNvPr>
        <xdr:cNvSpPr/>
      </xdr:nvSpPr>
      <xdr:spPr>
        <a:xfrm>
          <a:off x="8145110" y="7475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8</xdr:row>
      <xdr:rowOff>14111</xdr:rowOff>
    </xdr:from>
    <xdr:to>
      <xdr:col>15</xdr:col>
      <xdr:colOff>246945</xdr:colOff>
      <xdr:row>8</xdr:row>
      <xdr:rowOff>77611</xdr:rowOff>
    </xdr:to>
    <xdr:sp macro="[0]!IND_BTN_9" textlink="">
      <xdr:nvSpPr>
        <xdr:cNvPr id="16" name="Arrow: Left 15">
          <a:extLst>
            <a:ext uri="{FF2B5EF4-FFF2-40B4-BE49-F238E27FC236}">
              <a16:creationId xmlns:a16="http://schemas.microsoft.com/office/drawing/2014/main" id="{A26CC366-1CF1-4374-8DC4-45101A159871}"/>
            </a:ext>
          </a:extLst>
        </xdr:cNvPr>
        <xdr:cNvSpPr/>
      </xdr:nvSpPr>
      <xdr:spPr>
        <a:xfrm>
          <a:off x="8145110" y="8523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9</xdr:row>
      <xdr:rowOff>14111</xdr:rowOff>
    </xdr:from>
    <xdr:to>
      <xdr:col>15</xdr:col>
      <xdr:colOff>246945</xdr:colOff>
      <xdr:row>9</xdr:row>
      <xdr:rowOff>77611</xdr:rowOff>
    </xdr:to>
    <xdr:sp macro="[0]!IND_BTN_10" textlink="">
      <xdr:nvSpPr>
        <xdr:cNvPr id="17" name="Arrow: Left 16">
          <a:extLst>
            <a:ext uri="{FF2B5EF4-FFF2-40B4-BE49-F238E27FC236}">
              <a16:creationId xmlns:a16="http://schemas.microsoft.com/office/drawing/2014/main" id="{C3336A4E-BE5C-484F-84FC-8690AA73FCEB}"/>
            </a:ext>
          </a:extLst>
        </xdr:cNvPr>
        <xdr:cNvSpPr/>
      </xdr:nvSpPr>
      <xdr:spPr>
        <a:xfrm>
          <a:off x="8145110" y="9570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10</xdr:row>
      <xdr:rowOff>14111</xdr:rowOff>
    </xdr:from>
    <xdr:to>
      <xdr:col>15</xdr:col>
      <xdr:colOff>246945</xdr:colOff>
      <xdr:row>10</xdr:row>
      <xdr:rowOff>77611</xdr:rowOff>
    </xdr:to>
    <xdr:sp macro="[0]!IND_BTN_11" textlink="">
      <xdr:nvSpPr>
        <xdr:cNvPr id="18" name="Arrow: Left 17">
          <a:extLst>
            <a:ext uri="{FF2B5EF4-FFF2-40B4-BE49-F238E27FC236}">
              <a16:creationId xmlns:a16="http://schemas.microsoft.com/office/drawing/2014/main" id="{A81E0E06-6DDE-4E0B-8FA6-2B954137FFD5}"/>
            </a:ext>
          </a:extLst>
        </xdr:cNvPr>
        <xdr:cNvSpPr/>
      </xdr:nvSpPr>
      <xdr:spPr>
        <a:xfrm>
          <a:off x="8145110" y="10618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11</xdr:row>
      <xdr:rowOff>14111</xdr:rowOff>
    </xdr:from>
    <xdr:to>
      <xdr:col>15</xdr:col>
      <xdr:colOff>246945</xdr:colOff>
      <xdr:row>11</xdr:row>
      <xdr:rowOff>77611</xdr:rowOff>
    </xdr:to>
    <xdr:sp macro="[0]!IND_BTN_12" textlink="">
      <xdr:nvSpPr>
        <xdr:cNvPr id="19" name="Arrow: Left 18">
          <a:extLst>
            <a:ext uri="{FF2B5EF4-FFF2-40B4-BE49-F238E27FC236}">
              <a16:creationId xmlns:a16="http://schemas.microsoft.com/office/drawing/2014/main" id="{FB840D0D-99EE-43EF-B0CB-6335CEBD0E58}"/>
            </a:ext>
          </a:extLst>
        </xdr:cNvPr>
        <xdr:cNvSpPr/>
      </xdr:nvSpPr>
      <xdr:spPr>
        <a:xfrm>
          <a:off x="8145110" y="11666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12</xdr:row>
      <xdr:rowOff>14111</xdr:rowOff>
    </xdr:from>
    <xdr:to>
      <xdr:col>15</xdr:col>
      <xdr:colOff>246945</xdr:colOff>
      <xdr:row>12</xdr:row>
      <xdr:rowOff>77611</xdr:rowOff>
    </xdr:to>
    <xdr:sp macro="[0]!IND_BTN_13" textlink="">
      <xdr:nvSpPr>
        <xdr:cNvPr id="20" name="Arrow: Left 19">
          <a:extLst>
            <a:ext uri="{FF2B5EF4-FFF2-40B4-BE49-F238E27FC236}">
              <a16:creationId xmlns:a16="http://schemas.microsoft.com/office/drawing/2014/main" id="{27792CA7-935E-4916-A8EC-A9E10FC0DFD6}"/>
            </a:ext>
          </a:extLst>
        </xdr:cNvPr>
        <xdr:cNvSpPr/>
      </xdr:nvSpPr>
      <xdr:spPr>
        <a:xfrm>
          <a:off x="8145110" y="12714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13</xdr:row>
      <xdr:rowOff>14111</xdr:rowOff>
    </xdr:from>
    <xdr:to>
      <xdr:col>15</xdr:col>
      <xdr:colOff>246945</xdr:colOff>
      <xdr:row>13</xdr:row>
      <xdr:rowOff>77611</xdr:rowOff>
    </xdr:to>
    <xdr:sp macro="[0]!IND_BTN_14" textlink="">
      <xdr:nvSpPr>
        <xdr:cNvPr id="21" name="Arrow: Left 20">
          <a:extLst>
            <a:ext uri="{FF2B5EF4-FFF2-40B4-BE49-F238E27FC236}">
              <a16:creationId xmlns:a16="http://schemas.microsoft.com/office/drawing/2014/main" id="{E91B532A-142B-4D44-B622-EBF025B56DB7}"/>
            </a:ext>
          </a:extLst>
        </xdr:cNvPr>
        <xdr:cNvSpPr/>
      </xdr:nvSpPr>
      <xdr:spPr>
        <a:xfrm>
          <a:off x="8145110" y="13761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14</xdr:row>
      <xdr:rowOff>14111</xdr:rowOff>
    </xdr:from>
    <xdr:to>
      <xdr:col>15</xdr:col>
      <xdr:colOff>246945</xdr:colOff>
      <xdr:row>14</xdr:row>
      <xdr:rowOff>77611</xdr:rowOff>
    </xdr:to>
    <xdr:sp macro="[0]!IND_BTN_15" textlink="">
      <xdr:nvSpPr>
        <xdr:cNvPr id="22" name="Arrow: Left 21">
          <a:extLst>
            <a:ext uri="{FF2B5EF4-FFF2-40B4-BE49-F238E27FC236}">
              <a16:creationId xmlns:a16="http://schemas.microsoft.com/office/drawing/2014/main" id="{34330859-6C58-44A3-84C6-593D5F245126}"/>
            </a:ext>
          </a:extLst>
        </xdr:cNvPr>
        <xdr:cNvSpPr/>
      </xdr:nvSpPr>
      <xdr:spPr>
        <a:xfrm>
          <a:off x="8145110" y="14809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15</xdr:row>
      <xdr:rowOff>14111</xdr:rowOff>
    </xdr:from>
    <xdr:to>
      <xdr:col>15</xdr:col>
      <xdr:colOff>246945</xdr:colOff>
      <xdr:row>15</xdr:row>
      <xdr:rowOff>77611</xdr:rowOff>
    </xdr:to>
    <xdr:sp macro="[0]!IND_BTN_16" textlink="">
      <xdr:nvSpPr>
        <xdr:cNvPr id="23" name="Arrow: Left 22">
          <a:extLst>
            <a:ext uri="{FF2B5EF4-FFF2-40B4-BE49-F238E27FC236}">
              <a16:creationId xmlns:a16="http://schemas.microsoft.com/office/drawing/2014/main" id="{BD99189F-6135-406E-B94D-9CD4EADE85BE}"/>
            </a:ext>
          </a:extLst>
        </xdr:cNvPr>
        <xdr:cNvSpPr/>
      </xdr:nvSpPr>
      <xdr:spPr>
        <a:xfrm>
          <a:off x="8145110" y="15857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16</xdr:row>
      <xdr:rowOff>14111</xdr:rowOff>
    </xdr:from>
    <xdr:to>
      <xdr:col>15</xdr:col>
      <xdr:colOff>246945</xdr:colOff>
      <xdr:row>16</xdr:row>
      <xdr:rowOff>77611</xdr:rowOff>
    </xdr:to>
    <xdr:sp macro="[0]!IND_BTN_17" textlink="">
      <xdr:nvSpPr>
        <xdr:cNvPr id="24" name="Arrow: Left 23">
          <a:extLst>
            <a:ext uri="{FF2B5EF4-FFF2-40B4-BE49-F238E27FC236}">
              <a16:creationId xmlns:a16="http://schemas.microsoft.com/office/drawing/2014/main" id="{3C77577D-BA5D-4D8C-88E1-2F673BDBD50D}"/>
            </a:ext>
          </a:extLst>
        </xdr:cNvPr>
        <xdr:cNvSpPr/>
      </xdr:nvSpPr>
      <xdr:spPr>
        <a:xfrm>
          <a:off x="8145110" y="16905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17</xdr:row>
      <xdr:rowOff>14111</xdr:rowOff>
    </xdr:from>
    <xdr:to>
      <xdr:col>15</xdr:col>
      <xdr:colOff>246945</xdr:colOff>
      <xdr:row>17</xdr:row>
      <xdr:rowOff>77611</xdr:rowOff>
    </xdr:to>
    <xdr:sp macro="[0]!IND_BTN_18" textlink="">
      <xdr:nvSpPr>
        <xdr:cNvPr id="25" name="Arrow: Left 24">
          <a:extLst>
            <a:ext uri="{FF2B5EF4-FFF2-40B4-BE49-F238E27FC236}">
              <a16:creationId xmlns:a16="http://schemas.microsoft.com/office/drawing/2014/main" id="{87A1C72C-CDDC-45E9-86A5-777BFFE8633E}"/>
            </a:ext>
          </a:extLst>
        </xdr:cNvPr>
        <xdr:cNvSpPr/>
      </xdr:nvSpPr>
      <xdr:spPr>
        <a:xfrm>
          <a:off x="8145110" y="17952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18</xdr:row>
      <xdr:rowOff>14111</xdr:rowOff>
    </xdr:from>
    <xdr:to>
      <xdr:col>15</xdr:col>
      <xdr:colOff>246945</xdr:colOff>
      <xdr:row>18</xdr:row>
      <xdr:rowOff>77611</xdr:rowOff>
    </xdr:to>
    <xdr:sp macro="[0]!IND_BTN_19" textlink="">
      <xdr:nvSpPr>
        <xdr:cNvPr id="26" name="Arrow: Left 25">
          <a:extLst>
            <a:ext uri="{FF2B5EF4-FFF2-40B4-BE49-F238E27FC236}">
              <a16:creationId xmlns:a16="http://schemas.microsoft.com/office/drawing/2014/main" id="{B55354E5-8040-4D74-A1B8-EB3A1BEDB49F}"/>
            </a:ext>
          </a:extLst>
        </xdr:cNvPr>
        <xdr:cNvSpPr/>
      </xdr:nvSpPr>
      <xdr:spPr>
        <a:xfrm>
          <a:off x="8145110" y="1895299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19</xdr:row>
      <xdr:rowOff>14111</xdr:rowOff>
    </xdr:from>
    <xdr:to>
      <xdr:col>15</xdr:col>
      <xdr:colOff>246945</xdr:colOff>
      <xdr:row>19</xdr:row>
      <xdr:rowOff>77611</xdr:rowOff>
    </xdr:to>
    <xdr:sp macro="[0]!IND_BTN_20" textlink="">
      <xdr:nvSpPr>
        <xdr:cNvPr id="27" name="Arrow: Left 26">
          <a:extLst>
            <a:ext uri="{FF2B5EF4-FFF2-40B4-BE49-F238E27FC236}">
              <a16:creationId xmlns:a16="http://schemas.microsoft.com/office/drawing/2014/main" id="{C54E1E8D-0677-48BC-A38C-323890A28018}"/>
            </a:ext>
          </a:extLst>
        </xdr:cNvPr>
        <xdr:cNvSpPr/>
      </xdr:nvSpPr>
      <xdr:spPr>
        <a:xfrm>
          <a:off x="8145110" y="200007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20</xdr:row>
      <xdr:rowOff>14111</xdr:rowOff>
    </xdr:from>
    <xdr:to>
      <xdr:col>15</xdr:col>
      <xdr:colOff>246945</xdr:colOff>
      <xdr:row>20</xdr:row>
      <xdr:rowOff>77611</xdr:rowOff>
    </xdr:to>
    <xdr:sp macro="[0]!IND_BTN_21" textlink="">
      <xdr:nvSpPr>
        <xdr:cNvPr id="28" name="Arrow: Left 27">
          <a:extLst>
            <a:ext uri="{FF2B5EF4-FFF2-40B4-BE49-F238E27FC236}">
              <a16:creationId xmlns:a16="http://schemas.microsoft.com/office/drawing/2014/main" id="{46C30E4B-C400-4B77-8DEF-DE8CE3D04FAC}"/>
            </a:ext>
          </a:extLst>
        </xdr:cNvPr>
        <xdr:cNvSpPr/>
      </xdr:nvSpPr>
      <xdr:spPr>
        <a:xfrm>
          <a:off x="8145110" y="2104849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21</xdr:row>
      <xdr:rowOff>14111</xdr:rowOff>
    </xdr:from>
    <xdr:to>
      <xdr:col>15</xdr:col>
      <xdr:colOff>246945</xdr:colOff>
      <xdr:row>21</xdr:row>
      <xdr:rowOff>77611</xdr:rowOff>
    </xdr:to>
    <xdr:sp macro="[0]!IND_BTN_22" textlink="">
      <xdr:nvSpPr>
        <xdr:cNvPr id="29" name="Arrow: Left 28">
          <a:extLst>
            <a:ext uri="{FF2B5EF4-FFF2-40B4-BE49-F238E27FC236}">
              <a16:creationId xmlns:a16="http://schemas.microsoft.com/office/drawing/2014/main" id="{931F40AB-2572-41BC-8663-DA1E0C5538A6}"/>
            </a:ext>
          </a:extLst>
        </xdr:cNvPr>
        <xdr:cNvSpPr/>
      </xdr:nvSpPr>
      <xdr:spPr>
        <a:xfrm>
          <a:off x="8145110" y="220962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22</xdr:row>
      <xdr:rowOff>14111</xdr:rowOff>
    </xdr:from>
    <xdr:to>
      <xdr:col>15</xdr:col>
      <xdr:colOff>246945</xdr:colOff>
      <xdr:row>22</xdr:row>
      <xdr:rowOff>77611</xdr:rowOff>
    </xdr:to>
    <xdr:sp macro="[0]!IND_BTN_23" textlink="">
      <xdr:nvSpPr>
        <xdr:cNvPr id="30" name="Arrow: Left 29">
          <a:extLst>
            <a:ext uri="{FF2B5EF4-FFF2-40B4-BE49-F238E27FC236}">
              <a16:creationId xmlns:a16="http://schemas.microsoft.com/office/drawing/2014/main" id="{DFFC8D6C-F154-4F0A-BD93-6C2EA06F0473}"/>
            </a:ext>
          </a:extLst>
        </xdr:cNvPr>
        <xdr:cNvSpPr/>
      </xdr:nvSpPr>
      <xdr:spPr>
        <a:xfrm>
          <a:off x="8145110" y="23096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7</xdr:col>
      <xdr:colOff>359833</xdr:colOff>
      <xdr:row>0</xdr:row>
      <xdr:rowOff>21168</xdr:rowOff>
    </xdr:from>
    <xdr:to>
      <xdr:col>9</xdr:col>
      <xdr:colOff>42559</xdr:colOff>
      <xdr:row>1</xdr:row>
      <xdr:rowOff>95250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D77A0ABE-CC89-41C1-A2D9-E40ABD128A78}"/>
            </a:ext>
          </a:extLst>
        </xdr:cNvPr>
        <xdr:cNvSpPr txBox="1"/>
      </xdr:nvSpPr>
      <xdr:spPr>
        <a:xfrm>
          <a:off x="3965046" y="21168"/>
          <a:ext cx="1330551" cy="178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rgbClr val="37B34A"/>
              </a:solidFill>
            </a:rPr>
            <a:t>Assighned Individuals</a:t>
          </a:r>
        </a:p>
      </xdr:txBody>
    </xdr:sp>
    <xdr:clientData/>
  </xdr:twoCellAnchor>
  <xdr:twoCellAnchor>
    <xdr:from>
      <xdr:col>19</xdr:col>
      <xdr:colOff>409056</xdr:colOff>
      <xdr:row>15</xdr:row>
      <xdr:rowOff>13230</xdr:rowOff>
    </xdr:from>
    <xdr:to>
      <xdr:col>19</xdr:col>
      <xdr:colOff>2329296</xdr:colOff>
      <xdr:row>17</xdr:row>
      <xdr:rowOff>75883</xdr:rowOff>
    </xdr:to>
    <xdr:sp macro="[0]!create_individual_sheet" textlink="">
      <xdr:nvSpPr>
        <xdr:cNvPr id="32" name="Rectangle: Rounded Corners 3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E88D28-041B-4693-9C5F-B27D5886ADA3}"/>
            </a:ext>
          </a:extLst>
        </xdr:cNvPr>
        <xdr:cNvSpPr/>
      </xdr:nvSpPr>
      <xdr:spPr>
        <a:xfrm>
          <a:off x="12496281" y="1584855"/>
          <a:ext cx="1920240" cy="27220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WorkerSheet</a:t>
          </a:r>
        </a:p>
      </xdr:txBody>
    </xdr:sp>
    <xdr:clientData/>
  </xdr:twoCellAnchor>
  <xdr:twoCellAnchor>
    <xdr:from>
      <xdr:col>19</xdr:col>
      <xdr:colOff>409056</xdr:colOff>
      <xdr:row>26</xdr:row>
      <xdr:rowOff>31750</xdr:rowOff>
    </xdr:from>
    <xdr:to>
      <xdr:col>19</xdr:col>
      <xdr:colOff>2329296</xdr:colOff>
      <xdr:row>28</xdr:row>
      <xdr:rowOff>94403</xdr:rowOff>
    </xdr:to>
    <xdr:sp macro="[0]!worker_report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1523124B-7B8A-48B2-8E96-2765791E6DC0}"/>
            </a:ext>
          </a:extLst>
        </xdr:cNvPr>
        <xdr:cNvSpPr/>
      </xdr:nvSpPr>
      <xdr:spPr>
        <a:xfrm>
          <a:off x="12496281" y="2746375"/>
          <a:ext cx="1920240" cy="272203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19</xdr:col>
      <xdr:colOff>409056</xdr:colOff>
      <xdr:row>22</xdr:row>
      <xdr:rowOff>67911</xdr:rowOff>
    </xdr:from>
    <xdr:to>
      <xdr:col>19</xdr:col>
      <xdr:colOff>2329296</xdr:colOff>
      <xdr:row>25</xdr:row>
      <xdr:rowOff>24731</xdr:rowOff>
    </xdr:to>
    <xdr:sp macro="[0]!update_service_total.update_service_total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D5BE8B90-7CB9-4A6A-AB59-7F3CE174BDE8}"/>
            </a:ext>
          </a:extLst>
        </xdr:cNvPr>
        <xdr:cNvSpPr>
          <a:spLocks/>
        </xdr:cNvSpPr>
      </xdr:nvSpPr>
      <xdr:spPr>
        <a:xfrm>
          <a:off x="12496281" y="2363436"/>
          <a:ext cx="1920240" cy="27114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45508</xdr:colOff>
      <xdr:row>80</xdr:row>
      <xdr:rowOff>30867</xdr:rowOff>
    </xdr:from>
    <xdr:to>
      <xdr:col>30</xdr:col>
      <xdr:colOff>485220</xdr:colOff>
      <xdr:row>82</xdr:row>
      <xdr:rowOff>82286</xdr:rowOff>
    </xdr:to>
    <xdr:sp macro="[0]!update_service_total.update_service_tota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813EE03-00DA-405D-8F4E-8967D99AAB9E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  <xdr:twoCellAnchor>
    <xdr:from>
      <xdr:col>30</xdr:col>
      <xdr:colOff>542618</xdr:colOff>
      <xdr:row>80</xdr:row>
      <xdr:rowOff>33248</xdr:rowOff>
    </xdr:from>
    <xdr:to>
      <xdr:col>34</xdr:col>
      <xdr:colOff>77817</xdr:colOff>
      <xdr:row>82</xdr:row>
      <xdr:rowOff>89429</xdr:rowOff>
    </xdr:to>
    <xdr:sp macro="[0]!assighned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EA2E4F-7AB6-40D6-97E1-F22D97CB62DB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Contacts</a:t>
          </a:r>
        </a:p>
      </xdr:txBody>
    </xdr:sp>
    <xdr:clientData/>
  </xdr:twoCellAnchor>
  <xdr:twoCellAnchor>
    <xdr:from>
      <xdr:col>19</xdr:col>
      <xdr:colOff>409056</xdr:colOff>
      <xdr:row>11</xdr:row>
      <xdr:rowOff>49389</xdr:rowOff>
    </xdr:from>
    <xdr:to>
      <xdr:col>19</xdr:col>
      <xdr:colOff>2329296</xdr:colOff>
      <xdr:row>14</xdr:row>
      <xdr:rowOff>6209</xdr:rowOff>
    </xdr:to>
    <xdr:sp macro="[0]!create_individual_sheet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F1012B1-80BA-494A-B92E-3B0B596EB11B}"/>
            </a:ext>
          </a:extLst>
        </xdr:cNvPr>
        <xdr:cNvSpPr/>
      </xdr:nvSpPr>
      <xdr:spPr>
        <a:xfrm>
          <a:off x="12496281" y="1201914"/>
          <a:ext cx="1920240" cy="27114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Individual Sheet</a:t>
          </a:r>
        </a:p>
      </xdr:txBody>
    </xdr:sp>
    <xdr:clientData/>
  </xdr:twoCellAnchor>
  <xdr:twoCellAnchor>
    <xdr:from>
      <xdr:col>19</xdr:col>
      <xdr:colOff>409056</xdr:colOff>
      <xdr:row>0</xdr:row>
      <xdr:rowOff>52034</xdr:rowOff>
    </xdr:from>
    <xdr:to>
      <xdr:col>19</xdr:col>
      <xdr:colOff>2329296</xdr:colOff>
      <xdr:row>3</xdr:row>
      <xdr:rowOff>8854</xdr:rowOff>
    </xdr:to>
    <xdr:sp macro="[0]!user_form.user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61C22D1-A426-41A8-B9E5-6990C1C902B0}"/>
            </a:ext>
          </a:extLst>
        </xdr:cNvPr>
        <xdr:cNvSpPr/>
      </xdr:nvSpPr>
      <xdr:spPr>
        <a:xfrm>
          <a:off x="12496281" y="52034"/>
          <a:ext cx="1920240" cy="27114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Add Session</a:t>
          </a:r>
        </a:p>
      </xdr:txBody>
    </xdr:sp>
    <xdr:clientData/>
  </xdr:twoCellAnchor>
  <xdr:twoCellAnchor>
    <xdr:from>
      <xdr:col>19</xdr:col>
      <xdr:colOff>409056</xdr:colOff>
      <xdr:row>7</xdr:row>
      <xdr:rowOff>85549</xdr:rowOff>
    </xdr:from>
    <xdr:to>
      <xdr:col>19</xdr:col>
      <xdr:colOff>2329296</xdr:colOff>
      <xdr:row>10</xdr:row>
      <xdr:rowOff>42369</xdr:rowOff>
    </xdr:to>
    <xdr:sp macro="[0]!worker_unavailable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F8A6DBE-C786-4B2B-8B83-A870038734E1}"/>
            </a:ext>
          </a:extLst>
        </xdr:cNvPr>
        <xdr:cNvSpPr/>
      </xdr:nvSpPr>
      <xdr:spPr>
        <a:xfrm>
          <a:off x="12496281" y="818974"/>
          <a:ext cx="1920240" cy="27114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Worker</a:t>
          </a:r>
          <a:r>
            <a:rPr lang="en-US" sz="1100" b="0" baseline="0">
              <a:solidFill>
                <a:schemeClr val="tx2">
                  <a:lumMod val="75000"/>
                </a:schemeClr>
              </a:solidFill>
            </a:rPr>
            <a:t> Unavailable</a:t>
          </a:r>
          <a:endParaRPr lang="en-US" sz="1100" b="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>
    <xdr:from>
      <xdr:col>19</xdr:col>
      <xdr:colOff>409056</xdr:colOff>
      <xdr:row>18</xdr:row>
      <xdr:rowOff>93487</xdr:rowOff>
    </xdr:from>
    <xdr:to>
      <xdr:col>19</xdr:col>
      <xdr:colOff>2329296</xdr:colOff>
      <xdr:row>21</xdr:row>
      <xdr:rowOff>50307</xdr:rowOff>
    </xdr:to>
    <xdr:sp macro="[0]!update_button" textlink="">
      <xdr:nvSpPr>
        <xdr:cNvPr id="7" name="updateButton">
          <a:extLst>
            <a:ext uri="{FF2B5EF4-FFF2-40B4-BE49-F238E27FC236}">
              <a16:creationId xmlns:a16="http://schemas.microsoft.com/office/drawing/2014/main" id="{7541F464-6AA8-4B16-80AB-0AF28CDD986B}"/>
            </a:ext>
          </a:extLst>
        </xdr:cNvPr>
        <xdr:cNvSpPr/>
      </xdr:nvSpPr>
      <xdr:spPr>
        <a:xfrm>
          <a:off x="12496281" y="1974675"/>
          <a:ext cx="1920240" cy="271145"/>
        </a:xfrm>
        <a:prstGeom prst="roundRect">
          <a:avLst/>
        </a:prstGeom>
        <a:gradFill flip="none" rotWithShape="1">
          <a:gsLst>
            <a:gs pos="0">
              <a:srgbClr val="70AD47"/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Updated</a:t>
          </a:r>
        </a:p>
      </xdr:txBody>
    </xdr:sp>
    <xdr:clientData/>
  </xdr:twoCellAnchor>
  <xdr:twoCellAnchor>
    <xdr:from>
      <xdr:col>19</xdr:col>
      <xdr:colOff>409056</xdr:colOff>
      <xdr:row>4</xdr:row>
      <xdr:rowOff>15875</xdr:rowOff>
    </xdr:from>
    <xdr:to>
      <xdr:col>19</xdr:col>
      <xdr:colOff>2329296</xdr:colOff>
      <xdr:row>6</xdr:row>
      <xdr:rowOff>78528</xdr:rowOff>
    </xdr:to>
    <xdr:sp macro="[0]!TaskFrm_old_to_new_form.TaskFrm_old_to_new_form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47599A69-E155-4854-87C5-DA83A81002FF}"/>
            </a:ext>
          </a:extLst>
        </xdr:cNvPr>
        <xdr:cNvSpPr/>
      </xdr:nvSpPr>
      <xdr:spPr>
        <a:xfrm>
          <a:off x="12496281" y="434975"/>
          <a:ext cx="1920240" cy="272203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2">
                  <a:lumMod val="75000"/>
                </a:schemeClr>
              </a:solidFill>
            </a:rPr>
            <a:t>Edit/Delete Session</a:t>
          </a:r>
        </a:p>
      </xdr:txBody>
    </xdr:sp>
    <xdr:clientData/>
  </xdr:twoCellAnchor>
  <xdr:twoCellAnchor>
    <xdr:from>
      <xdr:col>34</xdr:col>
      <xdr:colOff>137583</xdr:colOff>
      <xdr:row>80</xdr:row>
      <xdr:rowOff>26459</xdr:rowOff>
    </xdr:from>
    <xdr:to>
      <xdr:col>38</xdr:col>
      <xdr:colOff>64366</xdr:colOff>
      <xdr:row>82</xdr:row>
      <xdr:rowOff>82640</xdr:rowOff>
    </xdr:to>
    <xdr:sp macro="[0]!assighned" textlink="">
      <xdr:nvSpPr>
        <xdr:cNvPr id="9" name="Rectangle: Rounded Corner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D0B72BF-5CFE-48EB-ADE9-7E5B4D847B05}"/>
            </a:ext>
          </a:extLst>
        </xdr:cNvPr>
        <xdr:cNvSpPr/>
      </xdr:nvSpPr>
      <xdr:spPr>
        <a:xfrm>
          <a:off x="15035213" y="8367713"/>
          <a:ext cx="0" cy="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Approved</a:t>
          </a:r>
        </a:p>
      </xdr:txBody>
    </xdr:sp>
    <xdr:clientData/>
  </xdr:twoCellAnchor>
  <xdr:twoCellAnchor>
    <xdr:from>
      <xdr:col>15</xdr:col>
      <xdr:colOff>91722</xdr:colOff>
      <xdr:row>2</xdr:row>
      <xdr:rowOff>14111</xdr:rowOff>
    </xdr:from>
    <xdr:to>
      <xdr:col>15</xdr:col>
      <xdr:colOff>246945</xdr:colOff>
      <xdr:row>2</xdr:row>
      <xdr:rowOff>77611</xdr:rowOff>
    </xdr:to>
    <xdr:sp macro="[0]!IND_BTN_3" textlink="">
      <xdr:nvSpPr>
        <xdr:cNvPr id="10" name="Arrow: Left 9">
          <a:extLst>
            <a:ext uri="{FF2B5EF4-FFF2-40B4-BE49-F238E27FC236}">
              <a16:creationId xmlns:a16="http://schemas.microsoft.com/office/drawing/2014/main" id="{0C699000-208F-48C9-847C-040BADB55743}"/>
            </a:ext>
          </a:extLst>
        </xdr:cNvPr>
        <xdr:cNvSpPr/>
      </xdr:nvSpPr>
      <xdr:spPr>
        <a:xfrm>
          <a:off x="8145110" y="2236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3</xdr:row>
      <xdr:rowOff>14111</xdr:rowOff>
    </xdr:from>
    <xdr:to>
      <xdr:col>15</xdr:col>
      <xdr:colOff>246945</xdr:colOff>
      <xdr:row>3</xdr:row>
      <xdr:rowOff>77611</xdr:rowOff>
    </xdr:to>
    <xdr:sp macro="[0]!IND_BTN_4" textlink="">
      <xdr:nvSpPr>
        <xdr:cNvPr id="11" name="Arrow: Left 10">
          <a:extLst>
            <a:ext uri="{FF2B5EF4-FFF2-40B4-BE49-F238E27FC236}">
              <a16:creationId xmlns:a16="http://schemas.microsoft.com/office/drawing/2014/main" id="{10B30593-8595-469E-9DA5-68DBD1B66094}"/>
            </a:ext>
          </a:extLst>
        </xdr:cNvPr>
        <xdr:cNvSpPr/>
      </xdr:nvSpPr>
      <xdr:spPr>
        <a:xfrm>
          <a:off x="8145110" y="3284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4</xdr:row>
      <xdr:rowOff>14111</xdr:rowOff>
    </xdr:from>
    <xdr:to>
      <xdr:col>15</xdr:col>
      <xdr:colOff>246945</xdr:colOff>
      <xdr:row>4</xdr:row>
      <xdr:rowOff>77611</xdr:rowOff>
    </xdr:to>
    <xdr:sp macro="[0]!IND_BTN_5" textlink="">
      <xdr:nvSpPr>
        <xdr:cNvPr id="12" name="Arrow: Left 11">
          <a:extLst>
            <a:ext uri="{FF2B5EF4-FFF2-40B4-BE49-F238E27FC236}">
              <a16:creationId xmlns:a16="http://schemas.microsoft.com/office/drawing/2014/main" id="{0A448C47-0BF9-44D6-8FE2-8B2DC0D8D20B}"/>
            </a:ext>
          </a:extLst>
        </xdr:cNvPr>
        <xdr:cNvSpPr/>
      </xdr:nvSpPr>
      <xdr:spPr>
        <a:xfrm>
          <a:off x="8145110" y="4332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5</xdr:row>
      <xdr:rowOff>14111</xdr:rowOff>
    </xdr:from>
    <xdr:to>
      <xdr:col>15</xdr:col>
      <xdr:colOff>246945</xdr:colOff>
      <xdr:row>5</xdr:row>
      <xdr:rowOff>77611</xdr:rowOff>
    </xdr:to>
    <xdr:sp macro="[0]!IND_BTN_6" textlink="">
      <xdr:nvSpPr>
        <xdr:cNvPr id="13" name="Arrow: Left 12">
          <a:extLst>
            <a:ext uri="{FF2B5EF4-FFF2-40B4-BE49-F238E27FC236}">
              <a16:creationId xmlns:a16="http://schemas.microsoft.com/office/drawing/2014/main" id="{F20EF919-213F-45DA-B0B0-7587AD2E8010}"/>
            </a:ext>
          </a:extLst>
        </xdr:cNvPr>
        <xdr:cNvSpPr/>
      </xdr:nvSpPr>
      <xdr:spPr>
        <a:xfrm>
          <a:off x="8145110" y="5379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6</xdr:row>
      <xdr:rowOff>14111</xdr:rowOff>
    </xdr:from>
    <xdr:to>
      <xdr:col>15</xdr:col>
      <xdr:colOff>246945</xdr:colOff>
      <xdr:row>6</xdr:row>
      <xdr:rowOff>77611</xdr:rowOff>
    </xdr:to>
    <xdr:sp macro="[0]!IND_BTN_7" textlink="">
      <xdr:nvSpPr>
        <xdr:cNvPr id="14" name="Arrow: Left 13">
          <a:extLst>
            <a:ext uri="{FF2B5EF4-FFF2-40B4-BE49-F238E27FC236}">
              <a16:creationId xmlns:a16="http://schemas.microsoft.com/office/drawing/2014/main" id="{0AD89991-F6D2-4AE3-81E5-3A4748113EB6}"/>
            </a:ext>
          </a:extLst>
        </xdr:cNvPr>
        <xdr:cNvSpPr/>
      </xdr:nvSpPr>
      <xdr:spPr>
        <a:xfrm>
          <a:off x="8145110" y="6427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7</xdr:row>
      <xdr:rowOff>14111</xdr:rowOff>
    </xdr:from>
    <xdr:to>
      <xdr:col>15</xdr:col>
      <xdr:colOff>246945</xdr:colOff>
      <xdr:row>7</xdr:row>
      <xdr:rowOff>77611</xdr:rowOff>
    </xdr:to>
    <xdr:sp macro="[0]!IND_BTN_8" textlink="">
      <xdr:nvSpPr>
        <xdr:cNvPr id="15" name="Arrow: Left 14">
          <a:extLst>
            <a:ext uri="{FF2B5EF4-FFF2-40B4-BE49-F238E27FC236}">
              <a16:creationId xmlns:a16="http://schemas.microsoft.com/office/drawing/2014/main" id="{33F9D9E7-AFBB-4177-81C6-F3C9FFB02919}"/>
            </a:ext>
          </a:extLst>
        </xdr:cNvPr>
        <xdr:cNvSpPr/>
      </xdr:nvSpPr>
      <xdr:spPr>
        <a:xfrm>
          <a:off x="8145110" y="7475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8</xdr:row>
      <xdr:rowOff>14111</xdr:rowOff>
    </xdr:from>
    <xdr:to>
      <xdr:col>15</xdr:col>
      <xdr:colOff>246945</xdr:colOff>
      <xdr:row>8</xdr:row>
      <xdr:rowOff>77611</xdr:rowOff>
    </xdr:to>
    <xdr:sp macro="[0]!IND_BTN_9" textlink="">
      <xdr:nvSpPr>
        <xdr:cNvPr id="16" name="Arrow: Left 15">
          <a:extLst>
            <a:ext uri="{FF2B5EF4-FFF2-40B4-BE49-F238E27FC236}">
              <a16:creationId xmlns:a16="http://schemas.microsoft.com/office/drawing/2014/main" id="{89718182-400D-41A2-B199-3A8412ECF74A}"/>
            </a:ext>
          </a:extLst>
        </xdr:cNvPr>
        <xdr:cNvSpPr/>
      </xdr:nvSpPr>
      <xdr:spPr>
        <a:xfrm>
          <a:off x="8145110" y="8523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9</xdr:row>
      <xdr:rowOff>14111</xdr:rowOff>
    </xdr:from>
    <xdr:to>
      <xdr:col>15</xdr:col>
      <xdr:colOff>246945</xdr:colOff>
      <xdr:row>9</xdr:row>
      <xdr:rowOff>77611</xdr:rowOff>
    </xdr:to>
    <xdr:sp macro="[0]!IND_BTN_10" textlink="">
      <xdr:nvSpPr>
        <xdr:cNvPr id="17" name="Arrow: Left 16">
          <a:extLst>
            <a:ext uri="{FF2B5EF4-FFF2-40B4-BE49-F238E27FC236}">
              <a16:creationId xmlns:a16="http://schemas.microsoft.com/office/drawing/2014/main" id="{F5702E13-EBEC-4AEE-AA5B-997B0B83F3DA}"/>
            </a:ext>
          </a:extLst>
        </xdr:cNvPr>
        <xdr:cNvSpPr/>
      </xdr:nvSpPr>
      <xdr:spPr>
        <a:xfrm>
          <a:off x="8145110" y="9570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10</xdr:row>
      <xdr:rowOff>14111</xdr:rowOff>
    </xdr:from>
    <xdr:to>
      <xdr:col>15</xdr:col>
      <xdr:colOff>246945</xdr:colOff>
      <xdr:row>10</xdr:row>
      <xdr:rowOff>77611</xdr:rowOff>
    </xdr:to>
    <xdr:sp macro="[0]!IND_BTN_11" textlink="">
      <xdr:nvSpPr>
        <xdr:cNvPr id="18" name="Arrow: Left 17">
          <a:extLst>
            <a:ext uri="{FF2B5EF4-FFF2-40B4-BE49-F238E27FC236}">
              <a16:creationId xmlns:a16="http://schemas.microsoft.com/office/drawing/2014/main" id="{823FDDDC-638E-45A5-A7B9-B063C4EFA364}"/>
            </a:ext>
          </a:extLst>
        </xdr:cNvPr>
        <xdr:cNvSpPr/>
      </xdr:nvSpPr>
      <xdr:spPr>
        <a:xfrm>
          <a:off x="8145110" y="10618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11</xdr:row>
      <xdr:rowOff>14111</xdr:rowOff>
    </xdr:from>
    <xdr:to>
      <xdr:col>15</xdr:col>
      <xdr:colOff>246945</xdr:colOff>
      <xdr:row>11</xdr:row>
      <xdr:rowOff>77611</xdr:rowOff>
    </xdr:to>
    <xdr:sp macro="[0]!IND_BTN_12" textlink="">
      <xdr:nvSpPr>
        <xdr:cNvPr id="19" name="Arrow: Left 18">
          <a:extLst>
            <a:ext uri="{FF2B5EF4-FFF2-40B4-BE49-F238E27FC236}">
              <a16:creationId xmlns:a16="http://schemas.microsoft.com/office/drawing/2014/main" id="{6D5CE283-4561-48BA-A5C2-ED587A96E908}"/>
            </a:ext>
          </a:extLst>
        </xdr:cNvPr>
        <xdr:cNvSpPr/>
      </xdr:nvSpPr>
      <xdr:spPr>
        <a:xfrm>
          <a:off x="8145110" y="11666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12</xdr:row>
      <xdr:rowOff>14111</xdr:rowOff>
    </xdr:from>
    <xdr:to>
      <xdr:col>15</xdr:col>
      <xdr:colOff>246945</xdr:colOff>
      <xdr:row>12</xdr:row>
      <xdr:rowOff>77611</xdr:rowOff>
    </xdr:to>
    <xdr:sp macro="[0]!IND_BTN_13" textlink="">
      <xdr:nvSpPr>
        <xdr:cNvPr id="20" name="Arrow: Left 19">
          <a:extLst>
            <a:ext uri="{FF2B5EF4-FFF2-40B4-BE49-F238E27FC236}">
              <a16:creationId xmlns:a16="http://schemas.microsoft.com/office/drawing/2014/main" id="{3C270708-6615-4EB2-BA52-5700014214A9}"/>
            </a:ext>
          </a:extLst>
        </xdr:cNvPr>
        <xdr:cNvSpPr/>
      </xdr:nvSpPr>
      <xdr:spPr>
        <a:xfrm>
          <a:off x="8145110" y="12714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13</xdr:row>
      <xdr:rowOff>14111</xdr:rowOff>
    </xdr:from>
    <xdr:to>
      <xdr:col>15</xdr:col>
      <xdr:colOff>246945</xdr:colOff>
      <xdr:row>13</xdr:row>
      <xdr:rowOff>77611</xdr:rowOff>
    </xdr:to>
    <xdr:sp macro="[0]!IND_BTN_14" textlink="">
      <xdr:nvSpPr>
        <xdr:cNvPr id="21" name="Arrow: Left 20">
          <a:extLst>
            <a:ext uri="{FF2B5EF4-FFF2-40B4-BE49-F238E27FC236}">
              <a16:creationId xmlns:a16="http://schemas.microsoft.com/office/drawing/2014/main" id="{4452941B-6E79-47E7-BD96-9B2A40E0C9EC}"/>
            </a:ext>
          </a:extLst>
        </xdr:cNvPr>
        <xdr:cNvSpPr/>
      </xdr:nvSpPr>
      <xdr:spPr>
        <a:xfrm>
          <a:off x="8145110" y="13761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14</xdr:row>
      <xdr:rowOff>14111</xdr:rowOff>
    </xdr:from>
    <xdr:to>
      <xdr:col>15</xdr:col>
      <xdr:colOff>246945</xdr:colOff>
      <xdr:row>14</xdr:row>
      <xdr:rowOff>77611</xdr:rowOff>
    </xdr:to>
    <xdr:sp macro="[0]!IND_BTN_15" textlink="">
      <xdr:nvSpPr>
        <xdr:cNvPr id="22" name="Arrow: Left 21">
          <a:extLst>
            <a:ext uri="{FF2B5EF4-FFF2-40B4-BE49-F238E27FC236}">
              <a16:creationId xmlns:a16="http://schemas.microsoft.com/office/drawing/2014/main" id="{BF806FC5-1C60-4A82-95C3-587D4B24D53F}"/>
            </a:ext>
          </a:extLst>
        </xdr:cNvPr>
        <xdr:cNvSpPr/>
      </xdr:nvSpPr>
      <xdr:spPr>
        <a:xfrm>
          <a:off x="8145110" y="148096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15</xdr:row>
      <xdr:rowOff>14111</xdr:rowOff>
    </xdr:from>
    <xdr:to>
      <xdr:col>15</xdr:col>
      <xdr:colOff>246945</xdr:colOff>
      <xdr:row>15</xdr:row>
      <xdr:rowOff>77611</xdr:rowOff>
    </xdr:to>
    <xdr:sp macro="[0]!IND_BTN_16" textlink="">
      <xdr:nvSpPr>
        <xdr:cNvPr id="23" name="Arrow: Left 22">
          <a:extLst>
            <a:ext uri="{FF2B5EF4-FFF2-40B4-BE49-F238E27FC236}">
              <a16:creationId xmlns:a16="http://schemas.microsoft.com/office/drawing/2014/main" id="{FA9688B1-030D-43E8-85EC-572C82039DE7}"/>
            </a:ext>
          </a:extLst>
        </xdr:cNvPr>
        <xdr:cNvSpPr/>
      </xdr:nvSpPr>
      <xdr:spPr>
        <a:xfrm>
          <a:off x="8145110" y="15857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16</xdr:row>
      <xdr:rowOff>14111</xdr:rowOff>
    </xdr:from>
    <xdr:to>
      <xdr:col>15</xdr:col>
      <xdr:colOff>246945</xdr:colOff>
      <xdr:row>16</xdr:row>
      <xdr:rowOff>77611</xdr:rowOff>
    </xdr:to>
    <xdr:sp macro="[0]!IND_BTN_17" textlink="">
      <xdr:nvSpPr>
        <xdr:cNvPr id="24" name="Arrow: Left 23">
          <a:extLst>
            <a:ext uri="{FF2B5EF4-FFF2-40B4-BE49-F238E27FC236}">
              <a16:creationId xmlns:a16="http://schemas.microsoft.com/office/drawing/2014/main" id="{F6FF515A-FF54-4B3E-9C9E-3E46888929AA}"/>
            </a:ext>
          </a:extLst>
        </xdr:cNvPr>
        <xdr:cNvSpPr/>
      </xdr:nvSpPr>
      <xdr:spPr>
        <a:xfrm>
          <a:off x="8145110" y="1690511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17</xdr:row>
      <xdr:rowOff>14111</xdr:rowOff>
    </xdr:from>
    <xdr:to>
      <xdr:col>15</xdr:col>
      <xdr:colOff>246945</xdr:colOff>
      <xdr:row>17</xdr:row>
      <xdr:rowOff>77611</xdr:rowOff>
    </xdr:to>
    <xdr:sp macro="[0]!IND_BTN_18" textlink="">
      <xdr:nvSpPr>
        <xdr:cNvPr id="25" name="Arrow: Left 24">
          <a:extLst>
            <a:ext uri="{FF2B5EF4-FFF2-40B4-BE49-F238E27FC236}">
              <a16:creationId xmlns:a16="http://schemas.microsoft.com/office/drawing/2014/main" id="{BA7A82C1-1783-4DBE-82E2-AA06E3B767EF}"/>
            </a:ext>
          </a:extLst>
        </xdr:cNvPr>
        <xdr:cNvSpPr/>
      </xdr:nvSpPr>
      <xdr:spPr>
        <a:xfrm>
          <a:off x="8145110" y="179528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18</xdr:row>
      <xdr:rowOff>14111</xdr:rowOff>
    </xdr:from>
    <xdr:to>
      <xdr:col>15</xdr:col>
      <xdr:colOff>246945</xdr:colOff>
      <xdr:row>18</xdr:row>
      <xdr:rowOff>77611</xdr:rowOff>
    </xdr:to>
    <xdr:sp macro="[0]!IND_BTN_19" textlink="">
      <xdr:nvSpPr>
        <xdr:cNvPr id="26" name="Arrow: Left 25">
          <a:extLst>
            <a:ext uri="{FF2B5EF4-FFF2-40B4-BE49-F238E27FC236}">
              <a16:creationId xmlns:a16="http://schemas.microsoft.com/office/drawing/2014/main" id="{C7078D8A-DEBF-443A-8A27-64C03AB97991}"/>
            </a:ext>
          </a:extLst>
        </xdr:cNvPr>
        <xdr:cNvSpPr/>
      </xdr:nvSpPr>
      <xdr:spPr>
        <a:xfrm>
          <a:off x="8145110" y="1895299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19</xdr:row>
      <xdr:rowOff>14111</xdr:rowOff>
    </xdr:from>
    <xdr:to>
      <xdr:col>15</xdr:col>
      <xdr:colOff>246945</xdr:colOff>
      <xdr:row>19</xdr:row>
      <xdr:rowOff>77611</xdr:rowOff>
    </xdr:to>
    <xdr:sp macro="[0]!IND_BTN_20" textlink="">
      <xdr:nvSpPr>
        <xdr:cNvPr id="27" name="Arrow: Left 26">
          <a:extLst>
            <a:ext uri="{FF2B5EF4-FFF2-40B4-BE49-F238E27FC236}">
              <a16:creationId xmlns:a16="http://schemas.microsoft.com/office/drawing/2014/main" id="{A13EA246-4047-4711-80E8-35F746046D2A}"/>
            </a:ext>
          </a:extLst>
        </xdr:cNvPr>
        <xdr:cNvSpPr/>
      </xdr:nvSpPr>
      <xdr:spPr>
        <a:xfrm>
          <a:off x="8145110" y="200007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20</xdr:row>
      <xdr:rowOff>14111</xdr:rowOff>
    </xdr:from>
    <xdr:to>
      <xdr:col>15</xdr:col>
      <xdr:colOff>246945</xdr:colOff>
      <xdr:row>20</xdr:row>
      <xdr:rowOff>77611</xdr:rowOff>
    </xdr:to>
    <xdr:sp macro="[0]!IND_BTN_21" textlink="">
      <xdr:nvSpPr>
        <xdr:cNvPr id="28" name="Arrow: Left 27">
          <a:extLst>
            <a:ext uri="{FF2B5EF4-FFF2-40B4-BE49-F238E27FC236}">
              <a16:creationId xmlns:a16="http://schemas.microsoft.com/office/drawing/2014/main" id="{BEC1BD7E-12C9-4DC2-9CF6-CC4F7932EC83}"/>
            </a:ext>
          </a:extLst>
        </xdr:cNvPr>
        <xdr:cNvSpPr/>
      </xdr:nvSpPr>
      <xdr:spPr>
        <a:xfrm>
          <a:off x="8145110" y="2104849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21</xdr:row>
      <xdr:rowOff>14111</xdr:rowOff>
    </xdr:from>
    <xdr:to>
      <xdr:col>15</xdr:col>
      <xdr:colOff>246945</xdr:colOff>
      <xdr:row>21</xdr:row>
      <xdr:rowOff>77611</xdr:rowOff>
    </xdr:to>
    <xdr:sp macro="[0]!IND_BTN_22" textlink="">
      <xdr:nvSpPr>
        <xdr:cNvPr id="29" name="Arrow: Left 28">
          <a:extLst>
            <a:ext uri="{FF2B5EF4-FFF2-40B4-BE49-F238E27FC236}">
              <a16:creationId xmlns:a16="http://schemas.microsoft.com/office/drawing/2014/main" id="{FB212BFE-89B2-43A1-B107-202F322127F2}"/>
            </a:ext>
          </a:extLst>
        </xdr:cNvPr>
        <xdr:cNvSpPr/>
      </xdr:nvSpPr>
      <xdr:spPr>
        <a:xfrm>
          <a:off x="8145110" y="2209624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91722</xdr:colOff>
      <xdr:row>22</xdr:row>
      <xdr:rowOff>14111</xdr:rowOff>
    </xdr:from>
    <xdr:to>
      <xdr:col>15</xdr:col>
      <xdr:colOff>246945</xdr:colOff>
      <xdr:row>22</xdr:row>
      <xdr:rowOff>77611</xdr:rowOff>
    </xdr:to>
    <xdr:sp macro="[0]!IND_BTN_23" textlink="">
      <xdr:nvSpPr>
        <xdr:cNvPr id="30" name="Arrow: Left 29">
          <a:extLst>
            <a:ext uri="{FF2B5EF4-FFF2-40B4-BE49-F238E27FC236}">
              <a16:creationId xmlns:a16="http://schemas.microsoft.com/office/drawing/2014/main" id="{624FA4F2-10E5-4555-9E8C-39E5952D905F}"/>
            </a:ext>
          </a:extLst>
        </xdr:cNvPr>
        <xdr:cNvSpPr/>
      </xdr:nvSpPr>
      <xdr:spPr>
        <a:xfrm>
          <a:off x="8145110" y="2309636"/>
          <a:ext cx="155223" cy="63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7</xdr:col>
      <xdr:colOff>359833</xdr:colOff>
      <xdr:row>0</xdr:row>
      <xdr:rowOff>21168</xdr:rowOff>
    </xdr:from>
    <xdr:to>
      <xdr:col>9</xdr:col>
      <xdr:colOff>42559</xdr:colOff>
      <xdr:row>1</xdr:row>
      <xdr:rowOff>95250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D3458953-B8D3-488E-B501-85D209D564E0}"/>
            </a:ext>
          </a:extLst>
        </xdr:cNvPr>
        <xdr:cNvSpPr txBox="1"/>
      </xdr:nvSpPr>
      <xdr:spPr>
        <a:xfrm>
          <a:off x="3965046" y="21168"/>
          <a:ext cx="1330551" cy="178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rgbClr val="37B34A"/>
              </a:solidFill>
            </a:rPr>
            <a:t>Assighned Individuals</a:t>
          </a:r>
        </a:p>
      </xdr:txBody>
    </xdr:sp>
    <xdr:clientData/>
  </xdr:twoCellAnchor>
  <xdr:twoCellAnchor>
    <xdr:from>
      <xdr:col>19</xdr:col>
      <xdr:colOff>409056</xdr:colOff>
      <xdr:row>15</xdr:row>
      <xdr:rowOff>13230</xdr:rowOff>
    </xdr:from>
    <xdr:to>
      <xdr:col>19</xdr:col>
      <xdr:colOff>2329296</xdr:colOff>
      <xdr:row>17</xdr:row>
      <xdr:rowOff>75883</xdr:rowOff>
    </xdr:to>
    <xdr:sp macro="[0]!create_individual_sheet" textlink="">
      <xdr:nvSpPr>
        <xdr:cNvPr id="32" name="Rectangle: Rounded Corners 3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7D9C3A5-C489-432F-87E1-F6F1DB84F1D2}"/>
            </a:ext>
          </a:extLst>
        </xdr:cNvPr>
        <xdr:cNvSpPr/>
      </xdr:nvSpPr>
      <xdr:spPr>
        <a:xfrm>
          <a:off x="12496281" y="1584855"/>
          <a:ext cx="1920240" cy="27220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WorkerSheet</a:t>
          </a:r>
        </a:p>
      </xdr:txBody>
    </xdr:sp>
    <xdr:clientData/>
  </xdr:twoCellAnchor>
  <xdr:twoCellAnchor>
    <xdr:from>
      <xdr:col>19</xdr:col>
      <xdr:colOff>409056</xdr:colOff>
      <xdr:row>26</xdr:row>
      <xdr:rowOff>31750</xdr:rowOff>
    </xdr:from>
    <xdr:to>
      <xdr:col>19</xdr:col>
      <xdr:colOff>2329296</xdr:colOff>
      <xdr:row>28</xdr:row>
      <xdr:rowOff>94403</xdr:rowOff>
    </xdr:to>
    <xdr:sp macro="[0]!worker_report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477D0D3C-E927-4849-B9DD-4800726DC85C}"/>
            </a:ext>
          </a:extLst>
        </xdr:cNvPr>
        <xdr:cNvSpPr/>
      </xdr:nvSpPr>
      <xdr:spPr>
        <a:xfrm>
          <a:off x="12496281" y="2746375"/>
          <a:ext cx="1920240" cy="272203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Reports</a:t>
          </a:r>
        </a:p>
      </xdr:txBody>
    </xdr:sp>
    <xdr:clientData/>
  </xdr:twoCellAnchor>
  <xdr:twoCellAnchor>
    <xdr:from>
      <xdr:col>19</xdr:col>
      <xdr:colOff>409056</xdr:colOff>
      <xdr:row>22</xdr:row>
      <xdr:rowOff>67911</xdr:rowOff>
    </xdr:from>
    <xdr:to>
      <xdr:col>19</xdr:col>
      <xdr:colOff>2329296</xdr:colOff>
      <xdr:row>25</xdr:row>
      <xdr:rowOff>24731</xdr:rowOff>
    </xdr:to>
    <xdr:sp macro="[0]!update_service_total.update_service_total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D85E279E-7E65-4B03-AF8B-2E693FEE0D49}"/>
            </a:ext>
          </a:extLst>
        </xdr:cNvPr>
        <xdr:cNvSpPr>
          <a:spLocks/>
        </xdr:cNvSpPr>
      </xdr:nvSpPr>
      <xdr:spPr>
        <a:xfrm>
          <a:off x="12496281" y="2363436"/>
          <a:ext cx="1920240" cy="27114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91440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Servicing Total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76E68D-EA56-4ADC-8B4D-26635AB33372}" name="Table134" displayName="Table134" ref="A2:R15" totalsRowShown="0" headerRowDxfId="209" dataDxfId="208">
  <autoFilter ref="A2:R15" xr:uid="{7B441D49-29B2-489D-91E1-54FDAB3B8A6A}"/>
  <sortState xmlns:xlrd2="http://schemas.microsoft.com/office/spreadsheetml/2017/richdata2" ref="A122:R147">
    <sortCondition ref="A2:A202"/>
  </sortState>
  <tableColumns count="18">
    <tableColumn id="1" xr3:uid="{A3202831-AEFF-4EE1-AE59-FFC35B372F55}" name="Individual Name" dataDxfId="207" dataCellStyle="Hyperlink"/>
    <tableColumn id="18" xr3:uid="{D6F8A48C-FA27-483D-81C0-DB6B0C827D91}" name="ID" dataDxfId="206" dataCellStyle="Hyperlink"/>
    <tableColumn id="17" xr3:uid="{710E7DDB-71D6-4855-AA9B-21C629E98BFE}" name="Medicaid ID" dataDxfId="205" dataCellStyle="Hyperlink"/>
    <tableColumn id="5" xr3:uid="{8F210404-56FB-4BB3-99DB-6FDDEBAC1292}" name="Gardian" dataDxfId="204"/>
    <tableColumn id="7" xr3:uid="{5D5CC835-B372-4C27-9A6D-F631C13D5AAC}" name="Gardian2" dataDxfId="203"/>
    <tableColumn id="2" xr3:uid="{2D3A4042-2397-4013-A914-B7E2DA746E38}" name="Date Approved" dataDxfId="202"/>
    <tableColumn id="4" xr3:uid="{B3739F4E-17B2-4CBF-947F-FB9B4AA084C6}" name="DOB" dataDxfId="201"/>
    <tableColumn id="3" xr3:uid="{6462C542-F393-46B9-A41B-3467EBA0FC98}" name="Age" dataDxfId="200"/>
    <tableColumn id="6" xr3:uid="{33CF7E8B-9F29-4DF7-9337-478471B2FF61}" name="Group" dataDxfId="199" dataCellStyle="Normal"/>
    <tableColumn id="8" xr3:uid="{D5B0E915-4248-4CF4-AFD9-9640C68A5932}" name="Contact Person" dataDxfId="198"/>
    <tableColumn id="16" xr3:uid="{2CC87813-B9E2-43CE-8D2C-62117A6A4458}" name="Home Phone" dataDxfId="197"/>
    <tableColumn id="15" xr3:uid="{B2648D5F-A13F-434A-8901-05BDC411B629}" name="Father Cell" dataDxfId="196"/>
    <tableColumn id="14" xr3:uid="{736F3CD8-53BD-4997-A7DA-77F7B9041FE2}" name="Mother Cell" dataDxfId="195"/>
    <tableColumn id="13" xr3:uid="{910C93A1-5461-48C9-96A3-EE6F34408833}" name="Email" dataDxfId="194" dataCellStyle="Hyperlink"/>
    <tableColumn id="12" xr3:uid="{940F8F03-D7AE-4F86-8824-5454F50D59AA}" name="Address" dataDxfId="193"/>
    <tableColumn id="11" xr3:uid="{4BF760BA-F28F-4CA8-81B4-3AFEF9168046}" name="City, State, Zip" dataDxfId="192"/>
    <tableColumn id="9" xr3:uid="{6616558D-E399-46A1-BD4F-A4DB42D336B9}" name="Notes" dataDxfId="191"/>
    <tableColumn id="10" xr3:uid="{6B31D8E8-07A7-4004-8EA1-A69A97CE9EB1}" name="Active/ Inactive" dataDxfId="190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16480C5-C093-4BBB-BD8B-6F40610DADF3}" name="Table211" displayName="Table211" ref="A2:N12" headerRowDxfId="188" dataDxfId="187" totalsRowDxfId="185" tableBorderDxfId="186">
  <autoFilter ref="A2:N12" xr:uid="{216480C5-C093-4BBB-BD8B-6F40610DADF3}"/>
  <tableColumns count="14">
    <tableColumn id="1" xr3:uid="{4EDF6B3F-6144-464B-A184-9C0A82926619}" name="Worker name" dataDxfId="184" totalsRowDxfId="183" dataCellStyle="Hyperlink"/>
    <tableColumn id="2" xr3:uid="{A530FD15-5AC3-472F-AF9C-37FD912F89CE}" name="Degree" dataDxfId="182" totalsRowDxfId="181"/>
    <tableColumn id="3" xr3:uid="{0C0EF26B-73D0-4CEC-8568-4A3A8FDBCA68}" name="User Name" dataDxfId="180" totalsRowDxfId="179"/>
    <tableColumn id="4" xr3:uid="{0467D4AA-C3C0-4EB5-8E79-3F28D8AB287F}" name="Password" dataDxfId="178"/>
    <tableColumn id="5" xr3:uid="{0EED15A2-3F67-4DB1-9069-230A4D910C44}" name="IVR ID" dataDxfId="177"/>
    <tableColumn id="14" xr3:uid="{9558DEE9-3E93-441E-8F81-30071F2C7DB3}" name="IVR Password" dataDxfId="176"/>
    <tableColumn id="13" xr3:uid="{3F17C7CE-4E94-4B0B-ABCD-192E11562E56}" name="Approved Date" dataDxfId="175"/>
    <tableColumn id="6" xr3:uid="{E53901F0-D3C9-46B2-81DB-4A7B0236A287}" name="Group" dataDxfId="174"/>
    <tableColumn id="7" xr3:uid="{787DB0EF-E23C-434E-A693-F37D333F19A5}" name="Phone Number" dataDxfId="173"/>
    <tableColumn id="12" xr3:uid="{C0940293-B690-41C7-A0F4-9A7C170290B1}" name="Email" dataDxfId="172" dataCellStyle="Hyperlink"/>
    <tableColumn id="11" xr3:uid="{F8B434B7-C509-481B-B547-8C0BA7D39C0A}" name="Address" dataDxfId="171"/>
    <tableColumn id="10" xr3:uid="{0F9A87E1-2B83-4A49-917F-FAA53491FEBC}" name="City, State, Zip" dataDxfId="170"/>
    <tableColumn id="9" xr3:uid="{7528F289-3F6B-48B9-9F31-5AD318186EA7}" name="Notes" dataDxfId="169"/>
    <tableColumn id="8" xr3:uid="{89B0FDBB-519D-42B1-BA1A-7384A394F35A}" name="Active/ Inactive" dataDxfId="168" totalsRowDxfId="1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0D3479D-8C67-4740-800D-22E87D53F787}" name="Table4" displayName="Table4" ref="O2:U48" totalsRowShown="0" headerRowDxfId="162" tableBorderDxfId="161">
  <autoFilter ref="O2:U48" xr:uid="{F0D3479D-8C67-4740-800D-22E87D53F787}"/>
  <tableColumns count="7">
    <tableColumn id="1" xr3:uid="{45177637-234C-47CD-ADEA-157005677687}" name="Worker Name" dataCellStyle="Hyperlink"/>
    <tableColumn id="2" xr3:uid="{28ED1E3D-2FC2-4B53-ADFD-B9BB74BDEB8D}" name="Pre-Vocational"/>
    <tableColumn id="3" xr3:uid="{181FFF9D-35FB-43E6-83DD-B596685E3A44}" name="CareGiver"/>
    <tableColumn id="4" xr3:uid="{5D6EAAFF-3BA0-43F7-A08D-2D76081EF2A1}" name="Advocacy"/>
    <tableColumn id="5" xr3:uid="{78C122A7-FB31-4CBE-859F-7CE5F13BCCFD}" name="Respite"/>
    <tableColumn id="6" xr3:uid="{9D586549-45EC-442A-A6A1-4DD07C2BE90C}" name="Com Hab"/>
    <tableColumn id="7" xr3:uid="{B43F8EC9-F682-4CD3-920A-B520BA124414}" name="Total">
      <calculatedColumnFormula>SUM(Table4[[#This Row],[Pre-Vocational]:[Com Hab]])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A7F986-27BA-4922-A30D-56707961DAFD}" name="Table5" displayName="Table5" ref="A2:N51" totalsRowShown="0" headerRowDxfId="160">
  <autoFilter ref="A2:N51" xr:uid="{C6A7F986-27BA-4922-A30D-56707961DAFD}"/>
  <tableColumns count="14">
    <tableColumn id="1" xr3:uid="{7B7D870C-FB9F-493E-9E63-93050E3A40EB}" name="Individual Name" dataCellStyle="Hyperlink"/>
    <tableColumn id="2" xr3:uid="{F94F680A-6AF4-46C2-925E-C495591174C3}" name="Age"/>
    <tableColumn id="3" xr3:uid="{BDECEF76-C181-424E-BD77-DEAEA08E5273}" name="Pre-Vocational"/>
    <tableColumn id="4" xr3:uid="{0CD275BE-353F-4F44-A1B1-8B610C8C2D13}" name="CareGiver"/>
    <tableColumn id="5" xr3:uid="{B7091BA1-3F0D-4A62-AD3F-C586790219F1}" name="Advocacy"/>
    <tableColumn id="6" xr3:uid="{07A9A0BB-98B0-45A5-85F8-0C9CE6C7841A}" name="Respite"/>
    <tableColumn id="7" xr3:uid="{B79D0064-7768-4C08-BCFB-AA9F84D0216A}" name="Com Hab"/>
    <tableColumn id="8" xr3:uid="{5E8CA647-4482-4440-8CA6-4595B1356F94}" name="Total">
      <calculatedColumnFormula>SUM(Table5[[#This Row],[Pre-Vocational]:[Com Hab]])</calculatedColumnFormula>
    </tableColumn>
    <tableColumn id="9" xr3:uid="{808933B5-148E-4DFF-8BAF-37527D22C74B}" name="Pre-Vocational2"/>
    <tableColumn id="10" xr3:uid="{2E2F25C8-0C55-4872-BBAF-9276474ABA8D}" name="CareGiver3"/>
    <tableColumn id="11" xr3:uid="{004B11D0-6F78-46B8-9042-BEBF101515EE}" name="Advocacy4"/>
    <tableColumn id="12" xr3:uid="{32AFE7F7-55F7-4AFA-B246-F65B9B90566B}" name="Respite5"/>
    <tableColumn id="13" xr3:uid="{EBBF908B-3DAB-421B-AB7B-AE9AEFE0E8E4}" name="Com Hab6"/>
    <tableColumn id="14" xr3:uid="{E08FA700-001D-45DE-9F2F-6CD7764687F7}" name="Total7">
      <calculatedColumnFormula>SUM(Table5[[#This Row],[Pre-Vocational2]:[Com Hab6]])</calculatedColumnFormula>
    </tableColumn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53B8C39-8E21-48DB-9530-39C643F0441B}" name="Table6" displayName="Table6" ref="L2:S48" totalsRowShown="0" headerRowDxfId="159" tableBorderDxfId="158">
  <autoFilter ref="L2:S48" xr:uid="{E53B8C39-8E21-48DB-9530-39C643F0441B}"/>
  <tableColumns count="8">
    <tableColumn id="1" xr3:uid="{CCDA1C7C-79A1-474C-8957-53E0C0D88BD0}" name="Worker Name" dataCellStyle="Hyperlink"/>
    <tableColumn id="2" xr3:uid="{0D84A688-5E16-4A52-B18A-161EB97EC680}" name="Individual 1 "/>
    <tableColumn id="3" xr3:uid="{F3E23D4B-9188-41B2-8783-0614CD6B200D}" name="Individual 2"/>
    <tableColumn id="4" xr3:uid="{6302A652-0B5B-4CE0-B382-32AF4C5557FE}" name="Individual 3"/>
    <tableColumn id="5" xr3:uid="{22B01FBE-7055-4D63-A2BE-838287EEB49B}" name="Individual 4"/>
    <tableColumn id="6" xr3:uid="{5A1D6F58-DD29-4B8C-A15F-154D6C63F774}" name="Individual 5"/>
    <tableColumn id="7" xr3:uid="{CA2AF305-4DB4-4AD4-8EF2-179A9285E34C}" name="Individual 6"/>
    <tableColumn id="8" xr3:uid="{C421E205-B399-4E19-8E53-35AF5C6BAEA8}" name="Individual 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5239B80-4734-4958-8E89-5670D08A9067}" name="Table7" displayName="Table7" ref="A2:F51" totalsRowShown="0" headerRowDxfId="157" tableBorderDxfId="156">
  <autoFilter ref="A2:F51" xr:uid="{45239B80-4734-4958-8E89-5670D08A9067}"/>
  <tableColumns count="6">
    <tableColumn id="1" xr3:uid="{AACEF97C-F937-40F9-A96B-E020842F9629}" name="Individual Name" dataCellStyle="Hyperlink"/>
    <tableColumn id="2" xr3:uid="{0A7C7C96-7641-4A74-B9E7-FB3E2CB4BAB4}" name="Worker 1"/>
    <tableColumn id="3" xr3:uid="{AA59632F-8FD8-4907-8ADB-F71158A24FF0}" name="Worker 2"/>
    <tableColumn id="4" xr3:uid="{0B159B8F-6E48-4600-8CE7-90C7AA415EF6}" name="Worker 3"/>
    <tableColumn id="5" xr3:uid="{3679FAF6-DCEC-46D1-8F2E-E978FBA8D906}" name="Worker 4"/>
    <tableColumn id="6" xr3:uid="{5FF2536C-DF6C-4B44-ABC4-2A859B008E1D}" name="Worker 5"/>
  </tableColumns>
  <tableStyleInfo name="TableStyleMedium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B955519-727F-49EA-8A0B-07A9BC69460C}" name="City" displayName="City" ref="K1:K24" totalsRowShown="0" headerRowDxfId="155" dataDxfId="154">
  <autoFilter ref="K1:K24" xr:uid="{1B955519-727F-49EA-8A0B-07A9BC69460C}"/>
  <tableColumns count="1">
    <tableColumn id="1" xr3:uid="{D3D05C43-F30A-4005-9E3D-C04F9AB362FD}" name="City, State, Zip" dataDxfId="153"/>
  </tableColumns>
  <tableStyleInfo name="Table Style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0BD3335-5486-4655-A3CA-BD2BA6AE6987}" name="ContactP" displayName="ContactP" ref="L1:L6" totalsRowShown="0" headerRowDxfId="152" dataDxfId="151">
  <autoFilter ref="L1:L6" xr:uid="{40BD3335-5486-4655-A3CA-BD2BA6AE6987}"/>
  <tableColumns count="1">
    <tableColumn id="1" xr3:uid="{FF4900AB-27E4-4EE9-AC67-813394E4DE57}" name="Contact Person" dataDxfId="15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B9A4F-B85B-44C5-A771-547BADFFF875}">
  <sheetPr codeName="Sheet17">
    <tabColor rgb="FFFFFF00"/>
  </sheetPr>
  <dimension ref="A1:S332"/>
  <sheetViews>
    <sheetView showZeros="0" tabSelected="1" zoomScale="90" zoomScaleNormal="90" workbookViewId="0">
      <selection activeCell="I13" sqref="I13"/>
    </sheetView>
  </sheetViews>
  <sheetFormatPr defaultColWidth="9" defaultRowHeight="16.149999999999999" customHeight="1" x14ac:dyDescent="0.45"/>
  <cols>
    <col min="1" max="1" width="21.46484375" bestFit="1" customWidth="1"/>
    <col min="2" max="2" width="7.3984375" bestFit="1" customWidth="1"/>
    <col min="3" max="3" width="12.6640625" customWidth="1"/>
    <col min="4" max="4" width="11.46484375" customWidth="1"/>
    <col min="5" max="5" width="11.265625" style="35" customWidth="1"/>
    <col min="6" max="6" width="12.73046875" customWidth="1"/>
    <col min="7" max="7" width="11.53125" bestFit="1" customWidth="1"/>
    <col min="8" max="8" width="8.265625" customWidth="1"/>
    <col min="9" max="9" width="17.73046875" customWidth="1"/>
    <col min="10" max="10" width="19.265625" bestFit="1" customWidth="1"/>
    <col min="11" max="11" width="17.46484375" bestFit="1" customWidth="1"/>
    <col min="12" max="12" width="13.73046875" customWidth="1"/>
    <col min="13" max="13" width="16.46484375" bestFit="1" customWidth="1"/>
    <col min="14" max="14" width="10.73046875" bestFit="1" customWidth="1"/>
    <col min="15" max="15" width="16.86328125" customWidth="1"/>
    <col min="16" max="16" width="18.53125" bestFit="1" customWidth="1"/>
    <col min="17" max="17" width="11.46484375" bestFit="1" customWidth="1"/>
    <col min="18" max="18" width="7.3984375" customWidth="1"/>
    <col min="19" max="19" width="37.265625" customWidth="1"/>
    <col min="20" max="23" width="9" customWidth="1"/>
    <col min="24" max="24" width="4.53125" customWidth="1"/>
    <col min="25" max="27" width="9" customWidth="1"/>
    <col min="29" max="30" width="9" customWidth="1"/>
  </cols>
  <sheetData>
    <row r="1" spans="1:19" ht="16.149999999999999" customHeight="1" x14ac:dyDescent="0.5">
      <c r="A1" s="167" t="s">
        <v>0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16"/>
    </row>
    <row r="2" spans="1:19" ht="26.25" customHeight="1" x14ac:dyDescent="0.5">
      <c r="A2" s="2" t="s">
        <v>40</v>
      </c>
      <c r="B2" s="2" t="s">
        <v>209</v>
      </c>
      <c r="C2" s="2" t="s">
        <v>210</v>
      </c>
      <c r="D2" s="2" t="s">
        <v>2</v>
      </c>
      <c r="E2" s="2" t="s">
        <v>164</v>
      </c>
      <c r="F2" s="2" t="s">
        <v>195</v>
      </c>
      <c r="G2" s="40" t="s">
        <v>3</v>
      </c>
      <c r="H2" s="2" t="s">
        <v>4</v>
      </c>
      <c r="I2" s="2" t="s">
        <v>182</v>
      </c>
      <c r="J2" s="2" t="s">
        <v>197</v>
      </c>
      <c r="K2" s="2" t="s">
        <v>202</v>
      </c>
      <c r="L2" s="2" t="s">
        <v>204</v>
      </c>
      <c r="M2" s="2" t="s">
        <v>203</v>
      </c>
      <c r="N2" s="2" t="s">
        <v>201</v>
      </c>
      <c r="O2" s="2" t="s">
        <v>199</v>
      </c>
      <c r="P2" s="2" t="s">
        <v>226</v>
      </c>
      <c r="Q2" s="2" t="s">
        <v>200</v>
      </c>
      <c r="R2" s="97" t="s">
        <v>268</v>
      </c>
      <c r="S2" s="116"/>
    </row>
    <row r="3" spans="1:19" ht="16.149999999999999" customHeight="1" x14ac:dyDescent="0.5">
      <c r="A3" s="42" t="s">
        <v>286</v>
      </c>
      <c r="B3" s="42"/>
      <c r="E3"/>
      <c r="F3" s="36"/>
      <c r="G3" s="36"/>
      <c r="H3" s="18"/>
      <c r="N3" s="42"/>
      <c r="R3" s="114"/>
      <c r="S3" s="116"/>
    </row>
    <row r="4" spans="1:19" ht="16.149999999999999" customHeight="1" x14ac:dyDescent="0.5">
      <c r="A4" s="42" t="s">
        <v>12</v>
      </c>
      <c r="B4" s="42"/>
      <c r="C4" s="42"/>
      <c r="D4" s="18"/>
      <c r="F4" s="36"/>
      <c r="G4" s="36"/>
      <c r="H4" s="18"/>
      <c r="N4" s="42"/>
      <c r="R4" s="113"/>
      <c r="S4" s="116"/>
    </row>
    <row r="5" spans="1:19" ht="16.149999999999999" customHeight="1" x14ac:dyDescent="0.5">
      <c r="A5" s="42" t="s">
        <v>13</v>
      </c>
      <c r="B5" s="42"/>
      <c r="C5" s="42"/>
      <c r="D5" s="18"/>
      <c r="F5" s="36"/>
      <c r="G5" s="36"/>
      <c r="H5" s="18"/>
      <c r="N5" s="42"/>
      <c r="R5" s="113"/>
      <c r="S5" s="116"/>
    </row>
    <row r="6" spans="1:19" ht="16.149999999999999" customHeight="1" x14ac:dyDescent="0.5">
      <c r="A6" s="42" t="s">
        <v>14</v>
      </c>
      <c r="B6" s="42"/>
      <c r="C6" s="42"/>
      <c r="D6" s="18"/>
      <c r="F6" s="36"/>
      <c r="G6" s="36"/>
      <c r="H6" s="18"/>
      <c r="N6" s="42"/>
      <c r="R6" s="113"/>
      <c r="S6" s="116"/>
    </row>
    <row r="7" spans="1:19" ht="16.149999999999999" customHeight="1" x14ac:dyDescent="0.5">
      <c r="A7" s="42" t="s">
        <v>15</v>
      </c>
      <c r="B7" s="42"/>
      <c r="C7" s="42"/>
      <c r="D7" s="18"/>
      <c r="F7" s="36"/>
      <c r="G7" s="36"/>
      <c r="H7" s="18"/>
      <c r="N7" s="42"/>
      <c r="R7" s="113"/>
      <c r="S7" s="116"/>
    </row>
    <row r="8" spans="1:19" ht="16.149999999999999" customHeight="1" x14ac:dyDescent="0.5">
      <c r="A8" s="42" t="s">
        <v>16</v>
      </c>
      <c r="B8" s="42"/>
      <c r="C8" s="42"/>
      <c r="D8" s="18"/>
      <c r="F8" s="36"/>
      <c r="G8" s="36"/>
      <c r="H8" s="18"/>
      <c r="N8" s="42"/>
      <c r="R8" s="113"/>
      <c r="S8" s="116"/>
    </row>
    <row r="9" spans="1:19" ht="16.149999999999999" customHeight="1" x14ac:dyDescent="0.5">
      <c r="A9" s="42" t="s">
        <v>24</v>
      </c>
      <c r="B9" s="42"/>
      <c r="C9" s="42"/>
      <c r="D9" s="18"/>
      <c r="F9" s="36"/>
      <c r="G9" s="36"/>
      <c r="H9" s="18"/>
      <c r="N9" s="42"/>
      <c r="R9" s="113"/>
      <c r="S9" s="116"/>
    </row>
    <row r="10" spans="1:19" ht="16.149999999999999" customHeight="1" x14ac:dyDescent="0.5">
      <c r="A10" s="42" t="s">
        <v>26</v>
      </c>
      <c r="B10" s="42"/>
      <c r="C10" s="42"/>
      <c r="D10" s="18"/>
      <c r="F10" s="36"/>
      <c r="G10" s="36"/>
      <c r="H10" s="18"/>
      <c r="N10" s="42"/>
      <c r="R10" s="113"/>
      <c r="S10" s="116"/>
    </row>
    <row r="11" spans="1:19" ht="16.149999999999999" customHeight="1" x14ac:dyDescent="0.5">
      <c r="A11" s="42" t="s">
        <v>28</v>
      </c>
      <c r="B11" s="42"/>
      <c r="C11" s="42"/>
      <c r="D11" s="18"/>
      <c r="F11" s="36"/>
      <c r="G11" s="36"/>
      <c r="H11" s="18"/>
      <c r="N11" s="42"/>
      <c r="R11" s="113"/>
      <c r="S11" s="116"/>
    </row>
    <row r="12" spans="1:19" ht="16.149999999999999" customHeight="1" x14ac:dyDescent="0.5">
      <c r="A12" s="42" t="s">
        <v>30</v>
      </c>
      <c r="B12" s="42"/>
      <c r="C12" s="42"/>
      <c r="D12" s="18"/>
      <c r="F12" s="36"/>
      <c r="G12" s="36"/>
      <c r="H12" s="18"/>
      <c r="N12" s="42"/>
      <c r="R12" s="113"/>
      <c r="S12" s="116"/>
    </row>
    <row r="13" spans="1:19" ht="16.149999999999999" customHeight="1" x14ac:dyDescent="0.5">
      <c r="A13" s="42" t="s">
        <v>287</v>
      </c>
      <c r="B13" s="42"/>
      <c r="C13" s="42"/>
      <c r="D13" s="18"/>
      <c r="F13" s="36"/>
      <c r="G13" s="36"/>
      <c r="H13" s="18"/>
      <c r="N13" s="42"/>
      <c r="R13" s="113"/>
      <c r="S13" s="116"/>
    </row>
    <row r="14" spans="1:19" ht="16.149999999999999" customHeight="1" x14ac:dyDescent="0.5">
      <c r="A14" s="42" t="s">
        <v>288</v>
      </c>
      <c r="B14" s="42"/>
      <c r="C14" s="42"/>
      <c r="D14" s="18"/>
      <c r="F14" s="36"/>
      <c r="G14" s="36"/>
      <c r="H14" s="18"/>
      <c r="N14" s="42"/>
      <c r="R14" s="113"/>
      <c r="S14" s="116"/>
    </row>
    <row r="15" spans="1:19" ht="16.149999999999999" customHeight="1" x14ac:dyDescent="0.5">
      <c r="A15" s="42" t="s">
        <v>289</v>
      </c>
      <c r="B15" s="42"/>
      <c r="C15" s="42"/>
      <c r="D15" s="18"/>
      <c r="F15" s="36"/>
      <c r="G15" s="36"/>
      <c r="H15" s="18"/>
      <c r="N15" s="42"/>
      <c r="R15" s="113"/>
      <c r="S15" s="116"/>
    </row>
    <row r="16" spans="1:19" ht="16.149999999999999" customHeight="1" x14ac:dyDescent="0.5">
      <c r="A16" s="34"/>
      <c r="B16" s="42"/>
      <c r="D16" s="18"/>
      <c r="F16" s="36"/>
      <c r="G16" s="36"/>
      <c r="H16" s="18"/>
      <c r="N16" s="42"/>
      <c r="R16" s="113"/>
      <c r="S16" s="116"/>
    </row>
    <row r="17" spans="1:19" ht="16.149999999999999" customHeight="1" x14ac:dyDescent="0.5">
      <c r="A17" s="34"/>
      <c r="B17" s="42"/>
      <c r="D17" s="18"/>
      <c r="F17" s="36"/>
      <c r="G17" s="36"/>
      <c r="H17" s="18"/>
      <c r="N17" s="42"/>
      <c r="R17" s="113"/>
      <c r="S17" s="116"/>
    </row>
    <row r="18" spans="1:19" ht="16.149999999999999" customHeight="1" x14ac:dyDescent="0.5">
      <c r="A18" s="34"/>
      <c r="B18" s="42"/>
      <c r="D18" s="18"/>
      <c r="F18" s="36"/>
      <c r="G18" s="36"/>
      <c r="H18" s="18"/>
      <c r="N18" s="42"/>
      <c r="R18" s="113"/>
      <c r="S18" s="116"/>
    </row>
    <row r="19" spans="1:19" ht="16.149999999999999" customHeight="1" x14ac:dyDescent="0.5">
      <c r="A19" s="34"/>
      <c r="B19" s="42"/>
      <c r="D19" s="18"/>
      <c r="F19" s="36"/>
      <c r="G19" s="36"/>
      <c r="H19" s="18"/>
      <c r="N19" s="42"/>
      <c r="R19" s="113"/>
      <c r="S19" s="116"/>
    </row>
    <row r="20" spans="1:19" ht="16.149999999999999" customHeight="1" x14ac:dyDescent="0.5">
      <c r="A20" s="34"/>
      <c r="B20" s="42"/>
      <c r="D20" s="18"/>
      <c r="F20" s="36"/>
      <c r="G20" s="36"/>
      <c r="H20" s="18"/>
      <c r="N20" s="42"/>
      <c r="R20" s="113"/>
      <c r="S20" s="116"/>
    </row>
    <row r="21" spans="1:19" ht="16.149999999999999" customHeight="1" x14ac:dyDescent="0.5">
      <c r="A21" s="34"/>
      <c r="B21" s="42"/>
      <c r="D21" s="18"/>
      <c r="F21" s="36"/>
      <c r="G21" s="36"/>
      <c r="H21" s="18"/>
      <c r="N21" s="42"/>
      <c r="R21" s="113"/>
      <c r="S21" s="116"/>
    </row>
    <row r="22" spans="1:19" ht="16.149999999999999" customHeight="1" x14ac:dyDescent="0.5">
      <c r="A22" s="34"/>
      <c r="B22" s="42"/>
      <c r="D22" s="18"/>
      <c r="F22" s="36"/>
      <c r="G22" s="36"/>
      <c r="H22" s="18"/>
      <c r="N22" s="42"/>
      <c r="R22" s="113"/>
      <c r="S22" s="116"/>
    </row>
    <row r="23" spans="1:19" ht="16.149999999999999" customHeight="1" x14ac:dyDescent="0.5">
      <c r="A23" s="34"/>
      <c r="B23" s="42"/>
      <c r="D23" s="18"/>
      <c r="F23" s="36"/>
      <c r="G23" s="36"/>
      <c r="H23" s="18"/>
      <c r="N23" s="42"/>
      <c r="R23" s="113"/>
      <c r="S23" s="116"/>
    </row>
    <row r="24" spans="1:19" ht="16.149999999999999" customHeight="1" x14ac:dyDescent="0.5">
      <c r="A24" s="34"/>
      <c r="B24" s="42"/>
      <c r="D24" s="18"/>
      <c r="F24" s="36"/>
      <c r="G24" s="36"/>
      <c r="H24" s="18"/>
      <c r="N24" s="42"/>
      <c r="R24" s="113"/>
      <c r="S24" s="116"/>
    </row>
    <row r="25" spans="1:19" ht="16.149999999999999" customHeight="1" x14ac:dyDescent="0.5">
      <c r="A25" s="34"/>
      <c r="B25" s="42"/>
      <c r="D25" s="18"/>
      <c r="F25" s="36"/>
      <c r="G25" s="36"/>
      <c r="H25" s="18"/>
      <c r="N25" s="42"/>
      <c r="R25" s="113"/>
      <c r="S25" s="116"/>
    </row>
    <row r="26" spans="1:19" ht="16.149999999999999" customHeight="1" x14ac:dyDescent="0.5">
      <c r="A26" s="34"/>
      <c r="B26" s="42"/>
      <c r="D26" s="18"/>
      <c r="F26" s="36"/>
      <c r="G26" s="36"/>
      <c r="H26" s="18"/>
      <c r="N26" s="42"/>
      <c r="R26" s="113"/>
      <c r="S26" s="116"/>
    </row>
    <row r="27" spans="1:19" ht="16.149999999999999" customHeight="1" x14ac:dyDescent="0.5">
      <c r="A27" s="34"/>
      <c r="B27" s="42"/>
      <c r="D27" s="18"/>
      <c r="F27" s="36"/>
      <c r="G27" s="36"/>
      <c r="H27" s="18"/>
      <c r="N27" s="42"/>
      <c r="R27" s="113"/>
      <c r="S27" s="116"/>
    </row>
    <row r="28" spans="1:19" ht="16.149999999999999" customHeight="1" x14ac:dyDescent="0.45">
      <c r="A28" s="34"/>
      <c r="B28" s="42"/>
      <c r="D28" s="18"/>
      <c r="F28" s="36"/>
      <c r="G28" s="36"/>
      <c r="H28" s="18"/>
      <c r="N28" s="42"/>
      <c r="R28" s="113"/>
    </row>
    <row r="29" spans="1:19" ht="16.149999999999999" customHeight="1" x14ac:dyDescent="0.45">
      <c r="A29" s="34"/>
      <c r="B29" s="42"/>
      <c r="D29" s="18"/>
      <c r="F29" s="36"/>
      <c r="G29" s="36"/>
      <c r="H29" s="18"/>
      <c r="N29" s="42"/>
      <c r="R29" s="113"/>
    </row>
    <row r="30" spans="1:19" ht="16.149999999999999" customHeight="1" x14ac:dyDescent="0.45">
      <c r="A30" s="34"/>
      <c r="B30" s="42"/>
      <c r="D30" s="18"/>
      <c r="F30" s="36"/>
      <c r="G30" s="36"/>
      <c r="H30" s="18"/>
      <c r="N30" s="42"/>
      <c r="R30" s="113"/>
    </row>
    <row r="31" spans="1:19" ht="16.149999999999999" customHeight="1" x14ac:dyDescent="0.45">
      <c r="A31" s="34"/>
      <c r="B31" s="42"/>
      <c r="D31" s="18"/>
      <c r="F31" s="36"/>
      <c r="G31" s="36"/>
      <c r="H31" s="18"/>
      <c r="N31" s="42"/>
      <c r="R31" s="113"/>
    </row>
    <row r="32" spans="1:19" ht="16.149999999999999" customHeight="1" x14ac:dyDescent="0.45">
      <c r="A32" s="34"/>
      <c r="B32" s="42"/>
      <c r="D32" s="18"/>
      <c r="F32" s="36"/>
      <c r="G32" s="36"/>
      <c r="H32" s="18"/>
      <c r="N32" s="42"/>
      <c r="R32" s="113"/>
    </row>
    <row r="33" spans="1:18" ht="16.149999999999999" customHeight="1" x14ac:dyDescent="0.45">
      <c r="A33" s="34"/>
      <c r="B33" s="42"/>
      <c r="D33" s="18"/>
      <c r="F33" s="36"/>
      <c r="G33" s="36"/>
      <c r="H33" s="18"/>
      <c r="N33" s="42"/>
      <c r="R33" s="113"/>
    </row>
    <row r="34" spans="1:18" ht="16.149999999999999" customHeight="1" x14ac:dyDescent="0.45">
      <c r="A34" s="34"/>
      <c r="B34" s="42"/>
      <c r="D34" s="18"/>
      <c r="F34" s="36"/>
      <c r="G34" s="36"/>
      <c r="H34" s="18"/>
      <c r="N34" s="42"/>
      <c r="R34" s="113"/>
    </row>
    <row r="35" spans="1:18" ht="16.149999999999999" customHeight="1" x14ac:dyDescent="0.45">
      <c r="A35" s="34"/>
      <c r="B35" s="42"/>
      <c r="D35" s="18"/>
      <c r="F35" s="36"/>
      <c r="G35" s="36"/>
      <c r="H35" s="18"/>
      <c r="N35" s="42"/>
      <c r="R35" s="113"/>
    </row>
    <row r="36" spans="1:18" ht="16.149999999999999" customHeight="1" x14ac:dyDescent="0.45">
      <c r="A36" s="34"/>
      <c r="B36" s="42"/>
      <c r="D36" s="18"/>
      <c r="F36" s="36"/>
      <c r="G36" s="36"/>
      <c r="H36" s="18"/>
      <c r="N36" s="42"/>
      <c r="R36" s="113"/>
    </row>
    <row r="37" spans="1:18" ht="16.149999999999999" customHeight="1" x14ac:dyDescent="0.45">
      <c r="A37" s="34"/>
      <c r="B37" s="42"/>
      <c r="D37" s="18"/>
      <c r="F37" s="36"/>
      <c r="G37" s="36"/>
      <c r="H37" s="18"/>
      <c r="N37" s="42"/>
      <c r="R37" s="113"/>
    </row>
    <row r="38" spans="1:18" ht="16.149999999999999" customHeight="1" x14ac:dyDescent="0.45">
      <c r="A38" s="34"/>
      <c r="B38" s="42"/>
      <c r="D38" s="18"/>
      <c r="F38" s="36"/>
      <c r="G38" s="36"/>
      <c r="H38" s="18"/>
      <c r="N38" s="42"/>
      <c r="R38" s="113"/>
    </row>
    <row r="39" spans="1:18" ht="16.149999999999999" customHeight="1" x14ac:dyDescent="0.45">
      <c r="A39" s="34"/>
      <c r="B39" s="42"/>
      <c r="D39" s="18"/>
      <c r="F39" s="36"/>
      <c r="G39" s="36"/>
      <c r="H39" s="18"/>
      <c r="N39" s="42"/>
      <c r="R39" s="113"/>
    </row>
    <row r="40" spans="1:18" ht="16.149999999999999" customHeight="1" x14ac:dyDescent="0.45">
      <c r="A40" s="34"/>
      <c r="B40" s="42"/>
      <c r="D40" s="18"/>
      <c r="F40" s="36"/>
      <c r="G40" s="36"/>
      <c r="H40" s="18"/>
      <c r="N40" s="42"/>
      <c r="R40" s="113"/>
    </row>
    <row r="41" spans="1:18" ht="16.149999999999999" customHeight="1" x14ac:dyDescent="0.45">
      <c r="A41" s="34"/>
      <c r="B41" s="42"/>
      <c r="D41" s="18"/>
      <c r="F41" s="36"/>
      <c r="G41" s="36"/>
      <c r="H41" s="18"/>
      <c r="N41" s="42"/>
      <c r="R41" s="113"/>
    </row>
    <row r="42" spans="1:18" ht="16.149999999999999" customHeight="1" x14ac:dyDescent="0.45">
      <c r="A42" s="34"/>
      <c r="B42" s="42"/>
      <c r="D42" s="18"/>
      <c r="F42" s="36"/>
      <c r="G42" s="36"/>
      <c r="H42" s="18"/>
      <c r="N42" s="42"/>
      <c r="R42" s="113"/>
    </row>
    <row r="43" spans="1:18" ht="16.149999999999999" customHeight="1" x14ac:dyDescent="0.45">
      <c r="A43" s="34"/>
      <c r="B43" s="42"/>
      <c r="D43" s="18"/>
      <c r="F43" s="36"/>
      <c r="G43" s="36"/>
      <c r="H43" s="18"/>
      <c r="N43" s="42"/>
      <c r="R43" s="113"/>
    </row>
    <row r="44" spans="1:18" ht="16.149999999999999" customHeight="1" x14ac:dyDescent="0.45">
      <c r="A44" s="34"/>
      <c r="B44" s="42"/>
      <c r="D44" s="18"/>
      <c r="F44" s="36"/>
      <c r="G44" s="36"/>
      <c r="H44" s="18"/>
      <c r="N44" s="42"/>
      <c r="R44" s="113"/>
    </row>
    <row r="45" spans="1:18" ht="16.149999999999999" customHeight="1" x14ac:dyDescent="0.45">
      <c r="A45" s="34"/>
      <c r="B45" s="42"/>
      <c r="D45" s="18"/>
      <c r="F45" s="36"/>
      <c r="G45" s="36"/>
      <c r="H45" s="18"/>
      <c r="N45" s="42"/>
      <c r="R45" s="113"/>
    </row>
    <row r="46" spans="1:18" ht="16.149999999999999" customHeight="1" x14ac:dyDescent="0.45">
      <c r="A46" s="34"/>
      <c r="B46" s="42"/>
      <c r="D46" s="18"/>
      <c r="F46" s="36"/>
      <c r="G46" s="36"/>
      <c r="H46" s="18"/>
      <c r="N46" s="42"/>
      <c r="R46" s="113"/>
    </row>
    <row r="47" spans="1:18" ht="16.149999999999999" customHeight="1" x14ac:dyDescent="0.45">
      <c r="A47" s="34"/>
      <c r="B47" s="42"/>
      <c r="D47" s="18"/>
      <c r="F47" s="36"/>
      <c r="G47" s="36"/>
      <c r="H47" s="18"/>
      <c r="N47" s="42"/>
      <c r="R47" s="113"/>
    </row>
    <row r="48" spans="1:18" ht="16.149999999999999" customHeight="1" x14ac:dyDescent="0.45">
      <c r="A48" s="34"/>
      <c r="B48" s="42"/>
      <c r="D48" s="18"/>
      <c r="F48" s="36"/>
      <c r="G48" s="36"/>
      <c r="H48" s="18"/>
      <c r="N48" s="42"/>
      <c r="R48" s="113"/>
    </row>
    <row r="49" spans="1:18" ht="16.149999999999999" customHeight="1" x14ac:dyDescent="0.45">
      <c r="A49" s="34"/>
      <c r="B49" s="42"/>
      <c r="D49" s="18"/>
      <c r="F49" s="36"/>
      <c r="G49" s="36"/>
      <c r="H49" s="18"/>
      <c r="N49" s="42"/>
      <c r="R49" s="113"/>
    </row>
    <row r="50" spans="1:18" ht="16.149999999999999" customHeight="1" x14ac:dyDescent="0.45">
      <c r="A50" s="34"/>
      <c r="B50" s="42"/>
      <c r="D50" s="18"/>
      <c r="F50" s="36"/>
      <c r="G50" s="36"/>
      <c r="H50" s="18"/>
      <c r="N50" s="42"/>
      <c r="R50" s="113"/>
    </row>
    <row r="51" spans="1:18" ht="16.149999999999999" customHeight="1" x14ac:dyDescent="0.45">
      <c r="A51" s="34"/>
      <c r="B51" s="42"/>
      <c r="D51" s="18"/>
      <c r="F51" s="36"/>
      <c r="G51" s="36"/>
      <c r="H51" s="18"/>
      <c r="N51" s="42"/>
      <c r="R51" s="113"/>
    </row>
    <row r="52" spans="1:18" ht="16.149999999999999" customHeight="1" x14ac:dyDescent="0.45">
      <c r="A52" s="34"/>
      <c r="B52" s="42"/>
      <c r="D52" s="18"/>
      <c r="F52" s="36"/>
      <c r="G52" s="36"/>
      <c r="H52" s="18"/>
      <c r="N52" s="42"/>
      <c r="R52" s="113"/>
    </row>
    <row r="53" spans="1:18" ht="16.149999999999999" customHeight="1" x14ac:dyDescent="0.45">
      <c r="A53" s="34"/>
      <c r="B53" s="42"/>
      <c r="D53" s="18"/>
      <c r="F53" s="36"/>
      <c r="G53" s="36"/>
      <c r="H53" s="18"/>
      <c r="N53" s="42"/>
      <c r="R53" s="113"/>
    </row>
    <row r="54" spans="1:18" ht="16.149999999999999" customHeight="1" x14ac:dyDescent="0.45">
      <c r="A54" s="34"/>
      <c r="B54" s="42"/>
      <c r="D54" s="18"/>
      <c r="F54" s="36"/>
      <c r="G54" s="36"/>
      <c r="H54" s="18"/>
      <c r="N54" s="42"/>
      <c r="R54" s="113"/>
    </row>
    <row r="55" spans="1:18" ht="16.149999999999999" customHeight="1" x14ac:dyDescent="0.45">
      <c r="A55" s="34"/>
      <c r="B55" s="42"/>
      <c r="D55" s="18"/>
      <c r="F55" s="36"/>
      <c r="G55" s="36"/>
      <c r="H55" s="18"/>
      <c r="N55" s="42"/>
      <c r="R55" s="113"/>
    </row>
    <row r="56" spans="1:18" ht="16.149999999999999" customHeight="1" x14ac:dyDescent="0.45">
      <c r="A56" s="34"/>
      <c r="B56" s="42"/>
      <c r="D56" s="18"/>
      <c r="F56" s="36"/>
      <c r="G56" s="36"/>
      <c r="H56" s="18"/>
      <c r="N56" s="42"/>
      <c r="R56" s="113"/>
    </row>
    <row r="57" spans="1:18" ht="16.149999999999999" customHeight="1" x14ac:dyDescent="0.45">
      <c r="A57" s="34"/>
      <c r="B57" s="42"/>
      <c r="D57" s="18"/>
      <c r="F57" s="36"/>
      <c r="G57" s="36"/>
      <c r="H57" s="18"/>
      <c r="N57" s="42"/>
      <c r="R57" s="113"/>
    </row>
    <row r="58" spans="1:18" ht="16.149999999999999" customHeight="1" x14ac:dyDescent="0.45">
      <c r="A58" s="34"/>
      <c r="B58" s="42"/>
      <c r="D58" s="18"/>
      <c r="F58" s="36"/>
      <c r="G58" s="36"/>
      <c r="H58" s="18"/>
      <c r="N58" s="42"/>
      <c r="R58" s="113"/>
    </row>
    <row r="59" spans="1:18" ht="16.149999999999999" customHeight="1" x14ac:dyDescent="0.45">
      <c r="A59" s="34"/>
      <c r="B59" s="42"/>
      <c r="D59" s="18"/>
      <c r="F59" s="36"/>
      <c r="G59" s="36"/>
      <c r="H59" s="18"/>
      <c r="N59" s="42"/>
      <c r="R59" s="113"/>
    </row>
    <row r="60" spans="1:18" ht="16.149999999999999" customHeight="1" x14ac:dyDescent="0.45">
      <c r="A60" s="34"/>
      <c r="B60" s="42"/>
      <c r="D60" s="18"/>
      <c r="F60" s="36"/>
      <c r="G60" s="36"/>
      <c r="H60" s="18"/>
      <c r="N60" s="42"/>
      <c r="R60" s="113"/>
    </row>
    <row r="61" spans="1:18" ht="16.149999999999999" customHeight="1" x14ac:dyDescent="0.45">
      <c r="A61" s="34"/>
      <c r="B61" s="42"/>
      <c r="D61" s="18"/>
      <c r="F61" s="36"/>
      <c r="G61" s="36"/>
      <c r="H61" s="18"/>
      <c r="N61" s="42"/>
      <c r="R61" s="113"/>
    </row>
    <row r="62" spans="1:18" ht="16.149999999999999" customHeight="1" x14ac:dyDescent="0.45">
      <c r="A62" s="34"/>
      <c r="B62" s="42"/>
      <c r="D62" s="18"/>
      <c r="F62" s="36"/>
      <c r="G62" s="36"/>
      <c r="H62" s="18"/>
      <c r="N62" s="42"/>
      <c r="R62" s="113"/>
    </row>
    <row r="63" spans="1:18" ht="16.149999999999999" customHeight="1" x14ac:dyDescent="0.45">
      <c r="A63" s="34"/>
      <c r="B63" s="42"/>
      <c r="D63" s="18"/>
      <c r="F63" s="36"/>
      <c r="G63" s="36"/>
      <c r="H63" s="18"/>
      <c r="N63" s="42"/>
      <c r="R63" s="113"/>
    </row>
    <row r="64" spans="1:18" ht="16.149999999999999" customHeight="1" x14ac:dyDescent="0.45">
      <c r="A64" s="34"/>
      <c r="B64" s="42"/>
      <c r="D64" s="18"/>
      <c r="F64" s="36"/>
      <c r="G64" s="36"/>
      <c r="H64" s="18"/>
      <c r="N64" s="42"/>
      <c r="R64" s="113"/>
    </row>
    <row r="65" spans="1:18" ht="16.149999999999999" customHeight="1" x14ac:dyDescent="0.45">
      <c r="A65" s="34"/>
      <c r="B65" s="42"/>
      <c r="D65" s="18"/>
      <c r="F65" s="36"/>
      <c r="G65" s="36"/>
      <c r="H65" s="18"/>
      <c r="N65" s="42"/>
      <c r="R65" s="113"/>
    </row>
    <row r="66" spans="1:18" ht="16.149999999999999" customHeight="1" x14ac:dyDescent="0.45">
      <c r="A66" s="34"/>
      <c r="B66" s="42"/>
      <c r="D66" s="18"/>
      <c r="F66" s="36"/>
      <c r="G66" s="36"/>
      <c r="H66" s="18"/>
      <c r="N66" s="42"/>
      <c r="R66" s="113"/>
    </row>
    <row r="67" spans="1:18" ht="16.149999999999999" customHeight="1" x14ac:dyDescent="0.45">
      <c r="A67" s="34"/>
      <c r="B67" s="42"/>
      <c r="D67" s="18"/>
      <c r="F67" s="36"/>
      <c r="G67" s="36"/>
      <c r="H67" s="18"/>
      <c r="N67" s="42"/>
      <c r="R67" s="113"/>
    </row>
    <row r="68" spans="1:18" ht="16.149999999999999" customHeight="1" x14ac:dyDescent="0.45">
      <c r="A68" s="34"/>
      <c r="B68" s="42"/>
      <c r="D68" s="18"/>
      <c r="F68" s="36"/>
      <c r="G68" s="36"/>
      <c r="H68" s="18"/>
      <c r="N68" s="42"/>
      <c r="R68" s="113"/>
    </row>
    <row r="69" spans="1:18" ht="16.149999999999999" customHeight="1" x14ac:dyDescent="0.45">
      <c r="A69" s="34"/>
      <c r="B69" s="42"/>
      <c r="D69" s="18"/>
      <c r="F69" s="36"/>
      <c r="G69" s="36"/>
      <c r="H69" s="18"/>
      <c r="N69" s="42"/>
      <c r="R69" s="113"/>
    </row>
    <row r="70" spans="1:18" ht="16.149999999999999" customHeight="1" x14ac:dyDescent="0.45">
      <c r="A70" s="34"/>
      <c r="B70" s="42"/>
      <c r="D70" s="18"/>
      <c r="F70" s="36"/>
      <c r="G70" s="36"/>
      <c r="H70" s="18"/>
      <c r="N70" s="42"/>
      <c r="R70" s="113"/>
    </row>
    <row r="71" spans="1:18" ht="16.149999999999999" customHeight="1" x14ac:dyDescent="0.45">
      <c r="A71" s="34"/>
      <c r="B71" s="42"/>
      <c r="D71" s="18"/>
      <c r="F71" s="36"/>
      <c r="G71" s="36"/>
      <c r="H71" s="18"/>
      <c r="N71" s="42"/>
      <c r="R71" s="113"/>
    </row>
    <row r="72" spans="1:18" ht="16.149999999999999" customHeight="1" x14ac:dyDescent="0.45">
      <c r="A72" s="34"/>
      <c r="B72" s="42"/>
      <c r="D72" s="18"/>
      <c r="F72" s="36"/>
      <c r="G72" s="36"/>
      <c r="H72" s="18"/>
      <c r="N72" s="42"/>
      <c r="R72" s="113"/>
    </row>
    <row r="73" spans="1:18" ht="16.149999999999999" customHeight="1" x14ac:dyDescent="0.45">
      <c r="A73" s="34"/>
      <c r="B73" s="42"/>
      <c r="D73" s="18"/>
      <c r="F73" s="36"/>
      <c r="G73" s="36"/>
      <c r="H73" s="18"/>
      <c r="N73" s="42"/>
      <c r="R73" s="113"/>
    </row>
    <row r="74" spans="1:18" ht="16.149999999999999" customHeight="1" x14ac:dyDescent="0.45">
      <c r="A74" s="34"/>
      <c r="B74" s="42"/>
      <c r="D74" s="18"/>
      <c r="F74" s="36"/>
      <c r="G74" s="36"/>
      <c r="H74" s="18"/>
      <c r="N74" s="42"/>
      <c r="R74" s="113"/>
    </row>
    <row r="75" spans="1:18" ht="16.149999999999999" customHeight="1" x14ac:dyDescent="0.45">
      <c r="A75" s="34"/>
      <c r="B75" s="42"/>
      <c r="D75" s="18"/>
      <c r="F75" s="36"/>
      <c r="G75" s="36"/>
      <c r="H75" s="18"/>
      <c r="N75" s="42"/>
      <c r="R75" s="113"/>
    </row>
    <row r="76" spans="1:18" ht="16.149999999999999" customHeight="1" x14ac:dyDescent="0.45">
      <c r="A76" s="34"/>
      <c r="B76" s="42"/>
      <c r="D76" s="18"/>
      <c r="F76" s="36"/>
      <c r="G76" s="36"/>
      <c r="H76" s="18"/>
      <c r="N76" s="42"/>
      <c r="R76" s="113"/>
    </row>
    <row r="77" spans="1:18" ht="16.149999999999999" customHeight="1" x14ac:dyDescent="0.45">
      <c r="A77" s="34"/>
      <c r="B77" s="42"/>
      <c r="D77" s="18"/>
      <c r="F77" s="36"/>
      <c r="G77" s="36"/>
      <c r="H77" s="18"/>
      <c r="N77" s="42"/>
      <c r="R77" s="113"/>
    </row>
    <row r="78" spans="1:18" ht="16.149999999999999" customHeight="1" x14ac:dyDescent="0.45">
      <c r="A78" s="34"/>
      <c r="B78" s="42"/>
      <c r="D78" s="18"/>
      <c r="F78" s="36"/>
      <c r="G78" s="36"/>
      <c r="H78" s="18"/>
      <c r="N78" s="42"/>
      <c r="R78" s="113"/>
    </row>
    <row r="79" spans="1:18" ht="16.149999999999999" customHeight="1" x14ac:dyDescent="0.45">
      <c r="A79" s="34"/>
      <c r="B79" s="42"/>
      <c r="D79" s="18"/>
      <c r="F79" s="36"/>
      <c r="G79" s="36"/>
      <c r="H79" s="18"/>
      <c r="N79" s="42"/>
      <c r="R79" s="113"/>
    </row>
    <row r="80" spans="1:18" ht="16.149999999999999" customHeight="1" x14ac:dyDescent="0.45">
      <c r="A80" s="34"/>
      <c r="B80" s="42"/>
      <c r="D80" s="18"/>
      <c r="F80" s="36"/>
      <c r="G80" s="36"/>
      <c r="H80" s="18"/>
      <c r="N80" s="42"/>
      <c r="R80" s="113"/>
    </row>
    <row r="81" spans="1:18" ht="16.149999999999999" customHeight="1" x14ac:dyDescent="0.45">
      <c r="A81" s="34"/>
      <c r="B81" s="42"/>
      <c r="D81" s="18"/>
      <c r="F81" s="36"/>
      <c r="G81" s="36"/>
      <c r="H81" s="18"/>
      <c r="N81" s="42"/>
      <c r="R81" s="113"/>
    </row>
    <row r="82" spans="1:18" ht="16.149999999999999" customHeight="1" x14ac:dyDescent="0.45">
      <c r="A82" s="34"/>
      <c r="B82" s="42"/>
      <c r="D82" s="18"/>
      <c r="F82" s="36"/>
      <c r="G82" s="36"/>
      <c r="H82" s="18"/>
      <c r="N82" s="42"/>
      <c r="R82" s="113"/>
    </row>
    <row r="83" spans="1:18" ht="16.149999999999999" customHeight="1" x14ac:dyDescent="0.45">
      <c r="A83" s="34"/>
      <c r="B83" s="42"/>
      <c r="D83" s="18"/>
      <c r="F83" s="36"/>
      <c r="G83" s="36"/>
      <c r="H83" s="18"/>
      <c r="N83" s="42"/>
      <c r="R83" s="113"/>
    </row>
    <row r="84" spans="1:18" ht="16.149999999999999" customHeight="1" x14ac:dyDescent="0.45">
      <c r="A84" s="34"/>
      <c r="B84" s="42"/>
      <c r="D84" s="18"/>
      <c r="F84" s="36"/>
      <c r="G84" s="36"/>
      <c r="H84" s="18"/>
      <c r="N84" s="42"/>
      <c r="R84" s="113"/>
    </row>
    <row r="85" spans="1:18" ht="16.149999999999999" customHeight="1" x14ac:dyDescent="0.45">
      <c r="A85" s="34"/>
      <c r="B85" s="42"/>
      <c r="D85" s="18"/>
      <c r="F85" s="36"/>
      <c r="G85" s="36"/>
      <c r="H85" s="18"/>
      <c r="N85" s="42"/>
      <c r="R85" s="113"/>
    </row>
    <row r="86" spans="1:18" ht="16.149999999999999" customHeight="1" x14ac:dyDescent="0.45">
      <c r="A86" s="34"/>
      <c r="B86" s="42"/>
      <c r="D86" s="18"/>
      <c r="F86" s="36"/>
      <c r="G86" s="36"/>
      <c r="H86" s="18"/>
      <c r="N86" s="42"/>
      <c r="R86" s="113"/>
    </row>
    <row r="87" spans="1:18" ht="16.149999999999999" customHeight="1" x14ac:dyDescent="0.45">
      <c r="A87" s="34"/>
      <c r="B87" s="42"/>
      <c r="D87" s="18"/>
      <c r="F87" s="36"/>
      <c r="G87" s="36"/>
      <c r="H87" s="18"/>
      <c r="N87" s="42"/>
      <c r="R87" s="113"/>
    </row>
    <row r="88" spans="1:18" ht="16.149999999999999" customHeight="1" x14ac:dyDescent="0.45">
      <c r="A88" s="34"/>
      <c r="B88" s="42"/>
      <c r="D88" s="18"/>
      <c r="F88" s="36"/>
      <c r="G88" s="36"/>
      <c r="H88" s="18"/>
      <c r="N88" s="42"/>
      <c r="R88" s="113"/>
    </row>
    <row r="89" spans="1:18" ht="16.149999999999999" customHeight="1" x14ac:dyDescent="0.45">
      <c r="A89" s="34"/>
      <c r="B89" s="42"/>
      <c r="D89" s="18"/>
      <c r="F89" s="36"/>
      <c r="G89" s="36"/>
      <c r="H89" s="18"/>
      <c r="N89" s="42"/>
      <c r="R89" s="113"/>
    </row>
    <row r="90" spans="1:18" ht="16.149999999999999" customHeight="1" x14ac:dyDescent="0.45">
      <c r="A90" s="34"/>
      <c r="B90" s="42"/>
      <c r="D90" s="18"/>
      <c r="F90" s="36"/>
      <c r="G90" s="36"/>
      <c r="H90" s="18"/>
      <c r="N90" s="42"/>
      <c r="R90" s="113"/>
    </row>
    <row r="91" spans="1:18" ht="16.149999999999999" customHeight="1" x14ac:dyDescent="0.45">
      <c r="A91" s="34"/>
      <c r="B91" s="42"/>
      <c r="D91" s="18"/>
      <c r="F91" s="36"/>
      <c r="G91" s="36"/>
      <c r="H91" s="18"/>
      <c r="N91" s="42"/>
      <c r="R91" s="113"/>
    </row>
    <row r="92" spans="1:18" ht="16.149999999999999" customHeight="1" x14ac:dyDescent="0.45">
      <c r="A92" s="34"/>
      <c r="B92" s="42"/>
      <c r="D92" s="18"/>
      <c r="F92" s="36"/>
      <c r="G92" s="36"/>
      <c r="H92" s="18"/>
      <c r="N92" s="42"/>
      <c r="R92" s="113"/>
    </row>
    <row r="93" spans="1:18" ht="16.149999999999999" customHeight="1" x14ac:dyDescent="0.45">
      <c r="A93" s="34"/>
      <c r="B93" s="42"/>
      <c r="D93" s="18"/>
      <c r="F93" s="36"/>
      <c r="G93" s="36"/>
      <c r="H93" s="18"/>
      <c r="N93" s="42"/>
      <c r="R93" s="113"/>
    </row>
    <row r="94" spans="1:18" ht="16.149999999999999" customHeight="1" x14ac:dyDescent="0.45">
      <c r="A94" s="34"/>
      <c r="B94" s="42"/>
      <c r="D94" s="18"/>
      <c r="F94" s="36"/>
      <c r="G94" s="36"/>
      <c r="H94" s="18"/>
      <c r="N94" s="42"/>
      <c r="R94" s="113"/>
    </row>
    <row r="95" spans="1:18" ht="16.149999999999999" customHeight="1" x14ac:dyDescent="0.45">
      <c r="A95" s="34"/>
      <c r="B95" s="42"/>
      <c r="D95" s="18"/>
      <c r="F95" s="36"/>
      <c r="G95" s="36"/>
      <c r="H95" s="18"/>
      <c r="N95" s="42"/>
      <c r="R95" s="113"/>
    </row>
    <row r="96" spans="1:18" ht="16.149999999999999" customHeight="1" x14ac:dyDescent="0.45">
      <c r="A96" s="34"/>
      <c r="B96" s="42"/>
      <c r="D96" s="18"/>
      <c r="F96" s="36"/>
      <c r="G96" s="36"/>
      <c r="H96" s="18"/>
      <c r="N96" s="42"/>
      <c r="R96" s="113"/>
    </row>
    <row r="97" spans="1:18" ht="16.149999999999999" customHeight="1" x14ac:dyDescent="0.45">
      <c r="A97" s="34"/>
      <c r="B97" s="42"/>
      <c r="D97" s="18"/>
      <c r="F97" s="36"/>
      <c r="G97" s="36"/>
      <c r="H97" s="18"/>
      <c r="N97" s="42"/>
      <c r="R97" s="113"/>
    </row>
    <row r="98" spans="1:18" ht="16.149999999999999" customHeight="1" x14ac:dyDescent="0.45">
      <c r="A98" s="34"/>
      <c r="B98" s="42"/>
      <c r="D98" s="18"/>
      <c r="F98" s="36"/>
      <c r="G98" s="36"/>
      <c r="H98" s="18"/>
      <c r="N98" s="42"/>
      <c r="R98" s="113"/>
    </row>
    <row r="99" spans="1:18" ht="16.149999999999999" customHeight="1" x14ac:dyDescent="0.45">
      <c r="A99" s="34"/>
      <c r="B99" s="42"/>
      <c r="D99" s="18"/>
      <c r="F99" s="36"/>
      <c r="G99" s="36"/>
      <c r="H99" s="18"/>
      <c r="N99" s="42"/>
      <c r="R99" s="113"/>
    </row>
    <row r="100" spans="1:18" ht="16.149999999999999" customHeight="1" x14ac:dyDescent="0.45">
      <c r="A100" s="34"/>
      <c r="B100" s="42"/>
      <c r="D100" s="18"/>
      <c r="F100" s="36"/>
      <c r="G100" s="36"/>
      <c r="H100" s="18"/>
      <c r="N100" s="42"/>
      <c r="R100" s="113"/>
    </row>
    <row r="101" spans="1:18" ht="16.149999999999999" customHeight="1" x14ac:dyDescent="0.45">
      <c r="A101" s="34"/>
      <c r="B101" s="42"/>
      <c r="D101" s="18"/>
      <c r="F101" s="36"/>
      <c r="G101" s="36"/>
      <c r="H101" s="18"/>
      <c r="N101" s="42"/>
      <c r="R101" s="113"/>
    </row>
    <row r="102" spans="1:18" ht="16.149999999999999" customHeight="1" x14ac:dyDescent="0.45">
      <c r="A102" s="34"/>
      <c r="B102" s="42"/>
      <c r="D102" s="18"/>
      <c r="F102" s="36"/>
      <c r="G102" s="36"/>
      <c r="H102" s="18"/>
      <c r="N102" s="42"/>
      <c r="R102" s="113"/>
    </row>
    <row r="103" spans="1:18" ht="16.149999999999999" customHeight="1" x14ac:dyDescent="0.45">
      <c r="A103" s="34"/>
      <c r="B103" s="42"/>
      <c r="D103" s="18"/>
      <c r="F103" s="36"/>
      <c r="G103" s="36"/>
      <c r="H103" s="18"/>
      <c r="N103" s="42"/>
      <c r="R103" s="113"/>
    </row>
    <row r="104" spans="1:18" ht="16.149999999999999" customHeight="1" x14ac:dyDescent="0.45">
      <c r="A104" s="34"/>
      <c r="B104" s="42"/>
      <c r="D104" s="18"/>
      <c r="F104" s="36"/>
      <c r="G104" s="36"/>
      <c r="H104" s="18"/>
      <c r="N104" s="42"/>
      <c r="R104" s="113"/>
    </row>
    <row r="105" spans="1:18" ht="16.149999999999999" customHeight="1" x14ac:dyDescent="0.45">
      <c r="A105" s="34"/>
      <c r="B105" s="42"/>
      <c r="D105" s="18"/>
      <c r="F105" s="36"/>
      <c r="G105" s="36"/>
      <c r="H105" s="18"/>
      <c r="N105" s="42"/>
      <c r="R105" s="113"/>
    </row>
    <row r="106" spans="1:18" ht="16.149999999999999" customHeight="1" x14ac:dyDescent="0.45">
      <c r="A106" s="34"/>
      <c r="B106" s="42"/>
      <c r="D106" s="18"/>
      <c r="F106" s="36"/>
      <c r="G106" s="36"/>
      <c r="H106" s="18"/>
      <c r="N106" s="42"/>
      <c r="R106" s="113"/>
    </row>
    <row r="107" spans="1:18" ht="16.149999999999999" customHeight="1" x14ac:dyDescent="0.45">
      <c r="A107" s="34"/>
      <c r="B107" s="42"/>
      <c r="D107" s="18"/>
      <c r="F107" s="36"/>
      <c r="G107" s="36"/>
      <c r="H107" s="18"/>
      <c r="N107" s="42"/>
      <c r="R107" s="113"/>
    </row>
    <row r="108" spans="1:18" ht="16.149999999999999" customHeight="1" x14ac:dyDescent="0.45">
      <c r="A108" s="34"/>
      <c r="B108" s="42"/>
      <c r="D108" s="18"/>
      <c r="F108" s="36"/>
      <c r="G108" s="36"/>
      <c r="H108" s="18"/>
      <c r="N108" s="42"/>
      <c r="R108" s="113"/>
    </row>
    <row r="109" spans="1:18" ht="16.149999999999999" customHeight="1" x14ac:dyDescent="0.45">
      <c r="A109" s="34"/>
      <c r="B109" s="42"/>
      <c r="D109" s="18"/>
      <c r="F109" s="36"/>
      <c r="G109" s="36"/>
      <c r="H109" s="18"/>
      <c r="N109" s="42"/>
      <c r="R109" s="113"/>
    </row>
    <row r="110" spans="1:18" ht="16.149999999999999" customHeight="1" x14ac:dyDescent="0.45">
      <c r="A110" s="34"/>
      <c r="B110" s="42"/>
      <c r="D110" s="18"/>
      <c r="F110" s="36"/>
      <c r="G110" s="36"/>
      <c r="H110" s="18"/>
      <c r="N110" s="42"/>
      <c r="R110" s="113"/>
    </row>
    <row r="111" spans="1:18" ht="16.149999999999999" customHeight="1" x14ac:dyDescent="0.45">
      <c r="A111" s="34"/>
      <c r="B111" s="42"/>
      <c r="D111" s="18"/>
      <c r="F111" s="36"/>
      <c r="G111" s="36"/>
      <c r="H111" s="18"/>
      <c r="N111" s="42"/>
      <c r="R111" s="113"/>
    </row>
    <row r="112" spans="1:18" ht="16.149999999999999" customHeight="1" x14ac:dyDescent="0.45">
      <c r="A112" s="34"/>
      <c r="B112" s="42"/>
      <c r="D112" s="18"/>
      <c r="F112" s="36"/>
      <c r="G112" s="36"/>
      <c r="H112" s="18"/>
      <c r="N112" s="42"/>
      <c r="R112" s="113"/>
    </row>
    <row r="113" spans="1:18" ht="16.149999999999999" customHeight="1" x14ac:dyDescent="0.45">
      <c r="A113" s="34"/>
      <c r="B113" s="42"/>
      <c r="D113" s="18"/>
      <c r="F113" s="36"/>
      <c r="G113" s="36"/>
      <c r="H113" s="18"/>
      <c r="N113" s="42"/>
      <c r="R113" s="113"/>
    </row>
    <row r="114" spans="1:18" ht="16.149999999999999" customHeight="1" x14ac:dyDescent="0.45">
      <c r="A114" s="34"/>
      <c r="B114" s="42"/>
      <c r="D114" s="18"/>
      <c r="F114" s="36"/>
      <c r="G114" s="36"/>
      <c r="H114" s="18"/>
      <c r="N114" s="42"/>
      <c r="R114" s="113"/>
    </row>
    <row r="115" spans="1:18" ht="16.149999999999999" customHeight="1" x14ac:dyDescent="0.45">
      <c r="A115" s="34"/>
      <c r="B115" s="42"/>
      <c r="D115" s="18"/>
      <c r="F115" s="36"/>
      <c r="G115" s="36"/>
      <c r="H115" s="18"/>
      <c r="N115" s="42"/>
      <c r="R115" s="113"/>
    </row>
    <row r="116" spans="1:18" ht="16.149999999999999" customHeight="1" x14ac:dyDescent="0.45">
      <c r="A116" s="34"/>
      <c r="B116" s="42"/>
      <c r="D116" s="18"/>
      <c r="F116" s="36"/>
      <c r="G116" s="36"/>
      <c r="H116" s="18"/>
      <c r="N116" s="42"/>
      <c r="R116" s="113"/>
    </row>
    <row r="117" spans="1:18" ht="16.149999999999999" customHeight="1" x14ac:dyDescent="0.45">
      <c r="A117" s="34"/>
      <c r="B117" s="42"/>
      <c r="D117" s="18"/>
      <c r="F117" s="36"/>
      <c r="G117" s="36"/>
      <c r="H117" s="18"/>
      <c r="N117" s="42"/>
      <c r="R117" s="113"/>
    </row>
    <row r="118" spans="1:18" ht="16.149999999999999" customHeight="1" x14ac:dyDescent="0.45">
      <c r="A118" s="34"/>
      <c r="B118" s="42"/>
      <c r="D118" s="18"/>
      <c r="F118" s="36"/>
      <c r="G118" s="36"/>
      <c r="H118" s="18"/>
      <c r="N118" s="42"/>
      <c r="R118" s="113"/>
    </row>
    <row r="119" spans="1:18" ht="16.149999999999999" customHeight="1" x14ac:dyDescent="0.45">
      <c r="A119" s="34"/>
      <c r="B119" s="42"/>
      <c r="D119" s="18"/>
      <c r="F119" s="36"/>
      <c r="G119" s="36"/>
      <c r="H119" s="18"/>
      <c r="N119" s="42"/>
      <c r="R119" s="113"/>
    </row>
    <row r="120" spans="1:18" ht="16.149999999999999" customHeight="1" x14ac:dyDescent="0.45">
      <c r="A120" s="34"/>
      <c r="B120" s="42"/>
      <c r="D120" s="18"/>
      <c r="F120" s="36"/>
      <c r="G120" s="36"/>
      <c r="H120" s="18"/>
      <c r="N120" s="42"/>
      <c r="R120" s="113"/>
    </row>
    <row r="121" spans="1:18" ht="16.149999999999999" customHeight="1" x14ac:dyDescent="0.45">
      <c r="A121" s="34"/>
      <c r="B121" s="42"/>
      <c r="D121" s="18"/>
      <c r="F121" s="36"/>
      <c r="G121" s="36"/>
      <c r="H121" s="18"/>
      <c r="N121" s="42"/>
      <c r="R121" s="113"/>
    </row>
    <row r="122" spans="1:18" ht="16.149999999999999" customHeight="1" x14ac:dyDescent="0.45">
      <c r="A122" s="34"/>
      <c r="B122" s="42"/>
      <c r="D122" s="18"/>
      <c r="F122" s="36"/>
      <c r="G122" s="36"/>
      <c r="H122" s="18"/>
      <c r="N122" s="42"/>
      <c r="R122" s="113"/>
    </row>
    <row r="123" spans="1:18" ht="16.149999999999999" customHeight="1" x14ac:dyDescent="0.45">
      <c r="A123" s="34"/>
      <c r="B123" s="42"/>
      <c r="D123" s="18"/>
      <c r="F123" s="36"/>
      <c r="G123" s="36"/>
      <c r="H123" s="18"/>
      <c r="N123" s="42"/>
      <c r="R123" s="113"/>
    </row>
    <row r="124" spans="1:18" ht="16.149999999999999" customHeight="1" x14ac:dyDescent="0.45">
      <c r="A124" s="34"/>
      <c r="B124" s="42"/>
      <c r="D124" s="18"/>
      <c r="F124" s="36"/>
      <c r="G124" s="36"/>
      <c r="H124" s="18"/>
      <c r="N124" s="42"/>
      <c r="R124" s="113"/>
    </row>
    <row r="125" spans="1:18" ht="16.149999999999999" customHeight="1" x14ac:dyDescent="0.45">
      <c r="A125" s="34"/>
      <c r="B125" s="42"/>
      <c r="D125" s="18"/>
      <c r="F125" s="36"/>
      <c r="G125" s="36"/>
      <c r="H125" s="18"/>
      <c r="N125" s="42"/>
      <c r="R125" s="113"/>
    </row>
    <row r="126" spans="1:18" ht="16.149999999999999" customHeight="1" x14ac:dyDescent="0.45">
      <c r="A126" s="34"/>
      <c r="B126" s="42"/>
      <c r="D126" s="18"/>
      <c r="F126" s="36"/>
      <c r="G126" s="36"/>
      <c r="H126" s="18"/>
      <c r="N126" s="42"/>
      <c r="R126" s="113"/>
    </row>
    <row r="127" spans="1:18" ht="16.149999999999999" customHeight="1" x14ac:dyDescent="0.45">
      <c r="A127" s="34"/>
      <c r="B127" s="42"/>
      <c r="D127" s="18"/>
      <c r="F127" s="36"/>
      <c r="G127" s="36"/>
      <c r="H127" s="18"/>
      <c r="N127" s="42"/>
      <c r="R127" s="113"/>
    </row>
    <row r="128" spans="1:18" ht="16.149999999999999" customHeight="1" x14ac:dyDescent="0.45">
      <c r="A128" s="34"/>
      <c r="B128" s="42"/>
      <c r="D128" s="18"/>
      <c r="F128" s="36"/>
      <c r="G128" s="36"/>
      <c r="H128" s="18"/>
      <c r="N128" s="42"/>
      <c r="R128" s="113"/>
    </row>
    <row r="129" spans="1:18" ht="16.149999999999999" customHeight="1" x14ac:dyDescent="0.45">
      <c r="A129" s="34"/>
      <c r="B129" s="42"/>
      <c r="D129" s="18"/>
      <c r="F129" s="36"/>
      <c r="G129" s="36"/>
      <c r="H129" s="18"/>
      <c r="N129" s="42"/>
      <c r="R129" s="113"/>
    </row>
    <row r="130" spans="1:18" ht="16.149999999999999" customHeight="1" x14ac:dyDescent="0.45">
      <c r="A130" s="34"/>
      <c r="B130" s="42"/>
      <c r="D130" s="18"/>
      <c r="F130" s="36"/>
      <c r="G130" s="36"/>
      <c r="H130" s="18"/>
      <c r="N130" s="42"/>
      <c r="R130" s="113"/>
    </row>
    <row r="131" spans="1:18" ht="16.149999999999999" customHeight="1" x14ac:dyDescent="0.45">
      <c r="A131" s="34"/>
      <c r="B131" s="42"/>
      <c r="D131" s="18"/>
      <c r="F131" s="36"/>
      <c r="G131" s="36"/>
      <c r="H131" s="18"/>
      <c r="N131" s="42"/>
      <c r="R131" s="113"/>
    </row>
    <row r="132" spans="1:18" ht="16.149999999999999" customHeight="1" x14ac:dyDescent="0.45">
      <c r="A132" s="34"/>
      <c r="B132" s="42"/>
      <c r="D132" s="18"/>
      <c r="F132" s="36"/>
      <c r="G132" s="36"/>
      <c r="H132" s="18"/>
      <c r="N132" s="42"/>
      <c r="R132" s="113"/>
    </row>
    <row r="133" spans="1:18" ht="16.149999999999999" customHeight="1" x14ac:dyDescent="0.45">
      <c r="A133" s="34"/>
      <c r="B133" s="42"/>
      <c r="D133" s="18"/>
      <c r="F133" s="36"/>
      <c r="G133" s="36"/>
      <c r="H133" s="18"/>
      <c r="N133" s="42"/>
      <c r="R133" s="113"/>
    </row>
    <row r="134" spans="1:18" ht="16.149999999999999" customHeight="1" x14ac:dyDescent="0.45">
      <c r="A134" s="34"/>
      <c r="B134" s="42"/>
      <c r="D134" s="18"/>
      <c r="F134" s="36"/>
      <c r="G134" s="36"/>
      <c r="H134" s="18"/>
      <c r="N134" s="42"/>
      <c r="R134" s="113"/>
    </row>
    <row r="135" spans="1:18" ht="16.149999999999999" customHeight="1" x14ac:dyDescent="0.45">
      <c r="A135" s="34"/>
      <c r="B135" s="42"/>
      <c r="D135" s="18"/>
      <c r="F135" s="36"/>
      <c r="G135" s="36"/>
      <c r="H135" s="18"/>
      <c r="N135" s="42"/>
      <c r="R135" s="113"/>
    </row>
    <row r="136" spans="1:18" ht="16.149999999999999" customHeight="1" x14ac:dyDescent="0.45">
      <c r="A136" s="34"/>
      <c r="B136" s="42"/>
      <c r="D136" s="18"/>
      <c r="F136" s="36"/>
      <c r="G136" s="36"/>
      <c r="H136" s="18"/>
      <c r="N136" s="42"/>
      <c r="R136" s="113"/>
    </row>
    <row r="137" spans="1:18" ht="16.149999999999999" customHeight="1" x14ac:dyDescent="0.45">
      <c r="A137" s="34"/>
      <c r="B137" s="42"/>
      <c r="D137" s="18"/>
      <c r="F137" s="36"/>
      <c r="G137" s="36"/>
      <c r="H137" s="18"/>
      <c r="N137" s="42"/>
      <c r="R137" s="113"/>
    </row>
    <row r="138" spans="1:18" ht="16.149999999999999" customHeight="1" x14ac:dyDescent="0.45">
      <c r="A138" s="34"/>
      <c r="B138" s="42"/>
      <c r="D138" s="18"/>
      <c r="F138" s="36"/>
      <c r="G138" s="36"/>
      <c r="H138" s="18"/>
      <c r="N138" s="42"/>
      <c r="R138" s="113"/>
    </row>
    <row r="139" spans="1:18" ht="16.149999999999999" customHeight="1" x14ac:dyDescent="0.45">
      <c r="A139" s="34"/>
      <c r="B139" s="42"/>
      <c r="D139" s="18"/>
      <c r="F139" s="36"/>
      <c r="G139" s="36"/>
      <c r="H139" s="18"/>
      <c r="N139" s="42"/>
      <c r="R139" s="113"/>
    </row>
    <row r="140" spans="1:18" ht="16.149999999999999" customHeight="1" x14ac:dyDescent="0.45">
      <c r="A140" s="34"/>
      <c r="B140" s="42"/>
      <c r="D140" s="18"/>
      <c r="F140" s="36"/>
      <c r="G140" s="36"/>
      <c r="H140" s="18"/>
      <c r="N140" s="42"/>
      <c r="R140" s="113"/>
    </row>
    <row r="141" spans="1:18" ht="16.149999999999999" customHeight="1" x14ac:dyDescent="0.45">
      <c r="A141" s="34"/>
      <c r="B141" s="42"/>
      <c r="D141" s="18"/>
      <c r="F141" s="36"/>
      <c r="G141" s="36"/>
      <c r="H141" s="18"/>
      <c r="N141" s="42"/>
      <c r="R141" s="113"/>
    </row>
    <row r="142" spans="1:18" ht="16.149999999999999" customHeight="1" x14ac:dyDescent="0.45">
      <c r="A142" s="34"/>
      <c r="B142" s="42"/>
      <c r="D142" s="18"/>
      <c r="F142" s="36"/>
      <c r="G142" s="36"/>
      <c r="H142" s="18"/>
      <c r="N142" s="42"/>
      <c r="R142" s="113"/>
    </row>
    <row r="143" spans="1:18" ht="16.149999999999999" customHeight="1" x14ac:dyDescent="0.45">
      <c r="A143" s="34"/>
      <c r="B143" s="42"/>
      <c r="D143" s="18"/>
      <c r="F143" s="36"/>
      <c r="G143" s="36"/>
      <c r="H143" s="18"/>
      <c r="N143" s="42"/>
      <c r="R143" s="113"/>
    </row>
    <row r="144" spans="1:18" ht="16.149999999999999" customHeight="1" x14ac:dyDescent="0.45">
      <c r="A144" s="34"/>
      <c r="B144" s="42"/>
      <c r="D144" s="18"/>
      <c r="F144" s="36"/>
      <c r="G144" s="36"/>
      <c r="H144" s="18"/>
      <c r="N144" s="42"/>
      <c r="R144" s="113"/>
    </row>
    <row r="145" spans="1:18" ht="16.149999999999999" customHeight="1" x14ac:dyDescent="0.45">
      <c r="A145" s="34"/>
      <c r="B145" s="42"/>
      <c r="D145" s="18"/>
      <c r="F145" s="36"/>
      <c r="G145" s="36"/>
      <c r="H145" s="18"/>
      <c r="N145" s="42"/>
      <c r="R145" s="113"/>
    </row>
    <row r="146" spans="1:18" ht="16.149999999999999" customHeight="1" x14ac:dyDescent="0.45">
      <c r="A146" s="34"/>
      <c r="B146" s="42"/>
      <c r="D146" s="18"/>
      <c r="F146" s="36"/>
      <c r="G146" s="36"/>
      <c r="H146" s="18"/>
      <c r="N146" s="42"/>
      <c r="R146" s="113"/>
    </row>
    <row r="147" spans="1:18" ht="16.149999999999999" customHeight="1" x14ac:dyDescent="0.45">
      <c r="A147" s="34"/>
      <c r="B147" s="42"/>
      <c r="D147" s="18"/>
      <c r="F147" s="36"/>
      <c r="G147" s="36"/>
      <c r="H147" s="18"/>
      <c r="N147" s="42"/>
      <c r="R147" s="113"/>
    </row>
    <row r="148" spans="1:18" ht="16.149999999999999" customHeight="1" x14ac:dyDescent="0.45">
      <c r="A148" s="34"/>
      <c r="B148" s="42"/>
      <c r="D148" s="18"/>
      <c r="F148" s="36"/>
      <c r="G148" s="36"/>
      <c r="H148" s="18"/>
      <c r="N148" s="42"/>
      <c r="R148" s="113"/>
    </row>
    <row r="149" spans="1:18" ht="16.149999999999999" customHeight="1" x14ac:dyDescent="0.45">
      <c r="A149" s="34"/>
      <c r="B149" s="42"/>
      <c r="D149" s="18"/>
      <c r="F149" s="36"/>
      <c r="G149" s="36"/>
      <c r="H149" s="18"/>
      <c r="N149" s="42"/>
      <c r="R149" s="113"/>
    </row>
    <row r="150" spans="1:18" ht="16.149999999999999" customHeight="1" x14ac:dyDescent="0.45">
      <c r="A150" s="34"/>
      <c r="B150" s="42"/>
      <c r="D150" s="18"/>
      <c r="F150" s="36"/>
      <c r="G150" s="36"/>
      <c r="H150" s="18"/>
      <c r="N150" s="42"/>
      <c r="R150" s="113"/>
    </row>
    <row r="151" spans="1:18" ht="16.149999999999999" customHeight="1" x14ac:dyDescent="0.45">
      <c r="A151" s="34"/>
      <c r="B151" s="42"/>
      <c r="D151" s="18"/>
      <c r="F151" s="36"/>
      <c r="G151" s="36"/>
      <c r="H151" s="18"/>
      <c r="N151" s="42"/>
      <c r="R151" s="113"/>
    </row>
    <row r="152" spans="1:18" ht="16.149999999999999" customHeight="1" x14ac:dyDescent="0.45">
      <c r="A152" s="34"/>
      <c r="B152" s="42"/>
      <c r="D152" s="18"/>
      <c r="F152" s="36"/>
      <c r="G152" s="36"/>
      <c r="H152" s="18"/>
      <c r="N152" s="42"/>
      <c r="R152" s="113"/>
    </row>
    <row r="153" spans="1:18" ht="16.149999999999999" customHeight="1" x14ac:dyDescent="0.45">
      <c r="A153" s="34"/>
      <c r="B153" s="42"/>
      <c r="D153" s="18"/>
      <c r="F153" s="36"/>
      <c r="G153" s="36"/>
      <c r="H153" s="18"/>
      <c r="N153" s="42"/>
      <c r="R153" s="113"/>
    </row>
    <row r="154" spans="1:18" ht="16.149999999999999" customHeight="1" x14ac:dyDescent="0.45">
      <c r="A154" s="34"/>
      <c r="B154" s="42"/>
      <c r="D154" s="18"/>
      <c r="F154" s="36"/>
      <c r="G154" s="36"/>
      <c r="H154" s="18"/>
      <c r="N154" s="42"/>
      <c r="R154" s="113"/>
    </row>
    <row r="155" spans="1:18" ht="16.149999999999999" customHeight="1" x14ac:dyDescent="0.45">
      <c r="A155" s="34"/>
      <c r="B155" s="42"/>
      <c r="D155" s="18"/>
      <c r="F155" s="36"/>
      <c r="G155" s="36"/>
      <c r="H155" s="18"/>
      <c r="N155" s="42"/>
      <c r="R155" s="113"/>
    </row>
    <row r="156" spans="1:18" ht="16.149999999999999" customHeight="1" x14ac:dyDescent="0.45">
      <c r="A156" s="34"/>
      <c r="B156" s="42"/>
      <c r="D156" s="18"/>
      <c r="F156" s="36"/>
      <c r="G156" s="36"/>
      <c r="H156" s="18"/>
      <c r="N156" s="42"/>
      <c r="R156" s="113"/>
    </row>
    <row r="157" spans="1:18" ht="16.149999999999999" customHeight="1" x14ac:dyDescent="0.45">
      <c r="A157" s="34"/>
      <c r="B157" s="42"/>
      <c r="D157" s="18"/>
      <c r="F157" s="36"/>
      <c r="G157" s="36"/>
      <c r="H157" s="18"/>
      <c r="N157" s="42"/>
      <c r="R157" s="113"/>
    </row>
    <row r="158" spans="1:18" ht="16.149999999999999" customHeight="1" x14ac:dyDescent="0.45">
      <c r="A158" s="34"/>
      <c r="B158" s="42"/>
      <c r="D158" s="18"/>
      <c r="F158" s="36"/>
      <c r="G158" s="36"/>
      <c r="H158" s="18"/>
      <c r="N158" s="42"/>
      <c r="R158" s="113"/>
    </row>
    <row r="159" spans="1:18" ht="16.149999999999999" customHeight="1" x14ac:dyDescent="0.45">
      <c r="A159" s="34"/>
      <c r="B159" s="42"/>
      <c r="D159" s="18"/>
      <c r="F159" s="36"/>
      <c r="G159" s="36"/>
      <c r="H159" s="18"/>
      <c r="N159" s="42"/>
      <c r="R159" s="113"/>
    </row>
    <row r="160" spans="1:18" ht="16.149999999999999" customHeight="1" x14ac:dyDescent="0.45">
      <c r="A160" s="34"/>
      <c r="B160" s="42"/>
      <c r="D160" s="18"/>
      <c r="F160" s="36"/>
      <c r="G160" s="36"/>
      <c r="H160" s="18"/>
      <c r="N160" s="42"/>
      <c r="R160" s="113"/>
    </row>
    <row r="161" spans="1:18" ht="16.149999999999999" customHeight="1" x14ac:dyDescent="0.45">
      <c r="A161" s="34"/>
      <c r="B161" s="42"/>
      <c r="D161" s="18"/>
      <c r="F161" s="36"/>
      <c r="G161" s="36"/>
      <c r="H161" s="18"/>
      <c r="N161" s="42"/>
      <c r="R161" s="113"/>
    </row>
    <row r="162" spans="1:18" ht="16.149999999999999" customHeight="1" x14ac:dyDescent="0.45">
      <c r="A162" s="34"/>
      <c r="B162" s="42"/>
      <c r="D162" s="18"/>
      <c r="F162" s="36"/>
      <c r="G162" s="36"/>
      <c r="H162" s="18"/>
      <c r="N162" s="42"/>
      <c r="R162" s="113"/>
    </row>
    <row r="163" spans="1:18" ht="16.149999999999999" customHeight="1" x14ac:dyDescent="0.45">
      <c r="A163" s="34"/>
      <c r="B163" s="42"/>
      <c r="D163" s="18"/>
      <c r="F163" s="36"/>
      <c r="G163" s="36"/>
      <c r="H163" s="18"/>
      <c r="N163" s="42"/>
      <c r="R163" s="113"/>
    </row>
    <row r="164" spans="1:18" ht="16.149999999999999" customHeight="1" x14ac:dyDescent="0.45">
      <c r="A164" s="34"/>
      <c r="B164" s="42"/>
      <c r="D164" s="18"/>
      <c r="F164" s="36"/>
      <c r="G164" s="36"/>
      <c r="H164" s="18"/>
      <c r="N164" s="42"/>
      <c r="R164" s="113"/>
    </row>
    <row r="165" spans="1:18" ht="16.149999999999999" customHeight="1" x14ac:dyDescent="0.45">
      <c r="A165" s="34"/>
      <c r="B165" s="42"/>
      <c r="D165" s="18"/>
      <c r="F165" s="36"/>
      <c r="G165" s="36"/>
      <c r="H165" s="18"/>
      <c r="N165" s="42"/>
      <c r="R165" s="113"/>
    </row>
    <row r="166" spans="1:18" ht="16.149999999999999" customHeight="1" x14ac:dyDescent="0.45">
      <c r="A166" s="34"/>
      <c r="B166" s="42"/>
      <c r="D166" s="18"/>
      <c r="F166" s="36"/>
      <c r="G166" s="36"/>
      <c r="H166" s="18"/>
      <c r="N166" s="42"/>
      <c r="R166" s="113"/>
    </row>
    <row r="167" spans="1:18" ht="16.149999999999999" customHeight="1" x14ac:dyDescent="0.45">
      <c r="A167" s="34"/>
      <c r="B167" s="42"/>
      <c r="D167" s="18"/>
      <c r="F167" s="36"/>
      <c r="G167" s="36"/>
      <c r="H167" s="18"/>
      <c r="N167" s="42"/>
      <c r="R167" s="113"/>
    </row>
    <row r="168" spans="1:18" ht="16.149999999999999" customHeight="1" x14ac:dyDescent="0.45">
      <c r="A168" s="34"/>
      <c r="B168" s="42"/>
      <c r="D168" s="18"/>
      <c r="F168" s="36"/>
      <c r="G168" s="36"/>
      <c r="H168" s="18"/>
      <c r="N168" s="42"/>
      <c r="R168" s="113"/>
    </row>
    <row r="169" spans="1:18" ht="16.149999999999999" customHeight="1" x14ac:dyDescent="0.45">
      <c r="A169" s="34"/>
      <c r="B169" s="42"/>
      <c r="D169" s="18"/>
      <c r="F169" s="36"/>
      <c r="G169" s="36"/>
      <c r="H169" s="18"/>
      <c r="N169" s="42"/>
      <c r="R169" s="113"/>
    </row>
    <row r="170" spans="1:18" ht="16.149999999999999" customHeight="1" x14ac:dyDescent="0.45">
      <c r="A170" s="34"/>
      <c r="B170" s="42"/>
      <c r="D170" s="18"/>
      <c r="F170" s="36"/>
      <c r="G170" s="36"/>
      <c r="H170" s="18"/>
      <c r="N170" s="42"/>
      <c r="R170" s="113"/>
    </row>
    <row r="171" spans="1:18" ht="16.149999999999999" customHeight="1" x14ac:dyDescent="0.45">
      <c r="A171" s="34"/>
      <c r="B171" s="42"/>
      <c r="D171" s="18"/>
      <c r="F171" s="36"/>
      <c r="G171" s="36"/>
      <c r="H171" s="18"/>
      <c r="N171" s="42"/>
      <c r="R171" s="113"/>
    </row>
    <row r="172" spans="1:18" ht="16.149999999999999" customHeight="1" x14ac:dyDescent="0.45">
      <c r="A172" s="34"/>
      <c r="B172" s="42"/>
      <c r="D172" s="18"/>
      <c r="F172" s="36"/>
      <c r="G172" s="36"/>
      <c r="H172" s="18"/>
      <c r="N172" s="42"/>
      <c r="R172" s="113"/>
    </row>
    <row r="173" spans="1:18" ht="16.149999999999999" customHeight="1" x14ac:dyDescent="0.45">
      <c r="A173" s="34"/>
      <c r="B173" s="42"/>
      <c r="D173" s="18"/>
      <c r="F173" s="36"/>
      <c r="G173" s="36"/>
      <c r="H173" s="18"/>
      <c r="N173" s="42"/>
      <c r="R173" s="113"/>
    </row>
    <row r="174" spans="1:18" ht="16.149999999999999" customHeight="1" x14ac:dyDescent="0.45">
      <c r="A174" s="34"/>
      <c r="B174" s="42"/>
      <c r="D174" s="18"/>
      <c r="F174" s="36"/>
      <c r="G174" s="36"/>
      <c r="H174" s="18"/>
      <c r="N174" s="42"/>
      <c r="R174" s="113"/>
    </row>
    <row r="175" spans="1:18" ht="16.149999999999999" customHeight="1" x14ac:dyDescent="0.45">
      <c r="A175" s="34"/>
      <c r="B175" s="42"/>
      <c r="D175" s="18"/>
      <c r="F175" s="36"/>
      <c r="G175" s="36"/>
      <c r="H175" s="18"/>
      <c r="N175" s="42"/>
      <c r="R175" s="113"/>
    </row>
    <row r="176" spans="1:18" ht="16.149999999999999" customHeight="1" x14ac:dyDescent="0.45">
      <c r="A176" s="34"/>
      <c r="B176" s="42"/>
      <c r="D176" s="18"/>
      <c r="F176" s="36"/>
      <c r="G176" s="36"/>
      <c r="H176" s="18"/>
      <c r="N176" s="42"/>
      <c r="R176" s="113"/>
    </row>
    <row r="177" spans="1:18" ht="16.149999999999999" customHeight="1" x14ac:dyDescent="0.45">
      <c r="A177" s="34"/>
      <c r="B177" s="42"/>
      <c r="D177" s="18"/>
      <c r="F177" s="36"/>
      <c r="G177" s="36"/>
      <c r="H177" s="18"/>
      <c r="N177" s="42"/>
      <c r="R177" s="113"/>
    </row>
    <row r="178" spans="1:18" ht="16.149999999999999" customHeight="1" x14ac:dyDescent="0.45">
      <c r="A178" s="34"/>
      <c r="B178" s="42"/>
      <c r="D178" s="18"/>
      <c r="F178" s="36"/>
      <c r="G178" s="36"/>
      <c r="H178" s="18"/>
      <c r="N178" s="42"/>
      <c r="R178" s="113"/>
    </row>
    <row r="179" spans="1:18" ht="16.149999999999999" customHeight="1" x14ac:dyDescent="0.45">
      <c r="A179" s="34"/>
      <c r="B179" s="42"/>
      <c r="D179" s="18"/>
      <c r="F179" s="36"/>
      <c r="G179" s="36"/>
      <c r="H179" s="18"/>
      <c r="N179" s="42"/>
      <c r="R179" s="113"/>
    </row>
    <row r="180" spans="1:18" ht="16.149999999999999" customHeight="1" x14ac:dyDescent="0.45">
      <c r="A180" s="34"/>
      <c r="B180" s="42"/>
      <c r="D180" s="18"/>
      <c r="F180" s="36"/>
      <c r="G180" s="36"/>
      <c r="H180" s="18"/>
      <c r="N180" s="42"/>
      <c r="R180" s="113"/>
    </row>
    <row r="181" spans="1:18" ht="16.149999999999999" customHeight="1" x14ac:dyDescent="0.45">
      <c r="A181" s="34"/>
      <c r="B181" s="42"/>
      <c r="D181" s="18"/>
      <c r="F181" s="36"/>
      <c r="G181" s="36"/>
      <c r="H181" s="18"/>
      <c r="N181" s="42"/>
      <c r="R181" s="113"/>
    </row>
    <row r="182" spans="1:18" ht="16.149999999999999" customHeight="1" x14ac:dyDescent="0.45">
      <c r="A182" s="34"/>
      <c r="B182" s="42"/>
      <c r="D182" s="18"/>
      <c r="F182" s="36"/>
      <c r="G182" s="36"/>
      <c r="H182" s="18"/>
      <c r="N182" s="42"/>
      <c r="R182" s="113"/>
    </row>
    <row r="183" spans="1:18" ht="16.149999999999999" customHeight="1" x14ac:dyDescent="0.45">
      <c r="A183" s="34"/>
      <c r="B183" s="42"/>
      <c r="D183" s="18"/>
      <c r="F183" s="36"/>
      <c r="G183" s="36"/>
      <c r="H183" s="18"/>
      <c r="N183" s="42"/>
      <c r="R183" s="113"/>
    </row>
    <row r="184" spans="1:18" ht="16.149999999999999" customHeight="1" x14ac:dyDescent="0.45">
      <c r="A184" s="34"/>
      <c r="B184" s="42"/>
      <c r="D184" s="18"/>
      <c r="F184" s="36"/>
      <c r="G184" s="36"/>
      <c r="H184" s="18"/>
      <c r="N184" s="42"/>
      <c r="R184" s="113"/>
    </row>
    <row r="185" spans="1:18" ht="16.149999999999999" customHeight="1" x14ac:dyDescent="0.45">
      <c r="A185" s="34"/>
      <c r="B185" s="42"/>
      <c r="D185" s="18"/>
      <c r="F185" s="36"/>
      <c r="G185" s="36"/>
      <c r="H185" s="18"/>
      <c r="N185" s="42"/>
      <c r="R185" s="113"/>
    </row>
    <row r="186" spans="1:18" ht="16.149999999999999" customHeight="1" x14ac:dyDescent="0.45">
      <c r="A186" s="34"/>
      <c r="B186" s="42"/>
      <c r="D186" s="18"/>
      <c r="F186" s="36"/>
      <c r="G186" s="36"/>
      <c r="H186" s="18"/>
      <c r="N186" s="42"/>
      <c r="R186" s="113"/>
    </row>
    <row r="187" spans="1:18" ht="16.149999999999999" customHeight="1" x14ac:dyDescent="0.45">
      <c r="A187" s="34"/>
      <c r="B187" s="42"/>
      <c r="D187" s="18"/>
      <c r="F187" s="36"/>
      <c r="G187" s="36"/>
      <c r="H187" s="18"/>
      <c r="N187" s="42"/>
      <c r="R187" s="113"/>
    </row>
    <row r="188" spans="1:18" ht="16.149999999999999" customHeight="1" x14ac:dyDescent="0.45">
      <c r="A188" s="34"/>
      <c r="B188" s="42"/>
      <c r="D188" s="18"/>
      <c r="F188" s="36"/>
      <c r="G188" s="36"/>
      <c r="H188" s="18"/>
      <c r="N188" s="42"/>
      <c r="R188" s="113"/>
    </row>
    <row r="189" spans="1:18" ht="16.149999999999999" customHeight="1" x14ac:dyDescent="0.45">
      <c r="A189" s="34"/>
      <c r="B189" s="42"/>
      <c r="D189" s="18"/>
      <c r="F189" s="36"/>
      <c r="G189" s="36"/>
      <c r="H189" s="18"/>
      <c r="N189" s="42"/>
      <c r="R189" s="113"/>
    </row>
    <row r="190" spans="1:18" ht="16.149999999999999" customHeight="1" x14ac:dyDescent="0.45">
      <c r="A190" s="34"/>
      <c r="B190" s="42"/>
      <c r="D190" s="18"/>
      <c r="F190" s="36"/>
      <c r="G190" s="36"/>
      <c r="H190" s="18"/>
      <c r="N190" s="42"/>
      <c r="R190" s="113"/>
    </row>
    <row r="191" spans="1:18" ht="16.149999999999999" customHeight="1" x14ac:dyDescent="0.45">
      <c r="A191" s="34"/>
      <c r="B191" s="42"/>
      <c r="D191" s="18"/>
      <c r="F191" s="36"/>
      <c r="G191" s="36"/>
      <c r="H191" s="18"/>
      <c r="N191" s="42"/>
      <c r="R191" s="113"/>
    </row>
    <row r="192" spans="1:18" ht="16.149999999999999" customHeight="1" x14ac:dyDescent="0.45">
      <c r="A192" s="34"/>
      <c r="B192" s="42"/>
      <c r="D192" s="18"/>
      <c r="F192" s="36"/>
      <c r="G192" s="36"/>
      <c r="H192" s="18"/>
      <c r="N192" s="42"/>
      <c r="R192" s="113"/>
    </row>
    <row r="193" spans="1:18" ht="16.149999999999999" customHeight="1" x14ac:dyDescent="0.45">
      <c r="A193" s="34"/>
      <c r="B193" s="42"/>
      <c r="D193" s="18"/>
      <c r="F193" s="36"/>
      <c r="G193" s="36"/>
      <c r="H193" s="18"/>
      <c r="N193" s="42"/>
      <c r="R193" s="113"/>
    </row>
    <row r="194" spans="1:18" ht="16.149999999999999" customHeight="1" x14ac:dyDescent="0.45">
      <c r="A194" s="34"/>
      <c r="B194" s="42"/>
      <c r="D194" s="18"/>
      <c r="F194" s="36"/>
      <c r="G194" s="36"/>
      <c r="H194" s="18"/>
      <c r="N194" s="42"/>
      <c r="R194" s="113"/>
    </row>
    <row r="195" spans="1:18" ht="16.149999999999999" customHeight="1" x14ac:dyDescent="0.45">
      <c r="A195" s="34"/>
      <c r="B195" s="42"/>
      <c r="D195" s="18"/>
      <c r="F195" s="36"/>
      <c r="G195" s="36"/>
      <c r="H195" s="18"/>
      <c r="N195" s="42"/>
      <c r="R195" s="113"/>
    </row>
    <row r="196" spans="1:18" ht="16.149999999999999" customHeight="1" x14ac:dyDescent="0.45">
      <c r="A196" s="34"/>
      <c r="B196" s="42"/>
      <c r="D196" s="18"/>
      <c r="F196" s="36"/>
      <c r="G196" s="36"/>
      <c r="H196" s="18"/>
      <c r="N196" s="42"/>
      <c r="R196" s="113"/>
    </row>
    <row r="197" spans="1:18" ht="16.149999999999999" customHeight="1" x14ac:dyDescent="0.45">
      <c r="A197" s="34"/>
      <c r="B197" s="42"/>
      <c r="D197" s="18"/>
      <c r="F197" s="36"/>
      <c r="G197" s="36"/>
      <c r="H197" s="18"/>
      <c r="N197" s="42"/>
      <c r="R197" s="113"/>
    </row>
    <row r="198" spans="1:18" ht="16.149999999999999" customHeight="1" x14ac:dyDescent="0.45">
      <c r="A198" s="34"/>
      <c r="B198" s="42"/>
      <c r="D198" s="18"/>
      <c r="F198" s="36"/>
      <c r="G198" s="36"/>
      <c r="H198" s="18"/>
      <c r="N198" s="42"/>
      <c r="R198" s="113"/>
    </row>
    <row r="199" spans="1:18" ht="16.149999999999999" customHeight="1" x14ac:dyDescent="0.45">
      <c r="A199" s="34"/>
      <c r="B199" s="42"/>
      <c r="D199" s="18"/>
      <c r="F199" s="36"/>
      <c r="G199" s="36"/>
      <c r="H199" s="18"/>
      <c r="N199" s="42"/>
      <c r="R199" s="113"/>
    </row>
    <row r="200" spans="1:18" ht="16.149999999999999" customHeight="1" x14ac:dyDescent="0.45">
      <c r="A200" s="34"/>
      <c r="B200" s="42"/>
      <c r="D200" s="18"/>
      <c r="F200" s="36"/>
      <c r="G200" s="36"/>
      <c r="H200" s="18"/>
      <c r="N200" s="42"/>
      <c r="R200" s="113"/>
    </row>
    <row r="201" spans="1:18" ht="16.149999999999999" customHeight="1" x14ac:dyDescent="0.45">
      <c r="A201" s="34"/>
      <c r="B201" s="42"/>
      <c r="D201" s="18"/>
      <c r="F201" s="36"/>
      <c r="G201" s="36"/>
      <c r="H201" s="18"/>
      <c r="N201" s="42"/>
      <c r="R201" s="113"/>
    </row>
    <row r="202" spans="1:18" ht="16.149999999999999" customHeight="1" x14ac:dyDescent="0.45">
      <c r="A202" s="34"/>
      <c r="B202" s="42"/>
      <c r="D202" s="18"/>
      <c r="F202" s="36"/>
      <c r="G202" s="36"/>
      <c r="H202" s="18"/>
      <c r="N202" s="42"/>
      <c r="R202" s="113"/>
    </row>
    <row r="203" spans="1:18" ht="16.149999999999999" customHeight="1" x14ac:dyDescent="0.45">
      <c r="A203" s="34"/>
      <c r="B203" s="42"/>
      <c r="D203" s="18"/>
      <c r="F203" s="36"/>
      <c r="G203" s="36"/>
      <c r="H203" s="18"/>
      <c r="N203" s="42"/>
      <c r="R203" s="113"/>
    </row>
    <row r="204" spans="1:18" ht="16.149999999999999" customHeight="1" x14ac:dyDescent="0.45">
      <c r="A204" s="34"/>
      <c r="B204" s="42"/>
      <c r="D204" s="18"/>
      <c r="F204" s="36"/>
      <c r="G204" s="36"/>
      <c r="H204" s="18"/>
      <c r="N204" s="42"/>
      <c r="R204" s="113"/>
    </row>
    <row r="205" spans="1:18" ht="16.149999999999999" customHeight="1" x14ac:dyDescent="0.45">
      <c r="A205" s="34"/>
      <c r="B205" s="42"/>
      <c r="D205" s="18"/>
      <c r="F205" s="36"/>
      <c r="G205" s="36"/>
      <c r="H205" s="18"/>
      <c r="N205" s="42"/>
      <c r="R205" s="113"/>
    </row>
    <row r="206" spans="1:18" ht="16.149999999999999" customHeight="1" x14ac:dyDescent="0.45">
      <c r="A206" s="34"/>
      <c r="B206" s="42"/>
      <c r="D206" s="18"/>
      <c r="F206" s="36"/>
      <c r="G206" s="36"/>
      <c r="H206" s="18"/>
      <c r="N206" s="42"/>
      <c r="R206" s="113"/>
    </row>
    <row r="207" spans="1:18" ht="16.149999999999999" customHeight="1" x14ac:dyDescent="0.45">
      <c r="A207" s="34"/>
      <c r="B207" s="42"/>
      <c r="D207" s="18"/>
      <c r="F207" s="36"/>
      <c r="G207" s="36"/>
      <c r="H207" s="18"/>
      <c r="N207" s="42"/>
      <c r="R207" s="113"/>
    </row>
    <row r="208" spans="1:18" ht="16.149999999999999" customHeight="1" x14ac:dyDescent="0.45">
      <c r="A208" s="34"/>
      <c r="B208" s="42"/>
      <c r="D208" s="18"/>
      <c r="F208" s="36"/>
      <c r="G208" s="36"/>
      <c r="H208" s="18"/>
      <c r="N208" s="42"/>
      <c r="R208" s="113"/>
    </row>
    <row r="209" spans="1:18" ht="16.149999999999999" customHeight="1" x14ac:dyDescent="0.45">
      <c r="A209" s="34"/>
      <c r="B209" s="42"/>
      <c r="D209" s="18"/>
      <c r="F209" s="36"/>
      <c r="G209" s="36"/>
      <c r="H209" s="18"/>
      <c r="N209" s="42"/>
      <c r="R209" s="113"/>
    </row>
    <row r="210" spans="1:18" ht="16.149999999999999" customHeight="1" x14ac:dyDescent="0.45">
      <c r="A210" s="34"/>
      <c r="B210" s="42"/>
      <c r="D210" s="18"/>
      <c r="F210" s="36"/>
      <c r="G210" s="36"/>
      <c r="H210" s="18"/>
      <c r="N210" s="42"/>
      <c r="R210" s="113"/>
    </row>
    <row r="211" spans="1:18" ht="16.149999999999999" customHeight="1" x14ac:dyDescent="0.45">
      <c r="A211" s="34"/>
      <c r="B211" s="42"/>
      <c r="D211" s="18"/>
      <c r="F211" s="36"/>
      <c r="G211" s="36"/>
      <c r="H211" s="18"/>
      <c r="N211" s="42"/>
      <c r="R211" s="113"/>
    </row>
    <row r="212" spans="1:18" ht="16.149999999999999" customHeight="1" x14ac:dyDescent="0.45">
      <c r="A212" s="34"/>
      <c r="B212" s="42"/>
      <c r="D212" s="18"/>
      <c r="F212" s="36"/>
      <c r="G212" s="36"/>
      <c r="H212" s="18"/>
      <c r="N212" s="42"/>
      <c r="R212" s="113"/>
    </row>
    <row r="213" spans="1:18" ht="16.149999999999999" customHeight="1" x14ac:dyDescent="0.45">
      <c r="A213" s="34"/>
      <c r="B213" s="42"/>
      <c r="D213" s="18"/>
      <c r="F213" s="36"/>
      <c r="G213" s="36"/>
      <c r="H213" s="18"/>
      <c r="N213" s="42"/>
      <c r="R213" s="113"/>
    </row>
    <row r="214" spans="1:18" ht="16.149999999999999" customHeight="1" x14ac:dyDescent="0.45">
      <c r="A214" s="34"/>
      <c r="B214" s="42"/>
      <c r="D214" s="18"/>
      <c r="F214" s="36"/>
      <c r="G214" s="36"/>
      <c r="H214" s="18"/>
      <c r="N214" s="42"/>
      <c r="R214" s="113"/>
    </row>
    <row r="215" spans="1:18" ht="16.149999999999999" customHeight="1" x14ac:dyDescent="0.45">
      <c r="A215" s="34"/>
      <c r="B215" s="42"/>
      <c r="C215" s="42"/>
      <c r="D215" s="18"/>
      <c r="F215" s="36"/>
      <c r="G215" s="36"/>
      <c r="H215" s="18"/>
      <c r="N215" s="42"/>
      <c r="R215" s="113"/>
    </row>
    <row r="216" spans="1:18" ht="16.149999999999999" customHeight="1" x14ac:dyDescent="0.45">
      <c r="F216" s="36"/>
      <c r="G216" s="36"/>
      <c r="H216" s="18"/>
      <c r="N216" s="42"/>
      <c r="R216" s="113"/>
    </row>
    <row r="217" spans="1:18" ht="16.149999999999999" customHeight="1" x14ac:dyDescent="0.45">
      <c r="F217" s="36"/>
      <c r="G217" s="36"/>
      <c r="H217" s="18"/>
      <c r="N217" s="42"/>
      <c r="R217" s="113"/>
    </row>
    <row r="218" spans="1:18" ht="16.149999999999999" customHeight="1" x14ac:dyDescent="0.45">
      <c r="F218" s="36"/>
      <c r="G218" s="36"/>
      <c r="H218" s="18"/>
      <c r="N218" s="42"/>
      <c r="R218" s="113"/>
    </row>
    <row r="219" spans="1:18" ht="16.149999999999999" customHeight="1" x14ac:dyDescent="0.45">
      <c r="F219" s="36"/>
      <c r="G219" s="36"/>
      <c r="H219" s="18"/>
      <c r="N219" s="42"/>
      <c r="R219" s="113"/>
    </row>
    <row r="220" spans="1:18" ht="16.149999999999999" customHeight="1" x14ac:dyDescent="0.45">
      <c r="F220" s="36"/>
      <c r="G220" s="36"/>
      <c r="H220" s="18"/>
      <c r="N220" s="42"/>
      <c r="R220" s="113"/>
    </row>
    <row r="221" spans="1:18" ht="16.149999999999999" customHeight="1" x14ac:dyDescent="0.45">
      <c r="A221" s="34"/>
      <c r="B221" s="42"/>
      <c r="D221" s="18"/>
      <c r="F221" s="36"/>
      <c r="G221" s="36"/>
      <c r="H221" s="18"/>
      <c r="N221" s="42"/>
      <c r="R221" s="113"/>
    </row>
    <row r="222" spans="1:18" ht="16.149999999999999" customHeight="1" x14ac:dyDescent="0.45">
      <c r="A222" s="34"/>
      <c r="B222" s="42"/>
      <c r="D222" s="18"/>
      <c r="F222" s="36"/>
      <c r="G222" s="36"/>
      <c r="H222" s="18"/>
      <c r="N222" s="42"/>
      <c r="R222" s="113"/>
    </row>
    <row r="223" spans="1:18" ht="16.149999999999999" customHeight="1" x14ac:dyDescent="0.45">
      <c r="A223" s="34"/>
      <c r="B223" s="42"/>
      <c r="C223" s="42"/>
      <c r="D223" s="18"/>
      <c r="F223" s="36"/>
      <c r="G223" s="36"/>
      <c r="H223" s="36"/>
      <c r="N223" s="42"/>
      <c r="R223" s="113"/>
    </row>
    <row r="224" spans="1:18" ht="16.149999999999999" customHeight="1" x14ac:dyDescent="0.45">
      <c r="A224" s="34"/>
      <c r="B224" s="42"/>
      <c r="C224" s="42"/>
      <c r="D224" s="18"/>
      <c r="F224" s="36"/>
      <c r="G224" s="36"/>
      <c r="H224" s="36"/>
      <c r="N224" s="42"/>
      <c r="R224" s="113"/>
    </row>
    <row r="225" spans="1:18" ht="16.149999999999999" customHeight="1" x14ac:dyDescent="0.45">
      <c r="A225" s="34"/>
      <c r="B225" s="42"/>
      <c r="C225" s="42"/>
      <c r="D225" s="18"/>
      <c r="F225" s="36"/>
      <c r="G225" s="36"/>
      <c r="H225" s="36"/>
      <c r="N225" s="42"/>
      <c r="R225" s="113"/>
    </row>
    <row r="226" spans="1:18" ht="16.149999999999999" customHeight="1" x14ac:dyDescent="0.45">
      <c r="A226" s="34"/>
      <c r="B226" s="42"/>
      <c r="C226" s="42"/>
      <c r="D226" s="18"/>
      <c r="F226" s="36"/>
      <c r="G226" s="36"/>
      <c r="H226" s="36"/>
      <c r="R226" s="113"/>
    </row>
    <row r="227" spans="1:18" ht="16.149999999999999" customHeight="1" x14ac:dyDescent="0.45">
      <c r="A227" s="34"/>
      <c r="B227" s="42"/>
      <c r="C227" s="42"/>
      <c r="D227" s="18"/>
      <c r="F227" s="36"/>
      <c r="G227" s="36"/>
      <c r="H227" s="36"/>
      <c r="R227" s="113"/>
    </row>
    <row r="228" spans="1:18" ht="16.149999999999999" customHeight="1" x14ac:dyDescent="0.45">
      <c r="A228" s="34"/>
      <c r="B228" s="42"/>
      <c r="C228" s="42"/>
      <c r="D228" s="18"/>
      <c r="F228" s="36"/>
      <c r="G228" s="36"/>
      <c r="H228" s="36"/>
      <c r="R228" s="113"/>
    </row>
    <row r="229" spans="1:18" ht="16.149999999999999" customHeight="1" x14ac:dyDescent="0.45">
      <c r="A229" s="34"/>
      <c r="B229" s="42"/>
      <c r="C229" s="42"/>
      <c r="D229" s="18"/>
      <c r="F229" s="36"/>
      <c r="G229" s="36"/>
      <c r="H229" s="36"/>
      <c r="R229" s="113"/>
    </row>
    <row r="230" spans="1:18" ht="16.149999999999999" customHeight="1" x14ac:dyDescent="0.45">
      <c r="A230" s="34"/>
      <c r="B230" s="42"/>
      <c r="C230" s="42"/>
      <c r="D230" s="18"/>
      <c r="F230" s="36"/>
      <c r="G230" s="36"/>
      <c r="H230" s="36"/>
      <c r="R230" s="113"/>
    </row>
    <row r="231" spans="1:18" ht="16.149999999999999" customHeight="1" x14ac:dyDescent="0.45">
      <c r="A231" s="34"/>
      <c r="B231" s="42"/>
      <c r="C231" s="42"/>
      <c r="D231" s="18"/>
      <c r="F231" s="36"/>
      <c r="G231" s="36"/>
      <c r="H231" s="36"/>
      <c r="R231" s="113"/>
    </row>
    <row r="232" spans="1:18" ht="16.149999999999999" customHeight="1" x14ac:dyDescent="0.45">
      <c r="A232" s="34"/>
      <c r="B232" s="42"/>
      <c r="C232" s="42"/>
      <c r="D232" s="18"/>
      <c r="F232" s="36"/>
      <c r="G232" s="36"/>
      <c r="H232" s="36"/>
      <c r="R232" s="113"/>
    </row>
    <row r="233" spans="1:18" ht="16.149999999999999" customHeight="1" x14ac:dyDescent="0.45">
      <c r="A233" s="34"/>
      <c r="B233" s="42"/>
      <c r="C233" s="42"/>
      <c r="D233" s="18"/>
      <c r="F233" s="36"/>
      <c r="G233" s="36"/>
      <c r="H233" s="36"/>
      <c r="R233" s="113"/>
    </row>
    <row r="234" spans="1:18" ht="16.149999999999999" customHeight="1" x14ac:dyDescent="0.45">
      <c r="A234" s="34"/>
      <c r="B234" s="42"/>
      <c r="C234" s="42"/>
      <c r="D234" s="18"/>
      <c r="F234" s="36"/>
      <c r="G234" s="36"/>
      <c r="H234" s="36"/>
      <c r="R234" s="113"/>
    </row>
    <row r="235" spans="1:18" ht="16.149999999999999" customHeight="1" x14ac:dyDescent="0.45">
      <c r="A235" s="34"/>
      <c r="B235" s="34"/>
      <c r="C235" s="34"/>
      <c r="D235" s="18"/>
      <c r="F235" s="36"/>
      <c r="G235" s="36"/>
      <c r="H235" s="36"/>
      <c r="R235" s="113"/>
    </row>
    <row r="236" spans="1:18" ht="16.149999999999999" customHeight="1" x14ac:dyDescent="0.45">
      <c r="A236" s="34"/>
      <c r="B236" s="34"/>
      <c r="C236" s="34"/>
      <c r="D236" s="18"/>
      <c r="F236" s="36"/>
      <c r="G236" s="36"/>
      <c r="H236" s="36"/>
      <c r="R236" s="113"/>
    </row>
    <row r="237" spans="1:18" ht="16.149999999999999" customHeight="1" x14ac:dyDescent="0.45">
      <c r="A237" s="34"/>
      <c r="B237" s="34"/>
      <c r="C237" s="34"/>
      <c r="D237" s="18"/>
      <c r="F237" s="36"/>
      <c r="G237" s="36"/>
      <c r="H237" s="36"/>
      <c r="R237" s="113"/>
    </row>
    <row r="238" spans="1:18" ht="16.149999999999999" customHeight="1" x14ac:dyDescent="0.45">
      <c r="A238" s="34"/>
      <c r="B238" s="34"/>
      <c r="C238" s="34"/>
      <c r="D238" s="18"/>
      <c r="F238" s="36"/>
      <c r="G238" s="36"/>
      <c r="H238" s="36"/>
      <c r="R238" s="113"/>
    </row>
    <row r="239" spans="1:18" ht="16.149999999999999" customHeight="1" x14ac:dyDescent="0.45">
      <c r="A239" s="34"/>
      <c r="B239" s="34"/>
      <c r="C239" s="34"/>
      <c r="D239" s="18"/>
      <c r="F239" s="36"/>
      <c r="G239" s="36"/>
      <c r="H239" s="36"/>
      <c r="R239" s="113"/>
    </row>
    <row r="240" spans="1:18" ht="16.149999999999999" customHeight="1" x14ac:dyDescent="0.45">
      <c r="A240" s="34"/>
      <c r="B240" s="34"/>
      <c r="C240" s="34"/>
      <c r="D240" s="18"/>
      <c r="F240" s="36"/>
      <c r="G240" s="36"/>
      <c r="H240" s="36"/>
      <c r="R240" s="113"/>
    </row>
    <row r="241" spans="1:18" ht="16.149999999999999" customHeight="1" x14ac:dyDescent="0.45">
      <c r="A241" s="34"/>
      <c r="B241" s="34"/>
      <c r="C241" s="34"/>
      <c r="D241" s="18"/>
      <c r="F241" s="36"/>
      <c r="G241" s="36"/>
      <c r="H241" s="36"/>
      <c r="R241" s="113"/>
    </row>
    <row r="242" spans="1:18" ht="16.149999999999999" customHeight="1" x14ac:dyDescent="0.45">
      <c r="A242" s="34"/>
      <c r="B242" s="34"/>
      <c r="C242" s="34"/>
      <c r="D242" s="18"/>
      <c r="F242" s="36"/>
      <c r="G242" s="36"/>
      <c r="H242" s="36"/>
      <c r="R242" s="113"/>
    </row>
    <row r="243" spans="1:18" ht="16.149999999999999" customHeight="1" x14ac:dyDescent="0.45">
      <c r="A243" s="34"/>
      <c r="B243" s="34"/>
      <c r="C243" s="34"/>
      <c r="D243" s="18"/>
      <c r="F243" s="36"/>
      <c r="G243" s="36"/>
      <c r="H243" s="36"/>
      <c r="R243" s="113"/>
    </row>
    <row r="244" spans="1:18" ht="16.149999999999999" customHeight="1" x14ac:dyDescent="0.45">
      <c r="A244" s="34"/>
      <c r="B244" s="34"/>
      <c r="C244" s="34"/>
      <c r="D244" s="18"/>
      <c r="F244" s="36"/>
      <c r="G244" s="36"/>
      <c r="H244" s="36"/>
      <c r="R244" s="113"/>
    </row>
    <row r="245" spans="1:18" ht="16.149999999999999" customHeight="1" x14ac:dyDescent="0.45">
      <c r="A245" s="34"/>
      <c r="B245" s="34"/>
      <c r="C245" s="34"/>
      <c r="D245" s="18"/>
      <c r="F245" s="36"/>
      <c r="G245" s="36"/>
      <c r="H245" s="36"/>
      <c r="R245" s="113"/>
    </row>
    <row r="246" spans="1:18" ht="16.149999999999999" customHeight="1" x14ac:dyDescent="0.45">
      <c r="A246" s="34"/>
      <c r="B246" s="34"/>
      <c r="C246" s="34"/>
      <c r="D246" s="18"/>
      <c r="F246" s="36"/>
      <c r="G246" s="36"/>
      <c r="H246" s="36"/>
      <c r="R246" s="113"/>
    </row>
    <row r="247" spans="1:18" ht="16.149999999999999" customHeight="1" x14ac:dyDescent="0.45">
      <c r="A247" s="34"/>
      <c r="B247" s="34"/>
      <c r="C247" s="34"/>
      <c r="D247" s="18"/>
      <c r="F247" s="36"/>
      <c r="G247" s="36"/>
      <c r="H247" s="36"/>
      <c r="R247" s="113"/>
    </row>
    <row r="248" spans="1:18" ht="16.149999999999999" customHeight="1" x14ac:dyDescent="0.45">
      <c r="A248" s="34"/>
      <c r="B248" s="34"/>
      <c r="C248" s="34"/>
      <c r="D248" s="18"/>
      <c r="F248" s="36"/>
      <c r="G248" s="36"/>
      <c r="H248" s="36"/>
    </row>
    <row r="249" spans="1:18" ht="16.149999999999999" customHeight="1" x14ac:dyDescent="0.45">
      <c r="A249" s="34"/>
      <c r="B249" s="34"/>
      <c r="C249" s="34"/>
      <c r="D249" s="18"/>
      <c r="F249" s="36"/>
      <c r="G249" s="36"/>
      <c r="H249" s="36"/>
    </row>
    <row r="250" spans="1:18" ht="16.149999999999999" customHeight="1" x14ac:dyDescent="0.45">
      <c r="A250" s="34"/>
      <c r="B250" s="34"/>
      <c r="C250" s="34"/>
      <c r="D250" s="18"/>
      <c r="F250" s="36"/>
      <c r="G250" s="36"/>
      <c r="H250" s="36"/>
    </row>
    <row r="251" spans="1:18" ht="16.149999999999999" customHeight="1" x14ac:dyDescent="0.45">
      <c r="A251" s="34"/>
      <c r="B251" s="34"/>
      <c r="C251" s="34"/>
      <c r="D251" s="18"/>
      <c r="F251" s="36"/>
      <c r="G251" s="36"/>
      <c r="H251" s="36"/>
    </row>
    <row r="252" spans="1:18" ht="16.149999999999999" customHeight="1" x14ac:dyDescent="0.45">
      <c r="A252" s="34"/>
      <c r="B252" s="34"/>
      <c r="C252" s="34"/>
      <c r="D252" s="18"/>
      <c r="F252" s="36"/>
      <c r="G252" s="36"/>
      <c r="H252" s="36"/>
    </row>
    <row r="253" spans="1:18" ht="16.149999999999999" customHeight="1" x14ac:dyDescent="0.45">
      <c r="A253" s="34"/>
      <c r="B253" s="34"/>
      <c r="C253" s="34"/>
      <c r="D253" s="18"/>
      <c r="F253" s="36"/>
      <c r="G253" s="36"/>
      <c r="H253" s="36"/>
    </row>
    <row r="254" spans="1:18" ht="16.149999999999999" customHeight="1" x14ac:dyDescent="0.45">
      <c r="A254" s="34"/>
      <c r="B254" s="34"/>
      <c r="C254" s="34"/>
      <c r="D254" s="18"/>
      <c r="F254" s="36"/>
      <c r="G254" s="36"/>
      <c r="H254" s="36"/>
    </row>
    <row r="255" spans="1:18" ht="16.149999999999999" customHeight="1" x14ac:dyDescent="0.45">
      <c r="A255" s="34"/>
      <c r="B255" s="34"/>
      <c r="C255" s="34"/>
      <c r="D255" s="18"/>
      <c r="F255" s="36"/>
      <c r="G255" s="36"/>
      <c r="H255" s="36"/>
    </row>
    <row r="256" spans="1:18" ht="16.149999999999999" customHeight="1" x14ac:dyDescent="0.45">
      <c r="A256" s="34"/>
      <c r="B256" s="34"/>
      <c r="C256" s="34"/>
      <c r="D256" s="18"/>
      <c r="F256" s="36"/>
      <c r="G256" s="36"/>
      <c r="H256" s="36"/>
    </row>
    <row r="257" spans="1:8" ht="16.149999999999999" customHeight="1" x14ac:dyDescent="0.45">
      <c r="A257" s="34"/>
      <c r="B257" s="34"/>
      <c r="C257" s="34"/>
      <c r="D257" s="18"/>
      <c r="F257" s="36"/>
      <c r="G257" s="36"/>
      <c r="H257" s="36"/>
    </row>
    <row r="258" spans="1:8" ht="16.149999999999999" customHeight="1" x14ac:dyDescent="0.45">
      <c r="A258" s="34"/>
      <c r="B258" s="34"/>
      <c r="C258" s="34"/>
      <c r="D258" s="18"/>
      <c r="F258" s="36"/>
      <c r="G258" s="36"/>
      <c r="H258" s="36"/>
    </row>
    <row r="259" spans="1:8" ht="16.149999999999999" customHeight="1" x14ac:dyDescent="0.45">
      <c r="A259" s="34"/>
      <c r="B259" s="34"/>
      <c r="C259" s="34"/>
      <c r="D259" s="18"/>
      <c r="F259" s="36"/>
      <c r="G259" s="36"/>
      <c r="H259" s="36"/>
    </row>
    <row r="260" spans="1:8" ht="16.149999999999999" customHeight="1" x14ac:dyDescent="0.45">
      <c r="A260" s="34"/>
      <c r="B260" s="34"/>
      <c r="C260" s="34"/>
      <c r="D260" s="18"/>
      <c r="F260" s="36"/>
      <c r="G260" s="36"/>
      <c r="H260" s="36"/>
    </row>
    <row r="261" spans="1:8" ht="16.149999999999999" customHeight="1" x14ac:dyDescent="0.45">
      <c r="A261" s="34"/>
      <c r="B261" s="34"/>
      <c r="C261" s="34"/>
      <c r="D261" s="18"/>
      <c r="F261" s="36"/>
      <c r="G261" s="36"/>
      <c r="H261" s="36"/>
    </row>
    <row r="262" spans="1:8" ht="16.149999999999999" customHeight="1" x14ac:dyDescent="0.45">
      <c r="A262" s="34"/>
      <c r="B262" s="34"/>
      <c r="C262" s="34"/>
      <c r="D262" s="18"/>
      <c r="F262" s="36"/>
      <c r="G262" s="36"/>
      <c r="H262" s="36"/>
    </row>
    <row r="263" spans="1:8" ht="16.149999999999999" customHeight="1" x14ac:dyDescent="0.45">
      <c r="A263" s="34"/>
      <c r="B263" s="34"/>
      <c r="C263" s="34"/>
      <c r="D263" s="18"/>
      <c r="F263" s="36"/>
      <c r="G263" s="36"/>
      <c r="H263" s="36"/>
    </row>
    <row r="264" spans="1:8" ht="16.149999999999999" customHeight="1" x14ac:dyDescent="0.45">
      <c r="A264" s="34"/>
      <c r="B264" s="34"/>
      <c r="C264" s="34"/>
      <c r="D264" s="18"/>
      <c r="F264" s="36"/>
      <c r="G264" s="36"/>
      <c r="H264" s="36"/>
    </row>
    <row r="265" spans="1:8" ht="16.149999999999999" customHeight="1" x14ac:dyDescent="0.45">
      <c r="A265" s="34"/>
      <c r="B265" s="34"/>
      <c r="C265" s="34"/>
      <c r="D265" s="18"/>
      <c r="F265" s="36"/>
      <c r="G265" s="36"/>
      <c r="H265" s="36"/>
    </row>
    <row r="266" spans="1:8" ht="16.149999999999999" customHeight="1" x14ac:dyDescent="0.45">
      <c r="A266" s="34"/>
      <c r="B266" s="34"/>
      <c r="C266" s="34"/>
      <c r="D266" s="18"/>
      <c r="F266" s="36"/>
      <c r="G266" s="36"/>
      <c r="H266" s="36"/>
    </row>
    <row r="267" spans="1:8" ht="16.149999999999999" customHeight="1" x14ac:dyDescent="0.45">
      <c r="A267" s="34"/>
      <c r="B267" s="34"/>
      <c r="C267" s="34"/>
      <c r="D267" s="18"/>
      <c r="F267" s="36"/>
      <c r="G267" s="36"/>
      <c r="H267" s="36"/>
    </row>
    <row r="268" spans="1:8" ht="16.149999999999999" customHeight="1" x14ac:dyDescent="0.45">
      <c r="A268" s="34"/>
      <c r="B268" s="34"/>
      <c r="C268" s="34"/>
      <c r="D268" s="18"/>
      <c r="F268" s="36"/>
      <c r="G268" s="36"/>
      <c r="H268" s="36"/>
    </row>
    <row r="269" spans="1:8" ht="16.149999999999999" customHeight="1" x14ac:dyDescent="0.45">
      <c r="A269" s="34"/>
      <c r="B269" s="34"/>
      <c r="C269" s="34"/>
      <c r="D269" s="18"/>
      <c r="F269" s="36"/>
      <c r="G269" s="36"/>
      <c r="H269" s="36"/>
    </row>
    <row r="270" spans="1:8" ht="16.149999999999999" customHeight="1" x14ac:dyDescent="0.45">
      <c r="A270" s="34"/>
      <c r="B270" s="34"/>
      <c r="C270" s="34"/>
      <c r="D270" s="18"/>
      <c r="F270" s="36"/>
      <c r="G270" s="36"/>
      <c r="H270" s="36"/>
    </row>
    <row r="271" spans="1:8" ht="16.149999999999999" customHeight="1" x14ac:dyDescent="0.45">
      <c r="A271" s="34"/>
      <c r="B271" s="34"/>
      <c r="C271" s="34"/>
      <c r="D271" s="18"/>
      <c r="F271" s="36"/>
      <c r="G271" s="36"/>
      <c r="H271" s="36"/>
    </row>
    <row r="272" spans="1:8" ht="16.149999999999999" customHeight="1" x14ac:dyDescent="0.45">
      <c r="A272" s="34"/>
      <c r="B272" s="34"/>
      <c r="C272" s="34"/>
      <c r="D272" s="18"/>
      <c r="F272" s="36"/>
      <c r="G272" s="36"/>
      <c r="H272" s="36"/>
    </row>
    <row r="273" spans="1:8" ht="16.149999999999999" customHeight="1" x14ac:dyDescent="0.45">
      <c r="A273" s="34"/>
      <c r="B273" s="34"/>
      <c r="C273" s="34"/>
      <c r="D273" s="18"/>
      <c r="F273" s="36"/>
      <c r="G273" s="36"/>
      <c r="H273" s="36"/>
    </row>
    <row r="274" spans="1:8" ht="16.149999999999999" customHeight="1" x14ac:dyDescent="0.45">
      <c r="A274" s="34"/>
      <c r="B274" s="34"/>
      <c r="C274" s="34"/>
      <c r="D274" s="18"/>
      <c r="F274" s="36"/>
      <c r="G274" s="36"/>
      <c r="H274" s="36"/>
    </row>
    <row r="275" spans="1:8" ht="16.149999999999999" customHeight="1" x14ac:dyDescent="0.45">
      <c r="A275" s="34"/>
      <c r="B275" s="34"/>
      <c r="C275" s="34"/>
      <c r="D275" s="18"/>
      <c r="F275" s="36"/>
      <c r="G275" s="36"/>
      <c r="H275" s="36"/>
    </row>
    <row r="276" spans="1:8" ht="16.149999999999999" customHeight="1" x14ac:dyDescent="0.45">
      <c r="A276" s="34"/>
      <c r="B276" s="34"/>
      <c r="C276" s="34"/>
      <c r="D276" s="18"/>
      <c r="F276" s="36"/>
      <c r="G276" s="36"/>
      <c r="H276" s="36"/>
    </row>
    <row r="277" spans="1:8" ht="16.149999999999999" customHeight="1" x14ac:dyDescent="0.45">
      <c r="A277" s="34"/>
      <c r="B277" s="34"/>
      <c r="C277" s="34"/>
      <c r="D277" s="18"/>
      <c r="F277" s="36"/>
      <c r="G277" s="36"/>
      <c r="H277" s="36"/>
    </row>
    <row r="278" spans="1:8" ht="16.149999999999999" customHeight="1" x14ac:dyDescent="0.45">
      <c r="A278" s="34"/>
      <c r="B278" s="34"/>
      <c r="C278" s="34"/>
      <c r="D278" s="18"/>
      <c r="F278" s="36"/>
      <c r="G278" s="36"/>
      <c r="H278" s="36"/>
    </row>
    <row r="279" spans="1:8" ht="16.149999999999999" customHeight="1" x14ac:dyDescent="0.45">
      <c r="A279" s="34"/>
      <c r="B279" s="34"/>
      <c r="C279" s="34"/>
      <c r="D279" s="18"/>
      <c r="F279" s="36"/>
      <c r="G279" s="36"/>
      <c r="H279" s="36"/>
    </row>
    <row r="280" spans="1:8" ht="16.149999999999999" customHeight="1" x14ac:dyDescent="0.45">
      <c r="A280" s="34"/>
      <c r="B280" s="34"/>
      <c r="C280" s="34"/>
      <c r="D280" s="18"/>
      <c r="F280" s="36"/>
      <c r="G280" s="36"/>
      <c r="H280" s="36"/>
    </row>
    <row r="281" spans="1:8" ht="16.149999999999999" customHeight="1" x14ac:dyDescent="0.45">
      <c r="A281" s="34"/>
      <c r="B281" s="34"/>
      <c r="C281" s="34"/>
      <c r="D281" s="18"/>
      <c r="F281" s="36"/>
      <c r="G281" s="36"/>
      <c r="H281" s="36"/>
    </row>
    <row r="282" spans="1:8" ht="16.149999999999999" customHeight="1" x14ac:dyDescent="0.45">
      <c r="A282" s="34"/>
      <c r="B282" s="34"/>
      <c r="C282" s="34"/>
      <c r="D282" s="18"/>
      <c r="F282" s="36"/>
      <c r="G282" s="45"/>
      <c r="H282" s="36"/>
    </row>
    <row r="283" spans="1:8" ht="16.149999999999999" customHeight="1" x14ac:dyDescent="0.45">
      <c r="A283" s="34"/>
      <c r="B283" s="34"/>
      <c r="C283" s="34"/>
      <c r="D283" s="18"/>
      <c r="F283" s="36"/>
      <c r="G283" s="36"/>
      <c r="H283" s="36"/>
    </row>
    <row r="284" spans="1:8" ht="16.149999999999999" customHeight="1" x14ac:dyDescent="0.45">
      <c r="A284" s="34"/>
      <c r="B284" s="34"/>
      <c r="C284" s="34"/>
      <c r="D284" s="18"/>
      <c r="F284" s="36"/>
      <c r="G284" s="36"/>
      <c r="H284" s="36"/>
    </row>
    <row r="285" spans="1:8" ht="16.149999999999999" customHeight="1" x14ac:dyDescent="0.45">
      <c r="A285" s="34"/>
      <c r="B285" s="34"/>
      <c r="C285" s="34"/>
      <c r="D285" s="18"/>
      <c r="F285" s="36"/>
      <c r="G285" s="36"/>
      <c r="H285" s="36"/>
    </row>
    <row r="286" spans="1:8" ht="16.149999999999999" customHeight="1" x14ac:dyDescent="0.45">
      <c r="A286" s="34"/>
      <c r="B286" s="34"/>
      <c r="C286" s="34"/>
      <c r="D286" s="18"/>
      <c r="F286" s="36"/>
      <c r="G286" s="36"/>
      <c r="H286" s="36"/>
    </row>
    <row r="287" spans="1:8" ht="16.149999999999999" customHeight="1" x14ac:dyDescent="0.45">
      <c r="A287" s="34"/>
      <c r="B287" s="34"/>
      <c r="C287" s="34"/>
      <c r="D287" s="18"/>
      <c r="F287" s="36"/>
      <c r="G287" s="36"/>
      <c r="H287" s="36"/>
    </row>
    <row r="288" spans="1:8" ht="16.149999999999999" customHeight="1" x14ac:dyDescent="0.45">
      <c r="A288" s="34"/>
      <c r="B288" s="34"/>
      <c r="C288" s="34"/>
      <c r="D288" s="18"/>
      <c r="F288" s="36"/>
      <c r="G288" s="36"/>
      <c r="H288" s="36"/>
    </row>
    <row r="289" spans="1:8" ht="16.149999999999999" customHeight="1" x14ac:dyDescent="0.45">
      <c r="A289" s="34"/>
      <c r="B289" s="34"/>
      <c r="C289" s="34"/>
      <c r="D289" s="18"/>
      <c r="F289" s="36"/>
      <c r="G289" s="36"/>
      <c r="H289" s="36"/>
    </row>
    <row r="290" spans="1:8" ht="16.149999999999999" customHeight="1" x14ac:dyDescent="0.45">
      <c r="A290" s="34"/>
      <c r="B290" s="34"/>
      <c r="C290" s="34"/>
      <c r="D290" s="18"/>
      <c r="F290" s="36"/>
      <c r="G290" s="36"/>
      <c r="H290" s="36"/>
    </row>
    <row r="291" spans="1:8" ht="16.149999999999999" customHeight="1" x14ac:dyDescent="0.45">
      <c r="A291" s="34"/>
      <c r="B291" s="34"/>
      <c r="C291" s="34"/>
      <c r="D291" s="18"/>
      <c r="F291" s="36"/>
      <c r="G291" s="36"/>
      <c r="H291" s="36"/>
    </row>
    <row r="292" spans="1:8" ht="16.149999999999999" customHeight="1" x14ac:dyDescent="0.45">
      <c r="A292" s="34"/>
      <c r="B292" s="34"/>
      <c r="C292" s="34"/>
      <c r="D292" s="18"/>
      <c r="F292" s="36"/>
      <c r="G292" s="36"/>
      <c r="H292" s="36"/>
    </row>
    <row r="293" spans="1:8" ht="16.149999999999999" customHeight="1" x14ac:dyDescent="0.45">
      <c r="A293" s="34"/>
      <c r="B293" s="34"/>
      <c r="C293" s="34"/>
      <c r="D293" s="18"/>
      <c r="F293" s="36"/>
      <c r="G293" s="36"/>
      <c r="H293" s="36"/>
    </row>
    <row r="294" spans="1:8" ht="16.149999999999999" customHeight="1" x14ac:dyDescent="0.45">
      <c r="A294" s="34"/>
      <c r="B294" s="34"/>
      <c r="C294" s="34"/>
      <c r="D294" s="18"/>
      <c r="F294" s="36"/>
      <c r="G294" s="36"/>
      <c r="H294" s="36"/>
    </row>
    <row r="295" spans="1:8" ht="16.149999999999999" customHeight="1" x14ac:dyDescent="0.45">
      <c r="A295" s="34"/>
      <c r="B295" s="34"/>
      <c r="C295" s="34"/>
      <c r="D295" s="18"/>
      <c r="F295" s="36"/>
      <c r="G295" s="36"/>
      <c r="H295" s="36"/>
    </row>
    <row r="296" spans="1:8" ht="16.149999999999999" customHeight="1" x14ac:dyDescent="0.45">
      <c r="A296" s="34"/>
      <c r="B296" s="34"/>
      <c r="C296" s="34"/>
      <c r="D296" s="18"/>
      <c r="F296" s="36"/>
      <c r="G296" s="36"/>
      <c r="H296" s="36"/>
    </row>
    <row r="297" spans="1:8" ht="16.149999999999999" customHeight="1" x14ac:dyDescent="0.45">
      <c r="A297" s="34"/>
      <c r="B297" s="34"/>
      <c r="C297" s="34"/>
      <c r="D297" s="18"/>
      <c r="F297" s="36"/>
      <c r="G297" s="36"/>
      <c r="H297" s="36"/>
    </row>
    <row r="298" spans="1:8" ht="16.149999999999999" customHeight="1" x14ac:dyDescent="0.45">
      <c r="A298" s="34"/>
      <c r="B298" s="34"/>
      <c r="C298" s="34"/>
      <c r="D298" s="18"/>
      <c r="F298" s="36"/>
      <c r="G298" s="36"/>
      <c r="H298" s="36"/>
    </row>
    <row r="299" spans="1:8" ht="16.149999999999999" customHeight="1" x14ac:dyDescent="0.45">
      <c r="A299" s="34"/>
      <c r="B299" s="34"/>
      <c r="C299" s="34"/>
      <c r="D299" s="18"/>
      <c r="F299" s="36"/>
      <c r="G299" s="36"/>
      <c r="H299" s="36"/>
    </row>
    <row r="300" spans="1:8" ht="16.149999999999999" customHeight="1" x14ac:dyDescent="0.45">
      <c r="A300" s="34"/>
      <c r="B300" s="34"/>
      <c r="C300" s="34"/>
      <c r="D300" s="18"/>
      <c r="F300" s="36"/>
      <c r="G300" s="36"/>
      <c r="H300" s="36"/>
    </row>
    <row r="301" spans="1:8" ht="16.149999999999999" customHeight="1" x14ac:dyDescent="0.45">
      <c r="A301" s="34"/>
      <c r="B301" s="34"/>
      <c r="C301" s="34"/>
      <c r="D301" s="18"/>
      <c r="F301" s="36"/>
      <c r="G301" s="36"/>
      <c r="H301" s="36"/>
    </row>
    <row r="302" spans="1:8" ht="16.149999999999999" customHeight="1" x14ac:dyDescent="0.45">
      <c r="A302" s="34"/>
      <c r="B302" s="34"/>
      <c r="C302" s="34"/>
      <c r="D302" s="18"/>
      <c r="F302" s="36"/>
      <c r="G302" s="36"/>
      <c r="H302" s="36"/>
    </row>
    <row r="303" spans="1:8" ht="16.149999999999999" customHeight="1" x14ac:dyDescent="0.45">
      <c r="A303" s="34"/>
      <c r="B303" s="34"/>
      <c r="C303" s="34"/>
      <c r="D303" s="18"/>
      <c r="F303" s="36"/>
      <c r="G303" s="36"/>
      <c r="H303" s="36"/>
    </row>
    <row r="304" spans="1:8" ht="16.149999999999999" customHeight="1" x14ac:dyDescent="0.45">
      <c r="A304" s="34"/>
      <c r="B304" s="34"/>
      <c r="C304" s="34"/>
      <c r="D304" s="18"/>
      <c r="F304" s="36"/>
      <c r="G304" s="36"/>
      <c r="H304" s="36"/>
    </row>
    <row r="305" spans="1:8" ht="16.149999999999999" customHeight="1" x14ac:dyDescent="0.45">
      <c r="A305" s="34"/>
      <c r="B305" s="34"/>
      <c r="C305" s="34"/>
      <c r="D305" s="18"/>
      <c r="F305" s="36"/>
      <c r="G305" s="36"/>
      <c r="H305" s="36"/>
    </row>
    <row r="306" spans="1:8" ht="16.149999999999999" customHeight="1" x14ac:dyDescent="0.45">
      <c r="A306" s="34"/>
      <c r="B306" s="34"/>
      <c r="C306" s="34"/>
      <c r="D306" s="18"/>
      <c r="F306" s="36"/>
      <c r="G306" s="36"/>
      <c r="H306" s="36"/>
    </row>
    <row r="307" spans="1:8" ht="16.149999999999999" customHeight="1" x14ac:dyDescent="0.45">
      <c r="A307" s="34"/>
      <c r="B307" s="34"/>
      <c r="C307" s="34"/>
      <c r="D307" s="18"/>
      <c r="F307" s="36"/>
      <c r="G307" s="36"/>
      <c r="H307" s="36"/>
    </row>
    <row r="308" spans="1:8" ht="16.149999999999999" customHeight="1" x14ac:dyDescent="0.45">
      <c r="A308" s="42"/>
      <c r="B308" s="42"/>
      <c r="C308" s="42"/>
      <c r="E308"/>
      <c r="F308" s="36"/>
      <c r="G308" s="36"/>
      <c r="H308" s="36"/>
    </row>
    <row r="309" spans="1:8" ht="16.149999999999999" customHeight="1" x14ac:dyDescent="0.45">
      <c r="A309" s="42"/>
      <c r="B309" s="42"/>
      <c r="C309" s="42"/>
      <c r="E309"/>
      <c r="F309" s="36"/>
      <c r="G309" s="36"/>
      <c r="H309" s="36"/>
    </row>
    <row r="310" spans="1:8" ht="16.149999999999999" customHeight="1" x14ac:dyDescent="0.45">
      <c r="A310" s="42"/>
      <c r="B310" s="42"/>
      <c r="C310" s="42"/>
      <c r="E310"/>
      <c r="F310" s="36"/>
      <c r="G310" s="36"/>
      <c r="H310" s="36"/>
    </row>
    <row r="311" spans="1:8" ht="16.149999999999999" customHeight="1" x14ac:dyDescent="0.45">
      <c r="A311" s="42"/>
      <c r="B311" s="42"/>
      <c r="C311" s="42"/>
      <c r="E311"/>
      <c r="F311" s="36"/>
      <c r="G311" s="36"/>
      <c r="H311" s="36"/>
    </row>
    <row r="312" spans="1:8" ht="16.149999999999999" customHeight="1" x14ac:dyDescent="0.45">
      <c r="A312" s="42"/>
      <c r="B312" s="42"/>
      <c r="C312" s="42"/>
      <c r="E312"/>
      <c r="F312" s="36"/>
      <c r="G312" s="36"/>
      <c r="H312" s="36"/>
    </row>
    <row r="313" spans="1:8" ht="16.149999999999999" customHeight="1" x14ac:dyDescent="0.45">
      <c r="A313" s="42"/>
      <c r="B313" s="42"/>
      <c r="C313" s="42"/>
      <c r="E313"/>
      <c r="F313" s="36"/>
      <c r="G313" s="36"/>
      <c r="H313" s="36"/>
    </row>
    <row r="314" spans="1:8" ht="16.149999999999999" customHeight="1" x14ac:dyDescent="0.45">
      <c r="A314" s="42"/>
      <c r="B314" s="42"/>
      <c r="C314" s="42"/>
      <c r="E314"/>
      <c r="F314" s="36"/>
      <c r="G314" s="36"/>
      <c r="H314" s="36"/>
    </row>
    <row r="315" spans="1:8" ht="16.149999999999999" customHeight="1" x14ac:dyDescent="0.45">
      <c r="A315" s="42"/>
      <c r="B315" s="42"/>
      <c r="C315" s="42"/>
      <c r="E315"/>
      <c r="F315" s="36"/>
      <c r="G315" s="36"/>
      <c r="H315" s="36"/>
    </row>
    <row r="316" spans="1:8" ht="16.149999999999999" customHeight="1" x14ac:dyDescent="0.45">
      <c r="A316" s="42"/>
      <c r="B316" s="42"/>
      <c r="C316" s="42"/>
      <c r="E316"/>
      <c r="F316" s="36"/>
      <c r="G316" s="36"/>
      <c r="H316" s="36"/>
    </row>
    <row r="317" spans="1:8" ht="16.149999999999999" customHeight="1" x14ac:dyDescent="0.45">
      <c r="A317" s="42"/>
      <c r="B317" s="42"/>
      <c r="C317" s="42"/>
      <c r="E317"/>
      <c r="F317" s="36"/>
      <c r="G317" s="36"/>
      <c r="H317" s="36"/>
    </row>
    <row r="318" spans="1:8" ht="16.149999999999999" customHeight="1" x14ac:dyDescent="0.45">
      <c r="A318" s="42"/>
      <c r="B318" s="42"/>
      <c r="C318" s="42"/>
      <c r="E318"/>
      <c r="F318" s="36"/>
      <c r="G318" s="36"/>
      <c r="H318" s="36"/>
    </row>
    <row r="319" spans="1:8" ht="16.149999999999999" customHeight="1" x14ac:dyDescent="0.45">
      <c r="A319" s="42"/>
      <c r="B319" s="42"/>
      <c r="C319" s="42"/>
      <c r="E319"/>
      <c r="F319" s="36"/>
      <c r="G319" s="36"/>
      <c r="H319" s="36"/>
    </row>
    <row r="320" spans="1:8" ht="16.149999999999999" customHeight="1" x14ac:dyDescent="0.45">
      <c r="A320" s="42"/>
      <c r="B320" s="42"/>
      <c r="C320" s="42"/>
      <c r="E320"/>
      <c r="F320" s="36"/>
      <c r="G320" s="36"/>
      <c r="H320" s="36"/>
    </row>
    <row r="321" spans="1:8" ht="16.149999999999999" customHeight="1" x14ac:dyDescent="0.45">
      <c r="A321" s="42"/>
      <c r="B321" s="42"/>
      <c r="C321" s="42"/>
      <c r="E321"/>
      <c r="F321" s="36"/>
      <c r="G321" s="36"/>
      <c r="H321" s="36"/>
    </row>
    <row r="322" spans="1:8" ht="16.149999999999999" customHeight="1" x14ac:dyDescent="0.45">
      <c r="A322" s="42"/>
      <c r="B322" s="42"/>
      <c r="C322" s="42"/>
      <c r="E322"/>
      <c r="F322" s="36"/>
      <c r="G322" s="36"/>
      <c r="H322" s="36"/>
    </row>
    <row r="323" spans="1:8" ht="16.149999999999999" customHeight="1" x14ac:dyDescent="0.45">
      <c r="A323" s="42"/>
      <c r="B323" s="42"/>
      <c r="C323" s="42"/>
      <c r="E323"/>
      <c r="F323" s="36"/>
      <c r="G323" s="36"/>
      <c r="H323" s="36"/>
    </row>
    <row r="324" spans="1:8" ht="16.149999999999999" customHeight="1" x14ac:dyDescent="0.45">
      <c r="A324" s="42"/>
      <c r="B324" s="42"/>
      <c r="C324" s="42"/>
      <c r="E324"/>
      <c r="F324" s="36"/>
      <c r="G324" s="36"/>
      <c r="H324" s="36"/>
    </row>
    <row r="325" spans="1:8" ht="16.149999999999999" customHeight="1" x14ac:dyDescent="0.45">
      <c r="A325" s="42"/>
      <c r="B325" s="42"/>
      <c r="C325" s="42"/>
      <c r="E325"/>
      <c r="F325" s="36"/>
      <c r="G325" s="36"/>
      <c r="H325" s="36"/>
    </row>
    <row r="326" spans="1:8" ht="16.149999999999999" customHeight="1" x14ac:dyDescent="0.45">
      <c r="A326" s="42"/>
      <c r="B326" s="42"/>
      <c r="C326" s="42"/>
      <c r="E326"/>
      <c r="F326" s="36"/>
      <c r="G326" s="36"/>
      <c r="H326" s="36"/>
    </row>
    <row r="327" spans="1:8" ht="16.149999999999999" customHeight="1" x14ac:dyDescent="0.45">
      <c r="A327" s="42"/>
      <c r="B327" s="42"/>
      <c r="C327" s="42"/>
      <c r="E327"/>
      <c r="F327" s="36"/>
      <c r="G327" s="36"/>
      <c r="H327" s="36"/>
    </row>
    <row r="328" spans="1:8" ht="16.149999999999999" customHeight="1" x14ac:dyDescent="0.45">
      <c r="A328" s="42"/>
      <c r="B328" s="42"/>
      <c r="C328" s="42"/>
      <c r="E328"/>
      <c r="F328" s="36"/>
      <c r="G328" s="36"/>
      <c r="H328" s="36"/>
    </row>
    <row r="329" spans="1:8" ht="16.149999999999999" customHeight="1" x14ac:dyDescent="0.45">
      <c r="A329" s="42"/>
      <c r="B329" s="42"/>
      <c r="C329" s="42"/>
      <c r="E329"/>
      <c r="F329" s="36"/>
      <c r="G329" s="36"/>
      <c r="H329" s="36"/>
    </row>
    <row r="330" spans="1:8" ht="16.149999999999999" customHeight="1" x14ac:dyDescent="0.45">
      <c r="A330" s="42"/>
      <c r="B330" s="42"/>
      <c r="C330" s="42"/>
      <c r="E330"/>
      <c r="F330" s="36"/>
      <c r="G330" s="36"/>
      <c r="H330" s="36"/>
    </row>
    <row r="331" spans="1:8" ht="16.149999999999999" customHeight="1" x14ac:dyDescent="0.45">
      <c r="A331" s="42"/>
      <c r="B331" s="42"/>
      <c r="C331" s="42"/>
      <c r="E331"/>
      <c r="F331" s="36"/>
      <c r="G331" s="36"/>
      <c r="H331" s="36"/>
    </row>
    <row r="332" spans="1:8" ht="16.149999999999999" customHeight="1" x14ac:dyDescent="0.45">
      <c r="A332" s="42"/>
      <c r="B332" s="42"/>
      <c r="C332" s="42"/>
      <c r="E332"/>
      <c r="F332" s="36"/>
      <c r="G332" s="36"/>
      <c r="H332" s="36"/>
    </row>
  </sheetData>
  <sheetProtection formatCells="0" formatColumns="0" formatRows="0" insertColumns="0" insertRows="0" insertHyperlinks="0" autoFilter="0"/>
  <dataConsolidate/>
  <mergeCells count="1">
    <mergeCell ref="A1:R1"/>
  </mergeCells>
  <phoneticPr fontId="7" type="noConversion"/>
  <conditionalFormatting sqref="A221:R272 E215:R220 A3:R15">
    <cfRule type="expression" dxfId="218" priority="10" stopIfTrue="1">
      <formula>$H3&gt;=21</formula>
    </cfRule>
  </conditionalFormatting>
  <conditionalFormatting sqref="A273:R332">
    <cfRule type="expression" dxfId="217" priority="9" stopIfTrue="1">
      <formula>$I273&gt;=21</formula>
    </cfRule>
  </conditionalFormatting>
  <conditionalFormatting sqref="A3:R15">
    <cfRule type="expression" dxfId="216" priority="8">
      <formula>$R3&lt;&gt;""</formula>
    </cfRule>
  </conditionalFormatting>
  <conditionalFormatting sqref="G269">
    <cfRule type="expression" dxfId="215" priority="6" stopIfTrue="1">
      <formula>$I269&gt;=21</formula>
    </cfRule>
  </conditionalFormatting>
  <conditionalFormatting sqref="G269">
    <cfRule type="expression" dxfId="214" priority="5" stopIfTrue="1">
      <formula>$I269&gt;=21</formula>
    </cfRule>
  </conditionalFormatting>
  <conditionalFormatting sqref="G282">
    <cfRule type="expression" dxfId="213" priority="3" stopIfTrue="1">
      <formula>$I282&gt;=21</formula>
    </cfRule>
  </conditionalFormatting>
  <conditionalFormatting sqref="G282">
    <cfRule type="expression" dxfId="212" priority="2" stopIfTrue="1">
      <formula>$I282&gt;=21</formula>
    </cfRule>
  </conditionalFormatting>
  <conditionalFormatting sqref="G282">
    <cfRule type="expression" dxfId="211" priority="1">
      <formula>$AC49="Inactive"</formula>
    </cfRule>
  </conditionalFormatting>
  <conditionalFormatting sqref="A247:R247">
    <cfRule type="expression" dxfId="210" priority="11">
      <formula>#REF!="Inactive"</formula>
    </cfRule>
  </conditionalFormatting>
  <dataValidations count="4">
    <dataValidation type="list" allowBlank="1" showInputMessage="1" showErrorMessage="1" sqref="I3:I15" xr:uid="{0753C4B2-2B39-4CAD-89E8-E6E5A59BA1C3}">
      <formula1>Group</formula1>
    </dataValidation>
    <dataValidation type="list" allowBlank="1" showInputMessage="1" showErrorMessage="1" error="You can add a new address in the settings sheet_x000a_" prompt="Add a new city in settings" sqref="P3:P15" xr:uid="{9C999C3E-14B9-44B1-82B9-D5BF4CCCA796}">
      <formula1>INDIRECT("City")</formula1>
    </dataValidation>
    <dataValidation allowBlank="1" showInputMessage="1" showErrorMessage="1" prompt="Enter a date of inactive" sqref="R3:R15" xr:uid="{633103C9-B468-452B-AE92-209A3EFC4ACA}"/>
    <dataValidation type="list" allowBlank="1" showInputMessage="1" showErrorMessage="1" sqref="J3:J15" xr:uid="{11FAD2DD-02C0-42A0-8ECE-55C7502F80EE}">
      <formula1>INDIRECT("ContactP")</formula1>
    </dataValidation>
  </dataValidations>
  <hyperlinks>
    <hyperlink ref="A3" location="'Individual 1'!A1" display="Individual 1" xr:uid="{371DA4D7-9DC0-4198-9C12-66DFD4C63E7F}"/>
    <hyperlink ref="A4" location="'Individual 2'!A1" display="Individual 2" xr:uid="{8B0E9D1F-6E12-433E-88AD-20EDE8BC6259}"/>
    <hyperlink ref="A5" location="'Individual 3'!A1" display="Individual 3" xr:uid="{4378556C-6B58-463B-8F1D-E0ACDB0E98DF}"/>
    <hyperlink ref="A6" location="'Individual 4'!A1" display="Individual 4" xr:uid="{B857A721-7080-4BD1-BA0A-1C1A14E66D85}"/>
    <hyperlink ref="A7" location="'Individual 5'!A1" display="Individual 5" xr:uid="{C664CF9F-EEBA-4F77-BA85-E7500326B450}"/>
    <hyperlink ref="A8" location="'Individual 6'!A1" display="Individual 6" xr:uid="{7D821DF1-1B5A-4165-A55C-A593B8A32017}"/>
    <hyperlink ref="A9" location="'Individual 7'!A1" display="Individual 7" xr:uid="{92624CC8-AC3D-4269-93CB-2F6594FF53FD}"/>
    <hyperlink ref="A10" location="'Individual 8'!A1" display="Individual 8" xr:uid="{3358555C-E1C9-4D0B-8857-652D312716E9}"/>
    <hyperlink ref="A11" location="'Individual 9'!A1" display="Individual 9" xr:uid="{1925BED9-55FA-4B86-8D6B-93E0D7DD4BB5}"/>
    <hyperlink ref="A12" location="'Individual 10'!A1" display="Individual 10" xr:uid="{626A617F-7772-4634-955F-41CC92FAE19E}"/>
    <hyperlink ref="A13" location="'Individual 11'!A1" display="Individual 11" xr:uid="{53878ED8-A1EF-4147-BF03-ECF6ADA4C5AE}"/>
    <hyperlink ref="A14" location="'Individual 12'!A1" display="Individual 12" xr:uid="{F7D6ED4B-E003-4C33-AAD2-457E2EBAFF69}"/>
    <hyperlink ref="A15" location="'Individual 13'!A1" display="Individual 13" xr:uid="{9EFC035E-810C-4600-9596-4AAA8BD05BA6}"/>
  </hyperlink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A5EE70-7CF0-4A80-A96A-A11527786356}">
          <x14:formula1>
            <xm:f>Worker!$A$3:C125</xm:f>
          </x14:formula1>
          <xm:sqref>D3:E15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69BE3-8A30-43C4-BED6-EE7E5E32D92D}">
  <sheetPr codeName="Sheet10">
    <tabColor rgb="FF0070C0"/>
  </sheetPr>
  <dimension ref="A1:N197"/>
  <sheetViews>
    <sheetView workbookViewId="0">
      <selection activeCell="A12" sqref="A12"/>
    </sheetView>
  </sheetViews>
  <sheetFormatPr defaultRowHeight="14.25" x14ac:dyDescent="0.45"/>
  <cols>
    <col min="1" max="1" width="26.46484375" bestFit="1" customWidth="1"/>
    <col min="2" max="2" width="11.265625" bestFit="1" customWidth="1"/>
    <col min="3" max="3" width="17.53125" bestFit="1" customWidth="1"/>
    <col min="4" max="4" width="14.265625" bestFit="1" customWidth="1"/>
    <col min="5" max="5" width="13" bestFit="1" customWidth="1"/>
    <col min="6" max="7" width="13" customWidth="1"/>
    <col min="8" max="12" width="16" customWidth="1"/>
    <col min="13" max="14" width="10.796875" bestFit="1" customWidth="1"/>
    <col min="15" max="15" width="3.265625" customWidth="1"/>
    <col min="16" max="16" width="5.86328125" customWidth="1"/>
  </cols>
  <sheetData>
    <row r="1" spans="1:14" ht="15.75" x14ac:dyDescent="0.5">
      <c r="A1" s="167" t="s">
        <v>1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</row>
    <row r="2" spans="1:14" x14ac:dyDescent="0.45">
      <c r="A2" s="27" t="s">
        <v>10</v>
      </c>
      <c r="B2" s="27" t="s">
        <v>109</v>
      </c>
      <c r="C2" s="27" t="s">
        <v>170</v>
      </c>
      <c r="D2" s="27" t="s">
        <v>171</v>
      </c>
      <c r="E2" s="27" t="s">
        <v>206</v>
      </c>
      <c r="F2" s="27" t="s">
        <v>207</v>
      </c>
      <c r="G2" s="27" t="s">
        <v>196</v>
      </c>
      <c r="H2" s="27" t="s">
        <v>182</v>
      </c>
      <c r="I2" s="27" t="s">
        <v>198</v>
      </c>
      <c r="J2" s="27" t="s">
        <v>201</v>
      </c>
      <c r="K2" s="27" t="s">
        <v>199</v>
      </c>
      <c r="L2" s="27" t="s">
        <v>226</v>
      </c>
      <c r="M2" s="27" t="s">
        <v>200</v>
      </c>
      <c r="N2" s="98" t="s">
        <v>268</v>
      </c>
    </row>
    <row r="3" spans="1:14" x14ac:dyDescent="0.45">
      <c r="A3" s="42" t="s">
        <v>18</v>
      </c>
      <c r="B3" s="43">
        <v>120</v>
      </c>
      <c r="G3" s="41"/>
      <c r="J3" s="42"/>
      <c r="N3" s="41"/>
    </row>
    <row r="4" spans="1:14" x14ac:dyDescent="0.45">
      <c r="A4" s="42" t="s">
        <v>19</v>
      </c>
      <c r="B4" s="43">
        <v>120</v>
      </c>
      <c r="G4" s="41"/>
      <c r="J4" s="42"/>
      <c r="N4" s="41"/>
    </row>
    <row r="5" spans="1:14" x14ac:dyDescent="0.45">
      <c r="A5" s="42" t="s">
        <v>20</v>
      </c>
      <c r="B5" s="43">
        <v>120</v>
      </c>
      <c r="G5" s="41"/>
      <c r="J5" s="42"/>
      <c r="N5" s="41"/>
    </row>
    <row r="6" spans="1:14" x14ac:dyDescent="0.45">
      <c r="A6" s="42" t="s">
        <v>21</v>
      </c>
      <c r="B6" s="43">
        <v>120</v>
      </c>
      <c r="G6" s="41"/>
      <c r="J6" s="42"/>
      <c r="N6" s="41"/>
    </row>
    <row r="7" spans="1:14" x14ac:dyDescent="0.45">
      <c r="A7" s="42" t="s">
        <v>22</v>
      </c>
      <c r="B7" s="43">
        <v>120</v>
      </c>
      <c r="G7" s="41"/>
      <c r="J7" s="42"/>
      <c r="N7" s="41"/>
    </row>
    <row r="8" spans="1:14" x14ac:dyDescent="0.45">
      <c r="A8" s="42" t="s">
        <v>23</v>
      </c>
      <c r="B8" s="43">
        <v>120</v>
      </c>
      <c r="G8" s="41"/>
      <c r="J8" s="42"/>
      <c r="N8" s="41"/>
    </row>
    <row r="9" spans="1:14" x14ac:dyDescent="0.45">
      <c r="A9" s="42" t="s">
        <v>25</v>
      </c>
      <c r="B9" s="43">
        <v>120</v>
      </c>
      <c r="G9" s="41"/>
      <c r="J9" s="42"/>
      <c r="N9" s="41"/>
    </row>
    <row r="10" spans="1:14" x14ac:dyDescent="0.45">
      <c r="A10" s="42" t="s">
        <v>27</v>
      </c>
      <c r="B10" s="43">
        <v>120</v>
      </c>
      <c r="G10" s="41"/>
      <c r="J10" s="42"/>
      <c r="N10" s="41"/>
    </row>
    <row r="11" spans="1:14" x14ac:dyDescent="0.45">
      <c r="A11" s="42" t="s">
        <v>29</v>
      </c>
      <c r="B11" s="43">
        <v>120</v>
      </c>
      <c r="G11" s="41"/>
      <c r="J11" s="42"/>
      <c r="N11" s="41"/>
    </row>
    <row r="12" spans="1:14" x14ac:dyDescent="0.45">
      <c r="A12" s="42" t="s">
        <v>31</v>
      </c>
      <c r="B12" s="43">
        <v>120</v>
      </c>
      <c r="G12" s="41"/>
      <c r="J12" s="42"/>
      <c r="N12" s="41"/>
    </row>
    <row r="13" spans="1:14" x14ac:dyDescent="0.45">
      <c r="A13" s="42"/>
      <c r="B13" s="43"/>
      <c r="G13" s="41"/>
      <c r="J13" s="42"/>
      <c r="N13" s="41"/>
    </row>
    <row r="14" spans="1:14" x14ac:dyDescent="0.45">
      <c r="A14" s="42"/>
      <c r="B14" s="43"/>
      <c r="G14" s="41"/>
      <c r="J14" s="42"/>
      <c r="N14" s="41"/>
    </row>
    <row r="15" spans="1:14" x14ac:dyDescent="0.45">
      <c r="A15" s="42"/>
      <c r="B15" s="43"/>
      <c r="G15" s="41"/>
      <c r="J15" s="42"/>
      <c r="N15" s="41"/>
    </row>
    <row r="16" spans="1:14" x14ac:dyDescent="0.45">
      <c r="A16" s="42"/>
      <c r="B16" s="43"/>
      <c r="G16" s="41"/>
      <c r="J16" s="42"/>
      <c r="N16" s="41"/>
    </row>
    <row r="17" spans="1:14" x14ac:dyDescent="0.45">
      <c r="A17" s="42"/>
      <c r="B17" s="43"/>
      <c r="G17" s="41"/>
      <c r="J17" s="42"/>
      <c r="N17" s="41"/>
    </row>
    <row r="18" spans="1:14" x14ac:dyDescent="0.45">
      <c r="A18" s="42"/>
      <c r="B18" s="43"/>
      <c r="G18" s="41"/>
      <c r="J18" s="42"/>
      <c r="N18" s="41"/>
    </row>
    <row r="19" spans="1:14" x14ac:dyDescent="0.45">
      <c r="A19" s="42"/>
      <c r="B19" s="43"/>
      <c r="G19" s="41"/>
      <c r="J19" s="42"/>
      <c r="N19" s="41"/>
    </row>
    <row r="20" spans="1:14" x14ac:dyDescent="0.45">
      <c r="A20" s="42"/>
      <c r="B20" s="43"/>
      <c r="G20" s="41"/>
      <c r="J20" s="42"/>
      <c r="N20" s="41"/>
    </row>
    <row r="21" spans="1:14" x14ac:dyDescent="0.45">
      <c r="A21" s="42"/>
      <c r="B21" s="43"/>
      <c r="G21" s="41"/>
      <c r="J21" s="42"/>
      <c r="N21" s="41"/>
    </row>
    <row r="22" spans="1:14" x14ac:dyDescent="0.45">
      <c r="A22" s="42"/>
      <c r="B22" s="43"/>
      <c r="G22" s="41"/>
      <c r="J22" s="42"/>
      <c r="N22" s="41"/>
    </row>
    <row r="23" spans="1:14" x14ac:dyDescent="0.45">
      <c r="A23" s="42"/>
      <c r="B23" s="43"/>
      <c r="G23" s="41"/>
      <c r="J23" s="42"/>
      <c r="N23" s="41"/>
    </row>
    <row r="24" spans="1:14" x14ac:dyDescent="0.45">
      <c r="A24" s="42"/>
      <c r="B24" s="43"/>
      <c r="G24" s="41"/>
      <c r="H24" s="41"/>
      <c r="J24" s="42"/>
      <c r="N24" s="41"/>
    </row>
    <row r="25" spans="1:14" x14ac:dyDescent="0.45">
      <c r="A25" s="42"/>
      <c r="B25" s="43"/>
      <c r="G25" s="41"/>
      <c r="H25" s="41"/>
      <c r="J25" s="42"/>
      <c r="N25" s="41"/>
    </row>
    <row r="26" spans="1:14" x14ac:dyDescent="0.45">
      <c r="A26" s="42"/>
      <c r="B26" s="43"/>
      <c r="G26" s="41"/>
      <c r="H26" s="41"/>
      <c r="J26" s="42"/>
      <c r="N26" s="41"/>
    </row>
    <row r="27" spans="1:14" x14ac:dyDescent="0.45">
      <c r="A27" s="42"/>
      <c r="B27" s="43"/>
      <c r="G27" s="41"/>
      <c r="H27" s="41"/>
      <c r="J27" s="42"/>
      <c r="N27" s="41"/>
    </row>
    <row r="28" spans="1:14" x14ac:dyDescent="0.45">
      <c r="A28" s="42"/>
      <c r="B28" s="43"/>
      <c r="G28" s="41"/>
      <c r="H28" s="41"/>
      <c r="J28" s="42"/>
      <c r="N28" s="41"/>
    </row>
    <row r="29" spans="1:14" x14ac:dyDescent="0.45">
      <c r="A29" s="42"/>
      <c r="B29" s="43"/>
      <c r="G29" s="41"/>
      <c r="H29" s="41"/>
      <c r="J29" s="42"/>
      <c r="N29" s="41"/>
    </row>
    <row r="30" spans="1:14" x14ac:dyDescent="0.45">
      <c r="A30" s="42"/>
      <c r="B30" s="43"/>
      <c r="G30" s="41"/>
      <c r="H30" s="41"/>
      <c r="J30" s="42"/>
      <c r="N30" s="41"/>
    </row>
    <row r="31" spans="1:14" x14ac:dyDescent="0.45">
      <c r="A31" s="42"/>
      <c r="B31" s="43"/>
      <c r="G31" s="41"/>
      <c r="H31" s="41"/>
      <c r="J31" s="42"/>
      <c r="N31" s="41"/>
    </row>
    <row r="32" spans="1:14" x14ac:dyDescent="0.45">
      <c r="A32" s="42"/>
      <c r="B32" s="43"/>
      <c r="G32" s="41"/>
      <c r="H32" s="41"/>
      <c r="J32" s="42"/>
      <c r="N32" s="41"/>
    </row>
    <row r="33" spans="1:14" x14ac:dyDescent="0.45">
      <c r="A33" s="42"/>
      <c r="B33" s="43"/>
      <c r="G33" s="41"/>
      <c r="H33" s="41"/>
      <c r="J33" s="42"/>
      <c r="N33" s="41"/>
    </row>
    <row r="34" spans="1:14" x14ac:dyDescent="0.45">
      <c r="A34" s="42"/>
      <c r="B34" s="43"/>
      <c r="G34" s="41"/>
      <c r="H34" s="41"/>
      <c r="J34" s="42"/>
      <c r="N34" s="41"/>
    </row>
    <row r="35" spans="1:14" x14ac:dyDescent="0.45">
      <c r="A35" s="42"/>
      <c r="B35" s="43"/>
      <c r="G35" s="41"/>
      <c r="J35" s="42"/>
      <c r="N35" s="41"/>
    </row>
    <row r="36" spans="1:14" x14ac:dyDescent="0.45">
      <c r="A36" s="42"/>
      <c r="B36" s="43"/>
      <c r="G36" s="41"/>
      <c r="H36" s="41"/>
      <c r="J36" s="42"/>
      <c r="N36" s="41"/>
    </row>
    <row r="37" spans="1:14" x14ac:dyDescent="0.45">
      <c r="A37" s="42"/>
      <c r="B37" s="43"/>
      <c r="G37" s="41"/>
      <c r="H37" s="41"/>
      <c r="J37" s="42"/>
      <c r="N37" s="41"/>
    </row>
    <row r="38" spans="1:14" x14ac:dyDescent="0.45">
      <c r="A38" s="42"/>
      <c r="B38" s="43"/>
      <c r="G38" s="41"/>
      <c r="H38" s="41"/>
      <c r="J38" s="42"/>
      <c r="N38" s="41"/>
    </row>
    <row r="39" spans="1:14" x14ac:dyDescent="0.45">
      <c r="A39" s="42"/>
      <c r="B39" s="43"/>
      <c r="G39" s="41"/>
      <c r="H39" s="41"/>
      <c r="J39" s="42"/>
      <c r="N39" s="41"/>
    </row>
    <row r="40" spans="1:14" x14ac:dyDescent="0.45">
      <c r="A40" s="42"/>
      <c r="B40" s="43"/>
      <c r="G40" s="41"/>
      <c r="H40" s="44"/>
      <c r="I40" s="44"/>
      <c r="J40" s="154"/>
      <c r="K40" s="44"/>
      <c r="L40" s="44"/>
      <c r="M40" s="44"/>
      <c r="N40" s="41"/>
    </row>
    <row r="41" spans="1:14" x14ac:dyDescent="0.45">
      <c r="A41" s="42"/>
      <c r="B41" s="43"/>
      <c r="G41" s="41"/>
      <c r="J41" s="42"/>
      <c r="N41" s="41"/>
    </row>
    <row r="42" spans="1:14" x14ac:dyDescent="0.45">
      <c r="A42" s="42"/>
      <c r="B42" s="43"/>
      <c r="G42" s="41"/>
      <c r="H42" s="41"/>
      <c r="J42" s="42"/>
      <c r="N42" s="41"/>
    </row>
    <row r="43" spans="1:14" x14ac:dyDescent="0.45">
      <c r="A43" s="42"/>
      <c r="B43" s="43"/>
      <c r="G43" s="41"/>
      <c r="H43" s="41"/>
      <c r="J43" s="42"/>
      <c r="N43" s="41"/>
    </row>
    <row r="44" spans="1:14" x14ac:dyDescent="0.45">
      <c r="A44" s="42"/>
      <c r="B44" s="43"/>
      <c r="G44" s="41"/>
      <c r="H44" s="41"/>
      <c r="I44" s="41"/>
      <c r="J44" s="155"/>
      <c r="K44" s="41"/>
      <c r="L44" s="41"/>
      <c r="M44" s="41"/>
      <c r="N44" s="41"/>
    </row>
    <row r="45" spans="1:14" x14ac:dyDescent="0.45">
      <c r="A45" s="42"/>
      <c r="B45" s="43"/>
      <c r="G45" s="41"/>
      <c r="H45" s="41"/>
      <c r="J45" s="42"/>
      <c r="N45" s="41"/>
    </row>
    <row r="46" spans="1:14" x14ac:dyDescent="0.45">
      <c r="A46" s="42"/>
      <c r="B46" s="43"/>
      <c r="G46" s="41"/>
      <c r="H46" s="44"/>
      <c r="I46" s="44"/>
      <c r="J46" s="154"/>
      <c r="K46" s="44"/>
      <c r="L46" s="44"/>
      <c r="M46" s="44"/>
      <c r="N46" s="41"/>
    </row>
    <row r="47" spans="1:14" x14ac:dyDescent="0.45">
      <c r="A47" s="42"/>
      <c r="B47" s="43"/>
      <c r="G47" s="41"/>
      <c r="H47" s="41"/>
      <c r="J47" s="42"/>
      <c r="N47" s="41"/>
    </row>
    <row r="48" spans="1:14" x14ac:dyDescent="0.45">
      <c r="A48" s="42"/>
      <c r="B48" s="43"/>
      <c r="G48" s="41"/>
      <c r="H48" s="41"/>
      <c r="I48" s="41"/>
      <c r="J48" s="155"/>
      <c r="K48" s="41"/>
      <c r="L48" s="41"/>
      <c r="M48" s="41"/>
      <c r="N48" s="41"/>
    </row>
    <row r="49" spans="1:14" x14ac:dyDescent="0.45">
      <c r="A49" s="42"/>
      <c r="B49" s="43"/>
      <c r="G49" s="41"/>
      <c r="H49" s="41"/>
      <c r="J49" s="42"/>
      <c r="N49" s="41"/>
    </row>
    <row r="50" spans="1:14" x14ac:dyDescent="0.45">
      <c r="A50" s="42"/>
      <c r="B50" s="43"/>
      <c r="G50" s="41"/>
      <c r="H50" s="41"/>
      <c r="J50" s="42"/>
      <c r="N50" s="41"/>
    </row>
    <row r="51" spans="1:14" x14ac:dyDescent="0.45">
      <c r="A51" s="42"/>
      <c r="B51" s="43"/>
      <c r="G51" s="41"/>
      <c r="H51" s="41"/>
      <c r="J51" s="42"/>
      <c r="N51" s="41"/>
    </row>
    <row r="52" spans="1:14" x14ac:dyDescent="0.45">
      <c r="A52" s="42"/>
      <c r="B52" s="43"/>
      <c r="G52" s="41"/>
      <c r="H52" s="41"/>
      <c r="J52" s="42"/>
      <c r="N52" s="41"/>
    </row>
    <row r="53" spans="1:14" x14ac:dyDescent="0.45">
      <c r="A53" s="42"/>
      <c r="B53" s="43"/>
      <c r="G53" s="41"/>
      <c r="H53" s="41"/>
      <c r="J53" s="42"/>
      <c r="N53" s="41"/>
    </row>
    <row r="54" spans="1:14" x14ac:dyDescent="0.45">
      <c r="A54" s="42"/>
      <c r="B54" s="43"/>
      <c r="G54" s="41"/>
      <c r="H54" s="41"/>
      <c r="J54" s="42"/>
      <c r="N54" s="41"/>
    </row>
    <row r="55" spans="1:14" x14ac:dyDescent="0.45">
      <c r="A55" s="42"/>
      <c r="B55" s="43"/>
      <c r="G55" s="41"/>
      <c r="H55" s="41"/>
      <c r="J55" s="42"/>
      <c r="N55" s="41"/>
    </row>
    <row r="56" spans="1:14" x14ac:dyDescent="0.45">
      <c r="A56" s="42"/>
      <c r="B56" s="43"/>
      <c r="G56" s="41"/>
      <c r="H56" s="41"/>
      <c r="J56" s="42"/>
      <c r="N56" s="41"/>
    </row>
    <row r="57" spans="1:14" x14ac:dyDescent="0.45">
      <c r="A57" s="42"/>
      <c r="B57" s="43"/>
      <c r="G57" s="41"/>
      <c r="H57" s="41"/>
      <c r="J57" s="42"/>
      <c r="N57" s="41"/>
    </row>
    <row r="58" spans="1:14" x14ac:dyDescent="0.45">
      <c r="A58" s="42"/>
      <c r="B58" s="43"/>
      <c r="G58" s="41"/>
      <c r="J58" s="42"/>
      <c r="N58" s="41"/>
    </row>
    <row r="59" spans="1:14" x14ac:dyDescent="0.45">
      <c r="A59" s="42"/>
      <c r="B59" s="43"/>
      <c r="G59" s="41"/>
      <c r="H59" s="41"/>
      <c r="J59" s="42"/>
      <c r="N59" s="41"/>
    </row>
    <row r="60" spans="1:14" x14ac:dyDescent="0.45">
      <c r="A60" s="42"/>
      <c r="B60" s="43"/>
      <c r="G60" s="41"/>
      <c r="H60" s="41"/>
      <c r="J60" s="42"/>
      <c r="N60" s="41"/>
    </row>
    <row r="61" spans="1:14" x14ac:dyDescent="0.45">
      <c r="A61" s="42"/>
      <c r="B61" s="43"/>
      <c r="G61" s="41"/>
      <c r="H61" s="41"/>
      <c r="J61" s="42"/>
      <c r="N61" s="41"/>
    </row>
    <row r="62" spans="1:14" x14ac:dyDescent="0.45">
      <c r="A62" s="42"/>
      <c r="B62" s="43"/>
      <c r="G62" s="41"/>
      <c r="H62" s="41"/>
      <c r="I62" s="41"/>
      <c r="J62" s="155"/>
      <c r="K62" s="41"/>
      <c r="L62" s="41"/>
      <c r="M62" s="41"/>
      <c r="N62" s="41"/>
    </row>
    <row r="63" spans="1:14" x14ac:dyDescent="0.45">
      <c r="A63" s="42"/>
      <c r="B63" s="43"/>
      <c r="G63" s="41"/>
      <c r="H63" s="41"/>
      <c r="J63" s="42"/>
      <c r="N63" s="41"/>
    </row>
    <row r="64" spans="1:14" x14ac:dyDescent="0.45">
      <c r="A64" s="42"/>
      <c r="B64" s="43"/>
      <c r="G64" s="41"/>
      <c r="H64" s="41"/>
      <c r="J64" s="42"/>
      <c r="N64" s="41"/>
    </row>
    <row r="65" spans="1:14" x14ac:dyDescent="0.45">
      <c r="A65" s="42"/>
      <c r="B65" s="43"/>
      <c r="G65" s="41"/>
      <c r="H65" s="41"/>
      <c r="J65" s="42"/>
      <c r="N65" s="41"/>
    </row>
    <row r="66" spans="1:14" x14ac:dyDescent="0.45">
      <c r="A66" s="42"/>
      <c r="B66" s="43"/>
      <c r="G66" s="41"/>
      <c r="H66" s="41"/>
      <c r="J66" s="42"/>
      <c r="N66" s="41"/>
    </row>
    <row r="67" spans="1:14" x14ac:dyDescent="0.45">
      <c r="A67" s="42"/>
      <c r="B67" s="43"/>
      <c r="G67" s="41"/>
      <c r="H67" s="41"/>
      <c r="I67" s="41"/>
      <c r="J67" s="155"/>
      <c r="K67" s="41"/>
      <c r="L67" s="41"/>
      <c r="M67" s="41"/>
      <c r="N67" s="41"/>
    </row>
    <row r="68" spans="1:14" x14ac:dyDescent="0.45">
      <c r="A68" s="42"/>
      <c r="B68" s="43"/>
      <c r="G68" s="41"/>
      <c r="H68" s="41"/>
      <c r="J68" s="42"/>
      <c r="N68" s="41"/>
    </row>
    <row r="69" spans="1:14" x14ac:dyDescent="0.45">
      <c r="A69" s="42"/>
      <c r="B69" s="43"/>
      <c r="G69" s="41"/>
      <c r="H69" s="41"/>
      <c r="I69" s="41"/>
      <c r="J69" s="155"/>
      <c r="K69" s="41"/>
      <c r="L69" s="41"/>
      <c r="M69" s="41"/>
      <c r="N69" s="41"/>
    </row>
    <row r="70" spans="1:14" x14ac:dyDescent="0.45">
      <c r="A70" s="42"/>
      <c r="B70" s="43"/>
      <c r="G70" s="41"/>
      <c r="H70" s="41"/>
      <c r="J70" s="42"/>
      <c r="N70" s="41"/>
    </row>
    <row r="71" spans="1:14" x14ac:dyDescent="0.45">
      <c r="A71" s="42"/>
      <c r="B71" s="43"/>
      <c r="G71" s="41"/>
      <c r="H71" s="41"/>
      <c r="J71" s="42"/>
      <c r="N71" s="41"/>
    </row>
    <row r="72" spans="1:14" x14ac:dyDescent="0.45">
      <c r="A72" s="42"/>
      <c r="B72" s="43"/>
      <c r="G72" s="41"/>
      <c r="H72" s="41"/>
      <c r="J72" s="42"/>
      <c r="N72" s="41"/>
    </row>
    <row r="73" spans="1:14" x14ac:dyDescent="0.45">
      <c r="A73" s="42"/>
      <c r="B73" s="43"/>
      <c r="G73" s="41"/>
      <c r="H73" s="41"/>
      <c r="J73" s="42"/>
      <c r="N73" s="41"/>
    </row>
    <row r="74" spans="1:14" x14ac:dyDescent="0.45">
      <c r="A74" s="42"/>
      <c r="B74" s="43"/>
      <c r="G74" s="41"/>
      <c r="H74" s="41"/>
      <c r="J74" s="42"/>
      <c r="N74" s="41"/>
    </row>
    <row r="75" spans="1:14" x14ac:dyDescent="0.45">
      <c r="A75" s="42"/>
      <c r="B75" s="43"/>
      <c r="G75" s="41"/>
      <c r="H75" s="41"/>
      <c r="J75" s="42"/>
      <c r="N75" s="41"/>
    </row>
    <row r="76" spans="1:14" x14ac:dyDescent="0.45">
      <c r="A76" s="42"/>
      <c r="B76" s="43"/>
      <c r="G76" s="41"/>
      <c r="H76" s="41"/>
      <c r="J76" s="42"/>
      <c r="N76" s="41"/>
    </row>
    <row r="77" spans="1:14" x14ac:dyDescent="0.45">
      <c r="A77" s="42"/>
      <c r="B77" s="43"/>
      <c r="G77" s="41"/>
      <c r="H77" s="41"/>
      <c r="J77" s="42"/>
      <c r="N77" s="41"/>
    </row>
    <row r="78" spans="1:14" x14ac:dyDescent="0.45">
      <c r="A78" s="42"/>
      <c r="B78" s="43"/>
      <c r="G78" s="41"/>
      <c r="H78" s="41"/>
      <c r="J78" s="42"/>
      <c r="N78" s="41"/>
    </row>
    <row r="79" spans="1:14" x14ac:dyDescent="0.45">
      <c r="A79" s="42"/>
      <c r="B79" s="43"/>
      <c r="G79" s="41"/>
      <c r="H79" s="41"/>
      <c r="J79" s="42"/>
      <c r="N79" s="41"/>
    </row>
    <row r="80" spans="1:14" x14ac:dyDescent="0.45">
      <c r="A80" s="42"/>
      <c r="B80" s="43"/>
      <c r="G80" s="41"/>
      <c r="H80" s="41"/>
      <c r="J80" s="42"/>
      <c r="N80" s="41"/>
    </row>
    <row r="81" spans="1:14" x14ac:dyDescent="0.45">
      <c r="A81" s="42"/>
      <c r="B81" s="43"/>
      <c r="G81" s="41"/>
      <c r="H81" s="41"/>
      <c r="J81" s="42"/>
      <c r="N81" s="41"/>
    </row>
    <row r="82" spans="1:14" x14ac:dyDescent="0.45">
      <c r="A82" s="42"/>
      <c r="B82" s="43"/>
      <c r="G82" s="41"/>
      <c r="H82" s="41"/>
      <c r="J82" s="42"/>
      <c r="N82" s="41"/>
    </row>
    <row r="83" spans="1:14" x14ac:dyDescent="0.45">
      <c r="A83" s="42"/>
      <c r="B83" s="43"/>
      <c r="G83" s="41"/>
      <c r="H83" s="41"/>
      <c r="J83" s="42"/>
      <c r="N83" s="41"/>
    </row>
    <row r="84" spans="1:14" x14ac:dyDescent="0.45">
      <c r="A84" s="42"/>
      <c r="B84" s="43"/>
      <c r="G84" s="41"/>
      <c r="H84" s="41"/>
      <c r="I84" s="41"/>
      <c r="J84" s="155"/>
      <c r="K84" s="41"/>
      <c r="L84" s="41"/>
      <c r="M84" s="41"/>
      <c r="N84" s="41"/>
    </row>
    <row r="85" spans="1:14" x14ac:dyDescent="0.45">
      <c r="A85" s="42"/>
      <c r="B85" s="43"/>
      <c r="G85" s="41"/>
      <c r="H85" s="41"/>
      <c r="J85" s="42"/>
      <c r="N85" s="41"/>
    </row>
    <row r="86" spans="1:14" x14ac:dyDescent="0.45">
      <c r="A86" s="42"/>
      <c r="B86" s="43"/>
      <c r="G86" s="41"/>
      <c r="J86" s="42"/>
      <c r="N86" s="41"/>
    </row>
    <row r="87" spans="1:14" x14ac:dyDescent="0.45">
      <c r="A87" s="42"/>
      <c r="B87" s="43"/>
      <c r="G87" s="41"/>
      <c r="H87" s="41"/>
      <c r="J87" s="42"/>
      <c r="N87" s="41"/>
    </row>
    <row r="88" spans="1:14" x14ac:dyDescent="0.45">
      <c r="A88" s="42"/>
      <c r="B88" s="43"/>
      <c r="G88" s="41"/>
      <c r="H88" s="41"/>
      <c r="J88" s="42"/>
      <c r="N88" s="41"/>
    </row>
    <row r="89" spans="1:14" x14ac:dyDescent="0.45">
      <c r="A89" s="42"/>
      <c r="B89" s="43"/>
      <c r="G89" s="41"/>
      <c r="H89" s="41"/>
      <c r="J89" s="42"/>
      <c r="N89" s="41"/>
    </row>
    <row r="90" spans="1:14" x14ac:dyDescent="0.45">
      <c r="A90" s="42"/>
      <c r="B90" s="43"/>
      <c r="G90" s="41"/>
      <c r="H90" s="41"/>
      <c r="J90" s="42"/>
      <c r="N90" s="41"/>
    </row>
    <row r="91" spans="1:14" x14ac:dyDescent="0.45">
      <c r="A91" s="42"/>
      <c r="B91" s="43"/>
      <c r="G91" s="41"/>
      <c r="H91" s="41"/>
      <c r="J91" s="42"/>
      <c r="N91" s="41"/>
    </row>
    <row r="92" spans="1:14" x14ac:dyDescent="0.45">
      <c r="A92" s="42"/>
      <c r="B92" s="43"/>
      <c r="C92" s="41"/>
      <c r="G92" s="41"/>
      <c r="H92" s="41"/>
      <c r="J92" s="42"/>
      <c r="N92" s="41"/>
    </row>
    <row r="93" spans="1:14" x14ac:dyDescent="0.45">
      <c r="A93" s="42"/>
      <c r="B93" s="43"/>
      <c r="G93" s="41"/>
      <c r="H93" s="41"/>
      <c r="J93" s="42"/>
      <c r="N93" s="41"/>
    </row>
    <row r="94" spans="1:14" x14ac:dyDescent="0.45">
      <c r="A94" s="42"/>
      <c r="B94" s="43"/>
      <c r="G94" s="41"/>
      <c r="H94" s="41"/>
      <c r="J94" s="42"/>
      <c r="N94" s="41"/>
    </row>
    <row r="95" spans="1:14" x14ac:dyDescent="0.45">
      <c r="A95" s="42"/>
      <c r="B95" s="43"/>
      <c r="G95" s="41"/>
      <c r="H95" s="41"/>
      <c r="J95" s="42"/>
      <c r="N95" s="41"/>
    </row>
    <row r="96" spans="1:14" x14ac:dyDescent="0.45">
      <c r="A96" s="42"/>
      <c r="B96" s="43"/>
      <c r="G96" s="41"/>
      <c r="H96" s="41"/>
      <c r="J96" s="42"/>
      <c r="N96" s="41"/>
    </row>
    <row r="97" spans="1:14" x14ac:dyDescent="0.45">
      <c r="A97" s="42"/>
      <c r="B97" s="43"/>
      <c r="G97" s="41"/>
      <c r="H97" s="41"/>
      <c r="J97" s="42"/>
      <c r="N97" s="41"/>
    </row>
    <row r="98" spans="1:14" x14ac:dyDescent="0.45">
      <c r="A98" s="42"/>
      <c r="B98" s="43"/>
      <c r="G98" s="41"/>
      <c r="H98" s="41"/>
      <c r="J98" s="42"/>
      <c r="N98" s="41"/>
    </row>
    <row r="99" spans="1:14" ht="15.75" x14ac:dyDescent="0.5">
      <c r="A99" s="42"/>
      <c r="B99" s="43"/>
      <c r="E99" s="46"/>
      <c r="F99" s="46"/>
      <c r="G99" s="156"/>
      <c r="H99" s="41"/>
      <c r="J99" s="42"/>
      <c r="N99" s="41"/>
    </row>
    <row r="100" spans="1:14" x14ac:dyDescent="0.45">
      <c r="A100" s="42"/>
      <c r="B100" s="43"/>
      <c r="G100" s="41"/>
      <c r="H100" s="41"/>
      <c r="J100" s="42"/>
      <c r="N100" s="41"/>
    </row>
    <row r="101" spans="1:14" x14ac:dyDescent="0.45">
      <c r="A101" s="42"/>
      <c r="B101" s="43"/>
      <c r="G101" s="41"/>
      <c r="H101" s="41"/>
      <c r="J101" s="42"/>
      <c r="N101" s="41"/>
    </row>
    <row r="102" spans="1:14" x14ac:dyDescent="0.45">
      <c r="A102" s="42"/>
      <c r="B102" s="43"/>
      <c r="G102" s="41"/>
      <c r="H102" s="41"/>
      <c r="J102" s="42"/>
      <c r="N102" s="41"/>
    </row>
    <row r="103" spans="1:14" x14ac:dyDescent="0.45">
      <c r="A103" s="42"/>
      <c r="B103" s="43"/>
      <c r="G103" s="41"/>
      <c r="J103" s="42"/>
      <c r="N103" s="41"/>
    </row>
    <row r="104" spans="1:14" x14ac:dyDescent="0.45">
      <c r="A104" s="42"/>
      <c r="B104" s="43"/>
      <c r="G104" s="41"/>
      <c r="H104" s="41"/>
      <c r="J104" s="42"/>
      <c r="N104" s="41"/>
    </row>
    <row r="105" spans="1:14" x14ac:dyDescent="0.45">
      <c r="A105" s="42"/>
      <c r="B105" s="43"/>
      <c r="G105" s="41"/>
      <c r="H105" s="41"/>
      <c r="J105" s="42"/>
      <c r="N105" s="41"/>
    </row>
    <row r="106" spans="1:14" x14ac:dyDescent="0.45">
      <c r="A106" s="42"/>
      <c r="B106" s="43"/>
      <c r="G106" s="41"/>
      <c r="H106" s="41"/>
      <c r="I106" s="41"/>
      <c r="J106" s="155"/>
      <c r="K106" s="41"/>
      <c r="L106" s="41"/>
      <c r="M106" s="41"/>
      <c r="N106" s="41"/>
    </row>
    <row r="107" spans="1:14" x14ac:dyDescent="0.45">
      <c r="A107" s="42"/>
      <c r="B107" s="43"/>
      <c r="G107" s="41"/>
      <c r="H107" s="41"/>
      <c r="J107" s="42"/>
      <c r="N107" s="41"/>
    </row>
    <row r="108" spans="1:14" x14ac:dyDescent="0.45">
      <c r="A108" s="42"/>
      <c r="B108" s="43"/>
      <c r="G108" s="41"/>
      <c r="H108" s="41"/>
      <c r="J108" s="42"/>
      <c r="N108" s="41"/>
    </row>
    <row r="109" spans="1:14" x14ac:dyDescent="0.45">
      <c r="A109" s="42"/>
      <c r="B109" s="43"/>
      <c r="G109" s="41"/>
      <c r="H109" s="41"/>
      <c r="J109" s="42"/>
      <c r="N109" s="41"/>
    </row>
    <row r="110" spans="1:14" x14ac:dyDescent="0.45">
      <c r="A110" s="42"/>
      <c r="B110" s="43"/>
      <c r="G110" s="41"/>
      <c r="H110" s="41"/>
      <c r="J110" s="42"/>
      <c r="N110" s="41"/>
    </row>
    <row r="111" spans="1:14" x14ac:dyDescent="0.45">
      <c r="A111" s="42"/>
      <c r="B111" s="43"/>
      <c r="G111" s="41"/>
      <c r="H111" s="41"/>
      <c r="J111" s="42"/>
      <c r="N111" s="41"/>
    </row>
    <row r="112" spans="1:14" x14ac:dyDescent="0.45">
      <c r="A112" s="42"/>
      <c r="B112" s="43"/>
      <c r="G112" s="41"/>
      <c r="J112" s="42"/>
      <c r="N112" s="41"/>
    </row>
    <row r="113" spans="1:14" x14ac:dyDescent="0.45">
      <c r="A113" s="42"/>
      <c r="B113" s="43"/>
      <c r="G113" s="41"/>
      <c r="H113" s="41"/>
      <c r="J113" s="42"/>
      <c r="N113" s="41"/>
    </row>
    <row r="114" spans="1:14" x14ac:dyDescent="0.45">
      <c r="A114" s="42"/>
      <c r="B114" s="43"/>
      <c r="G114" s="41"/>
      <c r="J114" s="42"/>
      <c r="N114" s="41"/>
    </row>
    <row r="115" spans="1:14" x14ac:dyDescent="0.45">
      <c r="A115" s="42"/>
      <c r="B115" s="43"/>
      <c r="G115" s="41"/>
      <c r="J115" s="42"/>
      <c r="N115" s="41"/>
    </row>
    <row r="116" spans="1:14" x14ac:dyDescent="0.45">
      <c r="A116" s="42"/>
      <c r="B116" s="43"/>
      <c r="G116" s="41"/>
      <c r="J116" s="42"/>
      <c r="N116" s="41"/>
    </row>
    <row r="117" spans="1:14" x14ac:dyDescent="0.45">
      <c r="A117" s="42"/>
      <c r="B117" s="43"/>
      <c r="G117" s="41"/>
      <c r="J117" s="42"/>
      <c r="N117" s="41"/>
    </row>
    <row r="118" spans="1:14" x14ac:dyDescent="0.45">
      <c r="A118" s="42"/>
      <c r="B118" s="43"/>
      <c r="G118" s="41"/>
      <c r="J118" s="42"/>
      <c r="N118" s="41"/>
    </row>
    <row r="119" spans="1:14" x14ac:dyDescent="0.45">
      <c r="A119" s="42"/>
      <c r="B119" s="43"/>
      <c r="G119" s="41"/>
      <c r="J119" s="42"/>
      <c r="N119" s="41"/>
    </row>
    <row r="120" spans="1:14" x14ac:dyDescent="0.45">
      <c r="A120" s="42"/>
      <c r="B120" s="43"/>
      <c r="G120" s="41"/>
      <c r="J120" s="42"/>
      <c r="N120" s="41"/>
    </row>
    <row r="121" spans="1:14" x14ac:dyDescent="0.45">
      <c r="A121" s="42"/>
      <c r="B121" s="43"/>
      <c r="G121" s="41"/>
      <c r="I121" s="14"/>
      <c r="J121" s="42"/>
      <c r="N121" s="41"/>
    </row>
    <row r="122" spans="1:14" x14ac:dyDescent="0.45">
      <c r="A122" s="42"/>
      <c r="B122" s="43"/>
      <c r="G122" s="41"/>
      <c r="J122" s="42"/>
      <c r="N122" s="41"/>
    </row>
    <row r="123" spans="1:14" x14ac:dyDescent="0.45">
      <c r="A123" s="42"/>
      <c r="B123" s="43"/>
      <c r="G123" s="41"/>
      <c r="J123" s="42"/>
      <c r="N123" s="41"/>
    </row>
    <row r="124" spans="1:14" x14ac:dyDescent="0.45">
      <c r="A124" s="42"/>
      <c r="B124" s="43"/>
      <c r="G124" s="41"/>
      <c r="J124" s="42"/>
      <c r="N124" s="41"/>
    </row>
    <row r="125" spans="1:14" x14ac:dyDescent="0.45">
      <c r="A125" s="42"/>
      <c r="B125" s="43"/>
      <c r="G125" s="41"/>
      <c r="J125" s="42"/>
      <c r="N125" s="41"/>
    </row>
    <row r="126" spans="1:14" x14ac:dyDescent="0.45">
      <c r="A126" s="42"/>
      <c r="B126" s="43"/>
      <c r="G126" s="41"/>
      <c r="J126" s="42"/>
      <c r="N126" s="41"/>
    </row>
    <row r="127" spans="1:14" x14ac:dyDescent="0.45">
      <c r="A127" s="42"/>
      <c r="B127" s="43"/>
      <c r="G127" s="41"/>
      <c r="J127" s="42"/>
      <c r="N127" s="41"/>
    </row>
    <row r="128" spans="1:14" x14ac:dyDescent="0.45">
      <c r="A128" s="42"/>
      <c r="B128" s="43"/>
      <c r="G128" s="41"/>
      <c r="J128" s="42"/>
      <c r="N128" s="41"/>
    </row>
    <row r="129" spans="1:14" x14ac:dyDescent="0.45">
      <c r="A129" s="42"/>
      <c r="B129" s="43"/>
      <c r="G129" s="41"/>
      <c r="J129" s="42"/>
      <c r="N129" s="41"/>
    </row>
    <row r="130" spans="1:14" x14ac:dyDescent="0.45">
      <c r="A130" s="42"/>
      <c r="B130" s="43"/>
      <c r="G130" s="41"/>
      <c r="J130" s="42"/>
      <c r="N130" s="41"/>
    </row>
    <row r="131" spans="1:14" x14ac:dyDescent="0.45">
      <c r="A131" s="42"/>
      <c r="B131" s="43"/>
      <c r="G131" s="41"/>
      <c r="J131" s="42"/>
      <c r="N131" s="41"/>
    </row>
    <row r="132" spans="1:14" x14ac:dyDescent="0.45">
      <c r="A132" s="42"/>
      <c r="B132" s="43"/>
      <c r="G132" s="41"/>
      <c r="J132" s="42"/>
      <c r="N132" s="41"/>
    </row>
    <row r="133" spans="1:14" x14ac:dyDescent="0.45">
      <c r="A133" s="42"/>
      <c r="B133" s="43"/>
      <c r="G133" s="41"/>
      <c r="J133" s="42"/>
      <c r="N133" s="41"/>
    </row>
    <row r="134" spans="1:14" x14ac:dyDescent="0.45">
      <c r="A134" s="42"/>
      <c r="B134" s="43"/>
      <c r="G134" s="41"/>
      <c r="J134" s="42"/>
      <c r="N134" s="41"/>
    </row>
    <row r="135" spans="1:14" x14ac:dyDescent="0.45">
      <c r="A135" s="42"/>
      <c r="B135" s="43"/>
      <c r="G135" s="41"/>
      <c r="J135" s="42"/>
      <c r="N135" s="41"/>
    </row>
    <row r="136" spans="1:14" x14ac:dyDescent="0.45">
      <c r="A136" s="42"/>
      <c r="B136" s="43"/>
      <c r="G136" s="41"/>
      <c r="J136" s="42"/>
      <c r="N136" s="41"/>
    </row>
    <row r="137" spans="1:14" x14ac:dyDescent="0.45">
      <c r="A137" s="42"/>
      <c r="B137" s="43"/>
      <c r="G137" s="41"/>
      <c r="J137" s="42"/>
      <c r="N137" s="41"/>
    </row>
    <row r="138" spans="1:14" x14ac:dyDescent="0.45">
      <c r="A138" s="42"/>
      <c r="B138" s="43"/>
      <c r="G138" s="41"/>
      <c r="J138" s="42"/>
      <c r="N138" s="41"/>
    </row>
    <row r="139" spans="1:14" x14ac:dyDescent="0.45">
      <c r="A139" s="42"/>
      <c r="B139" s="43"/>
      <c r="G139" s="41"/>
      <c r="J139" s="42"/>
      <c r="N139" s="41"/>
    </row>
    <row r="140" spans="1:14" x14ac:dyDescent="0.45">
      <c r="A140" s="42"/>
      <c r="B140" s="43"/>
      <c r="G140" s="41"/>
      <c r="J140" s="42"/>
      <c r="N140" s="41"/>
    </row>
    <row r="141" spans="1:14" x14ac:dyDescent="0.45">
      <c r="A141" s="42"/>
      <c r="B141" s="43"/>
      <c r="G141" s="41"/>
      <c r="J141" s="42"/>
      <c r="N141" s="41"/>
    </row>
    <row r="142" spans="1:14" x14ac:dyDescent="0.45">
      <c r="A142" s="42"/>
      <c r="B142" s="43"/>
      <c r="G142" s="41"/>
      <c r="J142" s="42"/>
      <c r="N142" s="41"/>
    </row>
    <row r="143" spans="1:14" x14ac:dyDescent="0.45">
      <c r="A143" s="42"/>
      <c r="B143" s="43"/>
      <c r="G143" s="41"/>
      <c r="J143" s="42"/>
      <c r="N143" s="41"/>
    </row>
    <row r="144" spans="1:14" x14ac:dyDescent="0.45">
      <c r="A144" s="42"/>
      <c r="B144" s="43"/>
      <c r="G144" s="41"/>
      <c r="J144" s="42"/>
      <c r="N144" s="41"/>
    </row>
    <row r="145" spans="1:14" x14ac:dyDescent="0.45">
      <c r="A145" s="42"/>
      <c r="B145" s="43"/>
      <c r="G145" s="41"/>
      <c r="J145" s="42"/>
      <c r="N145" s="41"/>
    </row>
    <row r="146" spans="1:14" x14ac:dyDescent="0.45">
      <c r="A146" s="42"/>
      <c r="B146" s="43"/>
      <c r="G146" s="41"/>
      <c r="J146" s="42"/>
      <c r="N146" s="41"/>
    </row>
    <row r="147" spans="1:14" x14ac:dyDescent="0.45">
      <c r="A147" s="42"/>
      <c r="B147" s="43"/>
      <c r="G147" s="41"/>
      <c r="J147" s="42"/>
      <c r="N147" s="41"/>
    </row>
    <row r="148" spans="1:14" x14ac:dyDescent="0.45">
      <c r="A148" s="42"/>
      <c r="B148" s="43"/>
      <c r="G148" s="41"/>
      <c r="J148" s="42"/>
      <c r="N148" s="41"/>
    </row>
    <row r="149" spans="1:14" x14ac:dyDescent="0.45">
      <c r="A149" s="42"/>
      <c r="B149" s="43"/>
      <c r="G149" s="41"/>
      <c r="J149" s="42"/>
      <c r="N149" s="41"/>
    </row>
    <row r="150" spans="1:14" x14ac:dyDescent="0.45">
      <c r="A150" s="42"/>
      <c r="B150" s="43"/>
      <c r="G150" s="41"/>
      <c r="J150" s="42"/>
      <c r="N150" s="41"/>
    </row>
    <row r="151" spans="1:14" x14ac:dyDescent="0.45">
      <c r="A151" s="42"/>
      <c r="B151" s="43"/>
      <c r="G151" s="41"/>
      <c r="J151" s="42"/>
      <c r="N151" s="41"/>
    </row>
    <row r="152" spans="1:14" x14ac:dyDescent="0.45">
      <c r="A152" s="42"/>
      <c r="B152" s="43"/>
      <c r="G152" s="41"/>
      <c r="J152" s="42"/>
      <c r="N152" s="41"/>
    </row>
    <row r="153" spans="1:14" x14ac:dyDescent="0.45">
      <c r="A153" s="42"/>
      <c r="B153" s="43"/>
      <c r="G153" s="41"/>
      <c r="J153" s="42"/>
      <c r="N153" s="41"/>
    </row>
    <row r="154" spans="1:14" x14ac:dyDescent="0.45">
      <c r="A154" s="42"/>
      <c r="B154" s="43"/>
      <c r="G154" s="41"/>
      <c r="J154" s="42"/>
      <c r="N154" s="41"/>
    </row>
    <row r="155" spans="1:14" x14ac:dyDescent="0.45">
      <c r="A155" s="42"/>
      <c r="B155" s="43"/>
      <c r="G155" s="41"/>
      <c r="J155" s="42"/>
      <c r="N155" s="41"/>
    </row>
    <row r="156" spans="1:14" x14ac:dyDescent="0.45">
      <c r="A156" s="42"/>
      <c r="B156" s="43"/>
      <c r="G156" s="41"/>
      <c r="J156" s="42"/>
      <c r="N156" s="41"/>
    </row>
    <row r="157" spans="1:14" x14ac:dyDescent="0.45">
      <c r="A157" s="42"/>
      <c r="B157" s="43"/>
      <c r="G157" s="41"/>
      <c r="J157" s="42"/>
      <c r="N157" s="41"/>
    </row>
    <row r="158" spans="1:14" x14ac:dyDescent="0.45">
      <c r="A158" s="42"/>
      <c r="B158" s="43"/>
      <c r="G158" s="41"/>
      <c r="J158" s="42"/>
      <c r="N158" s="41"/>
    </row>
    <row r="159" spans="1:14" x14ac:dyDescent="0.45">
      <c r="A159" s="42"/>
      <c r="B159" s="43"/>
      <c r="G159" s="41"/>
      <c r="J159" s="42"/>
      <c r="N159" s="41"/>
    </row>
    <row r="160" spans="1:14" x14ac:dyDescent="0.45">
      <c r="A160" s="42"/>
      <c r="B160" s="43"/>
      <c r="G160" s="41"/>
      <c r="J160" s="42"/>
      <c r="N160" s="41"/>
    </row>
    <row r="161" spans="1:14" x14ac:dyDescent="0.45">
      <c r="A161" s="42"/>
      <c r="B161" s="43"/>
      <c r="G161" s="41"/>
      <c r="J161" s="42"/>
      <c r="N161" s="41"/>
    </row>
    <row r="162" spans="1:14" x14ac:dyDescent="0.45">
      <c r="A162" s="42"/>
      <c r="B162" s="43"/>
      <c r="G162" s="41"/>
      <c r="J162" s="42"/>
      <c r="N162" s="41"/>
    </row>
    <row r="163" spans="1:14" x14ac:dyDescent="0.45">
      <c r="A163" s="42"/>
      <c r="B163" s="43"/>
      <c r="G163" s="41"/>
      <c r="J163" s="42"/>
      <c r="N163" s="41"/>
    </row>
    <row r="164" spans="1:14" x14ac:dyDescent="0.45">
      <c r="A164" s="42"/>
      <c r="B164" s="43"/>
      <c r="G164" s="41"/>
      <c r="J164" s="42"/>
      <c r="N164" s="41"/>
    </row>
    <row r="165" spans="1:14" x14ac:dyDescent="0.45">
      <c r="A165" s="42"/>
      <c r="B165" s="43"/>
      <c r="G165" s="41"/>
      <c r="J165" s="42"/>
      <c r="N165" s="41"/>
    </row>
    <row r="166" spans="1:14" x14ac:dyDescent="0.45">
      <c r="A166" s="42"/>
      <c r="B166" s="43"/>
      <c r="G166" s="41"/>
      <c r="J166" s="42"/>
      <c r="N166" s="41"/>
    </row>
    <row r="167" spans="1:14" x14ac:dyDescent="0.45">
      <c r="A167" s="42"/>
      <c r="B167" s="43"/>
      <c r="G167" s="41"/>
      <c r="J167" s="42"/>
      <c r="N167" s="41"/>
    </row>
    <row r="168" spans="1:14" x14ac:dyDescent="0.45">
      <c r="A168" s="42"/>
      <c r="B168" s="43"/>
      <c r="G168" s="41"/>
      <c r="J168" s="42"/>
      <c r="N168" s="41"/>
    </row>
    <row r="169" spans="1:14" x14ac:dyDescent="0.45">
      <c r="A169" s="42"/>
      <c r="B169" s="43"/>
      <c r="G169" s="41"/>
      <c r="J169" s="42"/>
      <c r="N169" s="41"/>
    </row>
    <row r="170" spans="1:14" x14ac:dyDescent="0.45">
      <c r="A170" s="42"/>
      <c r="B170" s="43"/>
      <c r="G170" s="41"/>
      <c r="J170" s="42"/>
      <c r="N170" s="41"/>
    </row>
    <row r="171" spans="1:14" x14ac:dyDescent="0.45">
      <c r="A171" s="42"/>
      <c r="B171" s="43"/>
      <c r="G171" s="41"/>
      <c r="J171" s="42"/>
      <c r="N171" s="41"/>
    </row>
    <row r="172" spans="1:14" x14ac:dyDescent="0.45">
      <c r="A172" s="42"/>
      <c r="B172" s="43"/>
      <c r="G172" s="41"/>
      <c r="J172" s="42"/>
      <c r="N172" s="41"/>
    </row>
    <row r="173" spans="1:14" x14ac:dyDescent="0.45">
      <c r="A173" s="42"/>
      <c r="B173" s="43"/>
      <c r="G173" s="41"/>
      <c r="J173" s="42"/>
      <c r="N173" s="41"/>
    </row>
    <row r="174" spans="1:14" x14ac:dyDescent="0.45">
      <c r="A174" s="42"/>
      <c r="B174" s="43"/>
      <c r="G174" s="41"/>
      <c r="J174" s="42"/>
      <c r="N174" s="41"/>
    </row>
    <row r="175" spans="1:14" x14ac:dyDescent="0.45">
      <c r="A175" s="42"/>
      <c r="B175" s="43"/>
      <c r="G175" s="41"/>
      <c r="J175" s="42"/>
      <c r="N175" s="41"/>
    </row>
    <row r="176" spans="1:14" x14ac:dyDescent="0.45">
      <c r="A176" s="42"/>
      <c r="B176" s="43"/>
      <c r="G176" s="41"/>
      <c r="J176" s="42"/>
      <c r="N176" s="41"/>
    </row>
    <row r="177" spans="1:14" x14ac:dyDescent="0.45">
      <c r="A177" s="42"/>
      <c r="B177" s="43"/>
      <c r="G177" s="41"/>
      <c r="J177" s="42"/>
      <c r="N177" s="41"/>
    </row>
    <row r="178" spans="1:14" x14ac:dyDescent="0.45">
      <c r="A178" s="42"/>
      <c r="B178" s="43"/>
      <c r="G178" s="41"/>
      <c r="J178" s="42"/>
      <c r="N178" s="41"/>
    </row>
    <row r="179" spans="1:14" x14ac:dyDescent="0.45">
      <c r="A179" s="42"/>
      <c r="B179" s="43"/>
      <c r="G179" s="41"/>
      <c r="J179" s="42"/>
      <c r="N179" s="41"/>
    </row>
    <row r="180" spans="1:14" x14ac:dyDescent="0.45">
      <c r="A180" s="42"/>
      <c r="B180" s="43"/>
      <c r="G180" s="41"/>
      <c r="J180" s="42"/>
      <c r="N180" s="41"/>
    </row>
    <row r="181" spans="1:14" x14ac:dyDescent="0.45">
      <c r="A181" s="42"/>
      <c r="B181" s="43"/>
      <c r="G181" s="41"/>
      <c r="J181" s="42"/>
      <c r="N181" s="41"/>
    </row>
    <row r="182" spans="1:14" x14ac:dyDescent="0.45">
      <c r="A182" s="42"/>
      <c r="B182" s="43"/>
      <c r="G182" s="41"/>
      <c r="J182" s="42"/>
      <c r="N182" s="41"/>
    </row>
    <row r="183" spans="1:14" x14ac:dyDescent="0.45">
      <c r="A183" s="42"/>
      <c r="B183" s="43"/>
      <c r="G183" s="41"/>
      <c r="J183" s="42"/>
      <c r="N183" s="41"/>
    </row>
    <row r="184" spans="1:14" x14ac:dyDescent="0.45">
      <c r="A184" s="42"/>
      <c r="B184" s="43"/>
      <c r="G184" s="41"/>
      <c r="J184" s="42"/>
      <c r="N184" s="41"/>
    </row>
    <row r="185" spans="1:14" x14ac:dyDescent="0.45">
      <c r="A185" s="42"/>
      <c r="B185" s="43"/>
      <c r="G185" s="41"/>
      <c r="J185" s="42"/>
      <c r="N185" s="41"/>
    </row>
    <row r="186" spans="1:14" x14ac:dyDescent="0.45">
      <c r="A186" s="42"/>
      <c r="B186" s="43"/>
      <c r="G186" s="41"/>
      <c r="J186" s="42"/>
      <c r="N186" s="41"/>
    </row>
    <row r="187" spans="1:14" x14ac:dyDescent="0.45">
      <c r="A187" s="42"/>
      <c r="B187" s="43"/>
      <c r="G187" s="41"/>
      <c r="J187" s="42"/>
      <c r="N187" s="41"/>
    </row>
    <row r="188" spans="1:14" x14ac:dyDescent="0.45">
      <c r="A188" s="42"/>
      <c r="B188" s="43"/>
      <c r="G188" s="41"/>
      <c r="J188" s="42"/>
      <c r="N188" s="41"/>
    </row>
    <row r="189" spans="1:14" x14ac:dyDescent="0.45">
      <c r="A189" s="42"/>
      <c r="B189" s="43"/>
      <c r="G189" s="41"/>
      <c r="J189" s="42"/>
      <c r="N189" s="41"/>
    </row>
    <row r="190" spans="1:14" x14ac:dyDescent="0.45">
      <c r="A190" s="42"/>
      <c r="B190" s="43"/>
      <c r="G190" s="41"/>
      <c r="J190" s="42"/>
      <c r="N190" s="41"/>
    </row>
    <row r="191" spans="1:14" x14ac:dyDescent="0.45">
      <c r="A191" s="42"/>
      <c r="B191" s="43"/>
      <c r="G191" s="41"/>
      <c r="J191" s="42"/>
      <c r="N191" s="41"/>
    </row>
    <row r="192" spans="1:14" x14ac:dyDescent="0.45">
      <c r="A192" s="42"/>
      <c r="B192" s="43"/>
      <c r="G192" s="41"/>
      <c r="J192" s="42"/>
      <c r="N192" s="41"/>
    </row>
    <row r="193" spans="1:14" x14ac:dyDescent="0.45">
      <c r="A193" s="42"/>
      <c r="B193" s="43"/>
      <c r="G193" s="41"/>
      <c r="J193" s="42"/>
      <c r="N193" s="41"/>
    </row>
    <row r="194" spans="1:14" x14ac:dyDescent="0.45">
      <c r="A194" s="42"/>
      <c r="B194" s="43"/>
      <c r="G194" s="41"/>
      <c r="J194" s="42"/>
      <c r="N194" s="41"/>
    </row>
    <row r="195" spans="1:14" x14ac:dyDescent="0.45">
      <c r="A195" s="42"/>
      <c r="B195" s="43"/>
      <c r="G195" s="41"/>
      <c r="J195" s="42"/>
      <c r="N195" s="41"/>
    </row>
    <row r="196" spans="1:14" x14ac:dyDescent="0.45">
      <c r="A196" s="42"/>
      <c r="B196" s="43"/>
      <c r="G196" s="41"/>
      <c r="J196" s="42"/>
      <c r="N196" s="41"/>
    </row>
    <row r="197" spans="1:14" x14ac:dyDescent="0.45">
      <c r="A197" s="42"/>
      <c r="B197" s="43"/>
      <c r="G197" s="41"/>
      <c r="J197" s="42"/>
      <c r="N197" s="41"/>
    </row>
  </sheetData>
  <mergeCells count="1">
    <mergeCell ref="A1:N1"/>
  </mergeCells>
  <phoneticPr fontId="7" type="noConversion"/>
  <conditionalFormatting sqref="A86:N120 A85:D85 H85:N85 A122:N124 A121:H121 J121:N121 A3:N84">
    <cfRule type="expression" dxfId="189" priority="1">
      <formula>$N3&lt;&gt;""</formula>
    </cfRule>
  </conditionalFormatting>
  <dataValidations count="4">
    <dataValidation type="list" allowBlank="1" showInputMessage="1" showErrorMessage="1" error="You can add a new address in the settings sheet_x000a_" prompt="Add a new city in settings" sqref="L3:L12" xr:uid="{81D2871E-8F1B-48B7-A6C1-4D947A57D0C7}">
      <formula1>INDIRECT("City")</formula1>
    </dataValidation>
    <dataValidation allowBlank="1" showInputMessage="1" showErrorMessage="1" prompt="Enter a date of inactive" sqref="N3:N12" xr:uid="{994EE1D6-9088-4A9B-A2BA-28CD70BAD219}"/>
    <dataValidation type="list" allowBlank="1" showInputMessage="1" showErrorMessage="1" sqref="H3:H12" xr:uid="{F1968056-7FDD-4364-B507-B47AB3CA658A}">
      <formula1>Group</formula1>
    </dataValidation>
    <dataValidation type="list" allowBlank="1" showInputMessage="1" showErrorMessage="1" sqref="B3:B12" xr:uid="{030417BC-B801-4EA8-BD2F-FE7D273A2616}">
      <formula1>"120, College, Unknown"</formula1>
    </dataValidation>
  </dataValidations>
  <hyperlinks>
    <hyperlink ref="A3" location="'Worker 1'!A1" display="Worker 1" xr:uid="{DDE00032-FC4A-45F9-A2E6-360068FE7C37}"/>
    <hyperlink ref="A4" location="'Worker 2'!A1" display="Worker 2" xr:uid="{45DCFB07-9C0A-4EF6-94BD-684AFF02EFE1}"/>
    <hyperlink ref="A5" location="'Worker 3'!A1" display="Worker 3" xr:uid="{19DFD825-28EF-4544-B5DF-0D4B3C82B462}"/>
    <hyperlink ref="A6" location="'Worker 4'!A1" display="Worker 4" xr:uid="{C4140F08-B7EF-47E4-A70E-A504D2A115E8}"/>
    <hyperlink ref="A7" location="'Worker 5'!A1" display="Worker 5" xr:uid="{530DB3C5-FC25-4FF1-9994-04EB8AE85574}"/>
    <hyperlink ref="A8" location="'Worker 6'!A1" display="Worker 6" xr:uid="{B52011B4-B78E-4951-BCC5-15FDB9F19E09}"/>
    <hyperlink ref="A9" location="'Worker 7'!A1" display="Worker 7" xr:uid="{A36DDAF0-7008-4AE1-B1D2-468A982C7A1B}"/>
    <hyperlink ref="A10" location="'Worker 8'!A1" display="Worker 8" xr:uid="{0461A75D-9175-4A5E-9D2C-92CA9F58A067}"/>
    <hyperlink ref="A11" location="'Worker 9'!A1" display="Worker 9" xr:uid="{8F0393F3-8439-4E00-9B7F-BFB40EB16818}"/>
    <hyperlink ref="A12" location="'Worker 10'!A1" display="Worker 10" xr:uid="{47407DFF-FC0F-42DE-A376-B126C11BBE26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990FF-B21F-4E83-9AFC-9210A5E259FB}">
  <sheetPr codeName="Sheet2">
    <tabColor theme="9"/>
  </sheetPr>
  <dimension ref="A1:Z312"/>
  <sheetViews>
    <sheetView showZeros="0" topLeftCell="A21" workbookViewId="0">
      <selection activeCell="O48" sqref="O48"/>
    </sheetView>
  </sheetViews>
  <sheetFormatPr defaultRowHeight="14.25" x14ac:dyDescent="0.45"/>
  <cols>
    <col min="1" max="1" width="30.19921875" customWidth="1"/>
    <col min="2" max="2" width="4.46484375" hidden="1" customWidth="1"/>
    <col min="3" max="14" width="8.59765625" customWidth="1"/>
    <col min="15" max="15" width="23.265625" customWidth="1"/>
    <col min="16" max="21" width="8.59765625" customWidth="1"/>
    <col min="25" max="25" width="9.796875" bestFit="1" customWidth="1"/>
    <col min="26" max="26" width="7.53125" bestFit="1" customWidth="1"/>
  </cols>
  <sheetData>
    <row r="1" spans="1:26" x14ac:dyDescent="0.45">
      <c r="A1" s="168" t="s">
        <v>216</v>
      </c>
      <c r="B1" s="168"/>
      <c r="C1" s="168"/>
      <c r="D1" s="168"/>
      <c r="E1" s="168"/>
      <c r="F1" s="168"/>
      <c r="G1" s="168"/>
      <c r="H1" s="168"/>
      <c r="I1" s="168" t="s">
        <v>217</v>
      </c>
      <c r="J1" s="168"/>
      <c r="K1" s="168"/>
      <c r="L1" s="168"/>
      <c r="M1" s="168"/>
      <c r="N1" s="168"/>
      <c r="O1" s="169" t="s">
        <v>218</v>
      </c>
      <c r="P1" s="169"/>
      <c r="Q1" s="169"/>
      <c r="R1" s="169"/>
      <c r="S1" s="169"/>
      <c r="T1" s="169"/>
      <c r="U1" s="169"/>
    </row>
    <row r="2" spans="1:26" x14ac:dyDescent="0.45">
      <c r="A2" s="37" t="s">
        <v>40</v>
      </c>
      <c r="B2" s="8" t="s">
        <v>4</v>
      </c>
      <c r="C2" s="8" t="s">
        <v>5</v>
      </c>
      <c r="D2" s="8" t="s">
        <v>6</v>
      </c>
      <c r="E2" s="8" t="s">
        <v>7</v>
      </c>
      <c r="F2" s="8" t="s">
        <v>8</v>
      </c>
      <c r="G2" s="8" t="s">
        <v>107</v>
      </c>
      <c r="H2" s="9" t="s">
        <v>9</v>
      </c>
      <c r="I2" s="133" t="s">
        <v>280</v>
      </c>
      <c r="J2" s="133" t="s">
        <v>281</v>
      </c>
      <c r="K2" s="133" t="s">
        <v>282</v>
      </c>
      <c r="L2" s="133" t="s">
        <v>283</v>
      </c>
      <c r="M2" s="133" t="s">
        <v>284</v>
      </c>
      <c r="N2" s="133" t="s">
        <v>285</v>
      </c>
      <c r="O2" s="163" t="s">
        <v>106</v>
      </c>
      <c r="P2" s="164" t="s">
        <v>5</v>
      </c>
      <c r="Q2" s="164" t="s">
        <v>6</v>
      </c>
      <c r="R2" s="164" t="s">
        <v>7</v>
      </c>
      <c r="S2" s="164" t="s">
        <v>8</v>
      </c>
      <c r="T2" s="164" t="s">
        <v>107</v>
      </c>
      <c r="U2" s="165" t="s">
        <v>9</v>
      </c>
    </row>
    <row r="3" spans="1:26" x14ac:dyDescent="0.45">
      <c r="A3" s="157"/>
      <c r="H3">
        <f>SUM(Table5[[#This Row],[Pre-Vocational]:[Com Hab]])</f>
        <v>0</v>
      </c>
      <c r="N3">
        <f>SUM(Table5[[#This Row],[Pre-Vocational2]:[Com Hab6]])</f>
        <v>0</v>
      </c>
      <c r="O3" s="157"/>
      <c r="U3">
        <f>SUM(Table4[[#This Row],[Pre-Vocational]:[Com Hab]])</f>
        <v>0</v>
      </c>
      <c r="Y3" s="41" t="str">
        <f>IF(Individual!R3&gt;0,Individual!R3,"")</f>
        <v/>
      </c>
      <c r="Z3" t="str">
        <f>IF(Worker!N3&gt;0,Worker!N3,"")</f>
        <v/>
      </c>
    </row>
    <row r="4" spans="1:26" x14ac:dyDescent="0.45">
      <c r="A4" s="157"/>
      <c r="H4">
        <f>SUM(Table5[[#This Row],[Pre-Vocational]:[Com Hab]])</f>
        <v>0</v>
      </c>
      <c r="N4">
        <f>SUM(Table5[[#This Row],[Pre-Vocational2]:[Com Hab6]])</f>
        <v>0</v>
      </c>
      <c r="O4" s="157"/>
      <c r="U4">
        <f>SUM(Table4[[#This Row],[Pre-Vocational]:[Com Hab]])</f>
        <v>0</v>
      </c>
      <c r="Y4" s="41" t="str">
        <f>IF(Individual!R226&gt;0,Individual!R226,"")</f>
        <v/>
      </c>
      <c r="Z4" t="str">
        <f>IF(Worker!N20&gt;0,Worker!N20,"")</f>
        <v/>
      </c>
    </row>
    <row r="5" spans="1:26" x14ac:dyDescent="0.45">
      <c r="A5" s="157"/>
      <c r="H5">
        <f>SUM(Table5[[#This Row],[Pre-Vocational]:[Com Hab]])</f>
        <v>0</v>
      </c>
      <c r="N5">
        <f>SUM(Table5[[#This Row],[Pre-Vocational2]:[Com Hab6]])</f>
        <v>0</v>
      </c>
      <c r="O5" s="157"/>
      <c r="U5">
        <f>SUM(Table4[[#This Row],[Pre-Vocational]:[Com Hab]])</f>
        <v>0</v>
      </c>
      <c r="Y5" s="41" t="str">
        <f>IF(Individual!R227&gt;0,Individual!R227,"")</f>
        <v/>
      </c>
      <c r="Z5" t="str">
        <f>IF(Worker!N21&gt;0,Worker!N21,"")</f>
        <v/>
      </c>
    </row>
    <row r="6" spans="1:26" x14ac:dyDescent="0.45">
      <c r="A6" s="157"/>
      <c r="H6">
        <f>SUM(Table5[[#This Row],[Pre-Vocational]:[Com Hab]])</f>
        <v>0</v>
      </c>
      <c r="N6">
        <f>SUM(Table5[[#This Row],[Pre-Vocational2]:[Com Hab6]])</f>
        <v>0</v>
      </c>
      <c r="O6" s="157"/>
      <c r="U6">
        <f>SUM(Table4[[#This Row],[Pre-Vocational]:[Com Hab]])</f>
        <v>0</v>
      </c>
      <c r="Y6" s="41" t="str">
        <f>IF(Individual!R228&gt;0,Individual!R228,"")</f>
        <v/>
      </c>
      <c r="Z6" t="str">
        <f>IF(Worker!N22&gt;0,Worker!N22,"")</f>
        <v/>
      </c>
    </row>
    <row r="7" spans="1:26" x14ac:dyDescent="0.45">
      <c r="A7" s="157"/>
      <c r="H7">
        <f>SUM(Table5[[#This Row],[Pre-Vocational]:[Com Hab]])</f>
        <v>0</v>
      </c>
      <c r="N7">
        <f>SUM(Table5[[#This Row],[Pre-Vocational2]:[Com Hab6]])</f>
        <v>0</v>
      </c>
      <c r="O7" s="157"/>
      <c r="U7">
        <f>SUM(Table4[[#This Row],[Pre-Vocational]:[Com Hab]])</f>
        <v>0</v>
      </c>
      <c r="Y7" s="41" t="str">
        <f>IF(Individual!R229&gt;0,Individual!R229,"")</f>
        <v/>
      </c>
      <c r="Z7" t="str">
        <f>IF(Worker!N23&gt;0,Worker!N23,"")</f>
        <v/>
      </c>
    </row>
    <row r="8" spans="1:26" x14ac:dyDescent="0.45">
      <c r="A8" s="157"/>
      <c r="H8">
        <f>SUM(Table5[[#This Row],[Pre-Vocational]:[Com Hab]])</f>
        <v>0</v>
      </c>
      <c r="N8">
        <f>SUM(Table5[[#This Row],[Pre-Vocational2]:[Com Hab6]])</f>
        <v>0</v>
      </c>
      <c r="O8" s="157"/>
      <c r="U8">
        <f>SUM(Table4[[#This Row],[Pre-Vocational]:[Com Hab]])</f>
        <v>0</v>
      </c>
      <c r="Y8" s="41" t="str">
        <f>IF(Individual!R230&gt;0,Individual!R230,"")</f>
        <v/>
      </c>
      <c r="Z8" t="str">
        <f>IF(Worker!N24&gt;0,Worker!N24,"")</f>
        <v/>
      </c>
    </row>
    <row r="9" spans="1:26" x14ac:dyDescent="0.45">
      <c r="A9" s="157"/>
      <c r="H9">
        <f>SUM(Table5[[#This Row],[Pre-Vocational]:[Com Hab]])</f>
        <v>0</v>
      </c>
      <c r="N9">
        <f>SUM(Table5[[#This Row],[Pre-Vocational2]:[Com Hab6]])</f>
        <v>0</v>
      </c>
      <c r="O9" s="157"/>
      <c r="U9">
        <f>SUM(Table4[[#This Row],[Pre-Vocational]:[Com Hab]])</f>
        <v>0</v>
      </c>
      <c r="Y9" s="41" t="str">
        <f>IF(Individual!R231&gt;0,Individual!R231,"")</f>
        <v/>
      </c>
      <c r="Z9" t="str">
        <f>IF(Worker!N29&gt;0,Worker!N29,"")</f>
        <v/>
      </c>
    </row>
    <row r="10" spans="1:26" x14ac:dyDescent="0.45">
      <c r="A10" s="157"/>
      <c r="H10">
        <f>SUM(Table5[[#This Row],[Pre-Vocational]:[Com Hab]])</f>
        <v>0</v>
      </c>
      <c r="N10">
        <f>SUM(Table5[[#This Row],[Pre-Vocational2]:[Com Hab6]])</f>
        <v>0</v>
      </c>
      <c r="O10" s="157"/>
      <c r="U10">
        <f>SUM(Table4[[#This Row],[Pre-Vocational]:[Com Hab]])</f>
        <v>0</v>
      </c>
      <c r="Y10" s="41" t="str">
        <f>IF(Individual!R234&gt;0,Individual!R234,"")</f>
        <v/>
      </c>
      <c r="Z10" t="str">
        <f>IF(Worker!N30&gt;0,Worker!N30,"")</f>
        <v/>
      </c>
    </row>
    <row r="11" spans="1:26" x14ac:dyDescent="0.45">
      <c r="A11" s="157"/>
      <c r="H11">
        <f>SUM(Table5[[#This Row],[Pre-Vocational]:[Com Hab]])</f>
        <v>0</v>
      </c>
      <c r="N11">
        <f>SUM(Table5[[#This Row],[Pre-Vocational2]:[Com Hab6]])</f>
        <v>0</v>
      </c>
      <c r="O11" s="157"/>
      <c r="U11">
        <f>SUM(Table4[[#This Row],[Pre-Vocational]:[Com Hab]])</f>
        <v>0</v>
      </c>
      <c r="Y11" s="41" t="str">
        <f>IF(Individual!R235&gt;0,Individual!R235,"")</f>
        <v/>
      </c>
      <c r="Z11" t="str">
        <f>IF(Worker!N31&gt;0,Worker!N31,"")</f>
        <v/>
      </c>
    </row>
    <row r="12" spans="1:26" x14ac:dyDescent="0.45">
      <c r="A12" s="157"/>
      <c r="H12">
        <f>SUM(Table5[[#This Row],[Pre-Vocational]:[Com Hab]])</f>
        <v>0</v>
      </c>
      <c r="N12">
        <f>SUM(Table5[[#This Row],[Pre-Vocational2]:[Com Hab6]])</f>
        <v>0</v>
      </c>
      <c r="O12" s="157"/>
      <c r="U12">
        <f>SUM(Table4[[#This Row],[Pre-Vocational]:[Com Hab]])</f>
        <v>0</v>
      </c>
      <c r="Y12" s="41" t="str">
        <f>IF(Individual!R236&gt;0,Individual!R236,"")</f>
        <v/>
      </c>
      <c r="Z12" t="str">
        <f>IF(Worker!N32&gt;0,Worker!N32,"")</f>
        <v/>
      </c>
    </row>
    <row r="13" spans="1:26" x14ac:dyDescent="0.45">
      <c r="A13" s="157"/>
      <c r="H13">
        <f>SUM(Table5[[#This Row],[Pre-Vocational]:[Com Hab]])</f>
        <v>0</v>
      </c>
      <c r="N13">
        <f>SUM(Table5[[#This Row],[Pre-Vocational2]:[Com Hab6]])</f>
        <v>0</v>
      </c>
      <c r="O13" s="157"/>
      <c r="U13">
        <f>SUM(Table4[[#This Row],[Pre-Vocational]:[Com Hab]])</f>
        <v>0</v>
      </c>
      <c r="Y13" s="41" t="str">
        <f>IF(Individual!R237&gt;0,Individual!R237,"")</f>
        <v/>
      </c>
      <c r="Z13" t="str">
        <f>IF(Worker!N33&gt;0,Worker!N33,"")</f>
        <v/>
      </c>
    </row>
    <row r="14" spans="1:26" x14ac:dyDescent="0.45">
      <c r="A14" s="157"/>
      <c r="H14">
        <f>SUM(Table5[[#This Row],[Pre-Vocational]:[Com Hab]])</f>
        <v>0</v>
      </c>
      <c r="N14">
        <f>SUM(Table5[[#This Row],[Pre-Vocational2]:[Com Hab6]])</f>
        <v>0</v>
      </c>
      <c r="O14" s="157"/>
      <c r="U14">
        <f>SUM(Table4[[#This Row],[Pre-Vocational]:[Com Hab]])</f>
        <v>0</v>
      </c>
      <c r="Y14" s="41" t="str">
        <f>IF(Individual!R238&gt;0,Individual!R238,"")</f>
        <v/>
      </c>
      <c r="Z14" t="str">
        <f>IF(Worker!N34&gt;0,Worker!N34,"")</f>
        <v/>
      </c>
    </row>
    <row r="15" spans="1:26" x14ac:dyDescent="0.45">
      <c r="A15" s="157"/>
      <c r="H15">
        <f>SUM(Table5[[#This Row],[Pre-Vocational]:[Com Hab]])</f>
        <v>0</v>
      </c>
      <c r="N15">
        <f>SUM(Table5[[#This Row],[Pre-Vocational2]:[Com Hab6]])</f>
        <v>0</v>
      </c>
      <c r="O15" s="157"/>
      <c r="U15">
        <f>SUM(Table4[[#This Row],[Pre-Vocational]:[Com Hab]])</f>
        <v>0</v>
      </c>
      <c r="Y15" s="41" t="str">
        <f>IF(Individual!R239&gt;0,Individual!R239,"")</f>
        <v/>
      </c>
      <c r="Z15" t="str">
        <f>IF(Worker!N35&gt;0,Worker!N35,"")</f>
        <v/>
      </c>
    </row>
    <row r="16" spans="1:26" x14ac:dyDescent="0.45">
      <c r="A16" s="157"/>
      <c r="H16">
        <f>SUM(Table5[[#This Row],[Pre-Vocational]:[Com Hab]])</f>
        <v>0</v>
      </c>
      <c r="N16">
        <f>SUM(Table5[[#This Row],[Pre-Vocational2]:[Com Hab6]])</f>
        <v>0</v>
      </c>
      <c r="O16" s="157"/>
      <c r="U16">
        <f>SUM(Table4[[#This Row],[Pre-Vocational]:[Com Hab]])</f>
        <v>0</v>
      </c>
      <c r="Y16" s="41" t="str">
        <f>IF(Individual!R240&gt;0,Individual!R240,"")</f>
        <v/>
      </c>
      <c r="Z16" t="str">
        <f>IF(Worker!N36&gt;0,Worker!N36,"")</f>
        <v/>
      </c>
    </row>
    <row r="17" spans="1:26" x14ac:dyDescent="0.45">
      <c r="A17" s="157"/>
      <c r="H17">
        <f>SUM(Table5[[#This Row],[Pre-Vocational]:[Com Hab]])</f>
        <v>0</v>
      </c>
      <c r="N17">
        <f>SUM(Table5[[#This Row],[Pre-Vocational2]:[Com Hab6]])</f>
        <v>0</v>
      </c>
      <c r="O17" s="157"/>
      <c r="U17">
        <f>SUM(Table4[[#This Row],[Pre-Vocational]:[Com Hab]])</f>
        <v>0</v>
      </c>
      <c r="Y17" s="41" t="str">
        <f>IF(Individual!R241&gt;0,Individual!R241,"")</f>
        <v/>
      </c>
      <c r="Z17" t="str">
        <f>IF(Worker!N37&gt;0,Worker!N37,"")</f>
        <v/>
      </c>
    </row>
    <row r="18" spans="1:26" x14ac:dyDescent="0.45">
      <c r="A18" s="157"/>
      <c r="H18">
        <f>SUM(Table5[[#This Row],[Pre-Vocational]:[Com Hab]])</f>
        <v>0</v>
      </c>
      <c r="N18">
        <f>SUM(Table5[[#This Row],[Pre-Vocational2]:[Com Hab6]])</f>
        <v>0</v>
      </c>
      <c r="O18" s="157"/>
      <c r="U18">
        <f>SUM(Table4[[#This Row],[Pre-Vocational]:[Com Hab]])</f>
        <v>0</v>
      </c>
      <c r="Y18" s="41" t="str">
        <f>IF(Individual!R242&gt;0,Individual!R242,"")</f>
        <v/>
      </c>
      <c r="Z18" t="str">
        <f>IF(Worker!N38&gt;0,Worker!N38,"")</f>
        <v/>
      </c>
    </row>
    <row r="19" spans="1:26" x14ac:dyDescent="0.45">
      <c r="A19" s="157"/>
      <c r="H19">
        <f>SUM(Table5[[#This Row],[Pre-Vocational]:[Com Hab]])</f>
        <v>0</v>
      </c>
      <c r="N19">
        <f>SUM(Table5[[#This Row],[Pre-Vocational2]:[Com Hab6]])</f>
        <v>0</v>
      </c>
      <c r="O19" s="157"/>
      <c r="U19">
        <f>SUM(Table4[[#This Row],[Pre-Vocational]:[Com Hab]])</f>
        <v>0</v>
      </c>
      <c r="Y19" s="41" t="str">
        <f>IF(Individual!R243&gt;0,Individual!R243,"")</f>
        <v/>
      </c>
      <c r="Z19" t="str">
        <f>IF(Worker!N39&gt;0,Worker!N39,"")</f>
        <v/>
      </c>
    </row>
    <row r="20" spans="1:26" x14ac:dyDescent="0.45">
      <c r="A20" s="157"/>
      <c r="H20">
        <f>SUM(Table5[[#This Row],[Pre-Vocational]:[Com Hab]])</f>
        <v>0</v>
      </c>
      <c r="N20">
        <f>SUM(Table5[[#This Row],[Pre-Vocational2]:[Com Hab6]])</f>
        <v>0</v>
      </c>
      <c r="O20" s="157"/>
      <c r="U20">
        <f>SUM(Table4[[#This Row],[Pre-Vocational]:[Com Hab]])</f>
        <v>0</v>
      </c>
      <c r="Y20" s="41" t="str">
        <f>IF(Individual!R244&gt;0,Individual!R244,"")</f>
        <v/>
      </c>
      <c r="Z20" t="str">
        <f>IF(Worker!N40&gt;0,Worker!N40,"")</f>
        <v/>
      </c>
    </row>
    <row r="21" spans="1:26" x14ac:dyDescent="0.45">
      <c r="A21" s="157"/>
      <c r="H21">
        <f>SUM(Table5[[#This Row],[Pre-Vocational]:[Com Hab]])</f>
        <v>0</v>
      </c>
      <c r="N21">
        <f>SUM(Table5[[#This Row],[Pre-Vocational2]:[Com Hab6]])</f>
        <v>0</v>
      </c>
      <c r="O21" s="157"/>
      <c r="U21">
        <f>SUM(Table4[[#This Row],[Pre-Vocational]:[Com Hab]])</f>
        <v>0</v>
      </c>
      <c r="Y21" s="41" t="str">
        <f>IF(Individual!R245&gt;0,Individual!R245,"")</f>
        <v/>
      </c>
      <c r="Z21" t="str">
        <f>IF(Worker!N41&gt;0,Worker!N41,"")</f>
        <v/>
      </c>
    </row>
    <row r="22" spans="1:26" x14ac:dyDescent="0.45">
      <c r="A22" s="157"/>
      <c r="H22">
        <f>SUM(Table5[[#This Row],[Pre-Vocational]:[Com Hab]])</f>
        <v>0</v>
      </c>
      <c r="N22">
        <f>SUM(Table5[[#This Row],[Pre-Vocational2]:[Com Hab6]])</f>
        <v>0</v>
      </c>
      <c r="O22" s="157"/>
      <c r="U22">
        <f>SUM(Table4[[#This Row],[Pre-Vocational]:[Com Hab]])</f>
        <v>0</v>
      </c>
      <c r="Y22" s="41" t="str">
        <f>IF(Individual!R246&gt;0,Individual!R246,"")</f>
        <v/>
      </c>
      <c r="Z22" t="str">
        <f>IF(Worker!N42&gt;0,Worker!N42,"")</f>
        <v/>
      </c>
    </row>
    <row r="23" spans="1:26" x14ac:dyDescent="0.45">
      <c r="A23" s="157"/>
      <c r="H23">
        <f>SUM(Table5[[#This Row],[Pre-Vocational]:[Com Hab]])</f>
        <v>0</v>
      </c>
      <c r="N23">
        <f>SUM(Table5[[#This Row],[Pre-Vocational2]:[Com Hab6]])</f>
        <v>0</v>
      </c>
      <c r="O23" s="157"/>
      <c r="U23">
        <f>SUM(Table4[[#This Row],[Pre-Vocational]:[Com Hab]])</f>
        <v>0</v>
      </c>
      <c r="Y23" s="41" t="str">
        <f>IF(Individual!R247&gt;0,Individual!R247,"")</f>
        <v/>
      </c>
      <c r="Z23" t="str">
        <f>IF(Worker!N43&gt;0,Worker!N43,"")</f>
        <v/>
      </c>
    </row>
    <row r="24" spans="1:26" x14ac:dyDescent="0.45">
      <c r="A24" s="157"/>
      <c r="H24">
        <f>SUM(Table5[[#This Row],[Pre-Vocational]:[Com Hab]])</f>
        <v>0</v>
      </c>
      <c r="N24">
        <f>SUM(Table5[[#This Row],[Pre-Vocational2]:[Com Hab6]])</f>
        <v>0</v>
      </c>
      <c r="O24" s="157"/>
      <c r="U24">
        <f>SUM(Table4[[#This Row],[Pre-Vocational]:[Com Hab]])</f>
        <v>0</v>
      </c>
      <c r="Y24" s="41" t="str">
        <f>IF(Individual!R248&gt;0,Individual!R248,"")</f>
        <v/>
      </c>
      <c r="Z24" t="str">
        <f>IF(Worker!N44&gt;0,Worker!N44,"")</f>
        <v/>
      </c>
    </row>
    <row r="25" spans="1:26" x14ac:dyDescent="0.45">
      <c r="A25" s="157"/>
      <c r="H25">
        <f>SUM(Table5[[#This Row],[Pre-Vocational]:[Com Hab]])</f>
        <v>0</v>
      </c>
      <c r="N25">
        <f>SUM(Table5[[#This Row],[Pre-Vocational2]:[Com Hab6]])</f>
        <v>0</v>
      </c>
      <c r="O25" s="157"/>
      <c r="U25">
        <f>SUM(Table4[[#This Row],[Pre-Vocational]:[Com Hab]])</f>
        <v>0</v>
      </c>
      <c r="Y25" s="41" t="str">
        <f>IF(Individual!R249&gt;0,Individual!R249,"")</f>
        <v/>
      </c>
      <c r="Z25" t="str">
        <f>IF(Worker!N45&gt;0,Worker!N45,"")</f>
        <v/>
      </c>
    </row>
    <row r="26" spans="1:26" x14ac:dyDescent="0.45">
      <c r="A26" s="157"/>
      <c r="H26">
        <f>SUM(Table5[[#This Row],[Pre-Vocational]:[Com Hab]])</f>
        <v>0</v>
      </c>
      <c r="N26">
        <f>SUM(Table5[[#This Row],[Pre-Vocational2]:[Com Hab6]])</f>
        <v>0</v>
      </c>
      <c r="O26" s="157"/>
      <c r="U26">
        <f>SUM(Table4[[#This Row],[Pre-Vocational]:[Com Hab]])</f>
        <v>0</v>
      </c>
      <c r="Y26" s="41" t="str">
        <f>IF(Individual!R250&gt;0,Individual!R250,"")</f>
        <v/>
      </c>
      <c r="Z26" t="str">
        <f>IF(Worker!N46&gt;0,Worker!N46,"")</f>
        <v/>
      </c>
    </row>
    <row r="27" spans="1:26" x14ac:dyDescent="0.45">
      <c r="A27" s="157"/>
      <c r="H27">
        <f>SUM(Table5[[#This Row],[Pre-Vocational]:[Com Hab]])</f>
        <v>0</v>
      </c>
      <c r="N27">
        <f>SUM(Table5[[#This Row],[Pre-Vocational2]:[Com Hab6]])</f>
        <v>0</v>
      </c>
      <c r="O27" s="157"/>
      <c r="U27">
        <f>SUM(Table4[[#This Row],[Pre-Vocational]:[Com Hab]])</f>
        <v>0</v>
      </c>
      <c r="Y27" s="41" t="str">
        <f>IF(Individual!R251&gt;0,Individual!R251,"")</f>
        <v/>
      </c>
      <c r="Z27" t="str">
        <f>IF(Worker!N47&gt;0,Worker!N47,"")</f>
        <v/>
      </c>
    </row>
    <row r="28" spans="1:26" x14ac:dyDescent="0.45">
      <c r="A28" s="157"/>
      <c r="H28">
        <f>SUM(Table5[[#This Row],[Pre-Vocational]:[Com Hab]])</f>
        <v>0</v>
      </c>
      <c r="N28">
        <f>SUM(Table5[[#This Row],[Pre-Vocational2]:[Com Hab6]])</f>
        <v>0</v>
      </c>
      <c r="O28" s="157"/>
      <c r="U28">
        <f>SUM(Table4[[#This Row],[Pre-Vocational]:[Com Hab]])</f>
        <v>0</v>
      </c>
      <c r="Y28" s="41" t="str">
        <f>IF(Individual!R252&gt;0,Individual!R252,"")</f>
        <v/>
      </c>
      <c r="Z28" t="str">
        <f>IF(Worker!N48&gt;0,Worker!N48,"")</f>
        <v/>
      </c>
    </row>
    <row r="29" spans="1:26" x14ac:dyDescent="0.45">
      <c r="A29" s="157"/>
      <c r="H29">
        <f>SUM(Table5[[#This Row],[Pre-Vocational]:[Com Hab]])</f>
        <v>0</v>
      </c>
      <c r="N29">
        <f>SUM(Table5[[#This Row],[Pre-Vocational2]:[Com Hab6]])</f>
        <v>0</v>
      </c>
      <c r="O29" s="157"/>
      <c r="U29">
        <f>SUM(Table4[[#This Row],[Pre-Vocational]:[Com Hab]])</f>
        <v>0</v>
      </c>
      <c r="Y29" s="41" t="str">
        <f>IF(Individual!R253&gt;0,Individual!R253,"")</f>
        <v/>
      </c>
      <c r="Z29" t="str">
        <f>IF(Worker!N49&gt;0,Worker!N49,"")</f>
        <v/>
      </c>
    </row>
    <row r="30" spans="1:26" x14ac:dyDescent="0.45">
      <c r="A30" s="157"/>
      <c r="H30">
        <f>SUM(Table5[[#This Row],[Pre-Vocational]:[Com Hab]])</f>
        <v>0</v>
      </c>
      <c r="N30">
        <f>SUM(Table5[[#This Row],[Pre-Vocational2]:[Com Hab6]])</f>
        <v>0</v>
      </c>
      <c r="O30" s="157"/>
      <c r="U30">
        <f>SUM(Table4[[#This Row],[Pre-Vocational]:[Com Hab]])</f>
        <v>0</v>
      </c>
      <c r="Y30" s="41" t="str">
        <f>IF(Individual!R254&gt;0,Individual!R254,"")</f>
        <v/>
      </c>
      <c r="Z30" t="str">
        <f>IF(Worker!N50&gt;0,Worker!N50,"")</f>
        <v/>
      </c>
    </row>
    <row r="31" spans="1:26" x14ac:dyDescent="0.45">
      <c r="A31" s="157"/>
      <c r="H31">
        <f>SUM(Table5[[#This Row],[Pre-Vocational]:[Com Hab]])</f>
        <v>0</v>
      </c>
      <c r="N31">
        <f>SUM(Table5[[#This Row],[Pre-Vocational2]:[Com Hab6]])</f>
        <v>0</v>
      </c>
      <c r="O31" s="157"/>
      <c r="U31">
        <f>SUM(Table4[[#This Row],[Pre-Vocational]:[Com Hab]])</f>
        <v>0</v>
      </c>
      <c r="Y31" s="41" t="str">
        <f>IF(Individual!R255&gt;0,Individual!R255,"")</f>
        <v/>
      </c>
      <c r="Z31" t="str">
        <f>IF(Worker!N51&gt;0,Worker!N51,"")</f>
        <v/>
      </c>
    </row>
    <row r="32" spans="1:26" x14ac:dyDescent="0.45">
      <c r="A32" s="157"/>
      <c r="H32">
        <f>SUM(Table5[[#This Row],[Pre-Vocational]:[Com Hab]])</f>
        <v>0</v>
      </c>
      <c r="N32">
        <f>SUM(Table5[[#This Row],[Pre-Vocational2]:[Com Hab6]])</f>
        <v>0</v>
      </c>
      <c r="O32" s="157"/>
      <c r="U32">
        <f>SUM(Table4[[#This Row],[Pre-Vocational]:[Com Hab]])</f>
        <v>0</v>
      </c>
      <c r="Y32" s="41" t="str">
        <f>IF(Individual!R256&gt;0,Individual!R256,"")</f>
        <v/>
      </c>
      <c r="Z32" t="str">
        <f>IF(Worker!N52&gt;0,Worker!N52,"")</f>
        <v/>
      </c>
    </row>
    <row r="33" spans="1:26" x14ac:dyDescent="0.45">
      <c r="A33" s="157"/>
      <c r="H33">
        <f>SUM(Table5[[#This Row],[Pre-Vocational]:[Com Hab]])</f>
        <v>0</v>
      </c>
      <c r="N33">
        <f>SUM(Table5[[#This Row],[Pre-Vocational2]:[Com Hab6]])</f>
        <v>0</v>
      </c>
      <c r="O33" s="157"/>
      <c r="U33">
        <f>SUM(Table4[[#This Row],[Pre-Vocational]:[Com Hab]])</f>
        <v>0</v>
      </c>
      <c r="Y33" s="41" t="str">
        <f>IF(Individual!R257&gt;0,Individual!R257,"")</f>
        <v/>
      </c>
      <c r="Z33" t="str">
        <f>IF(Worker!N53&gt;0,Worker!N53,"")</f>
        <v/>
      </c>
    </row>
    <row r="34" spans="1:26" x14ac:dyDescent="0.45">
      <c r="A34" s="157"/>
      <c r="H34">
        <f>SUM(Table5[[#This Row],[Pre-Vocational]:[Com Hab]])</f>
        <v>0</v>
      </c>
      <c r="N34">
        <f>SUM(Table5[[#This Row],[Pre-Vocational2]:[Com Hab6]])</f>
        <v>0</v>
      </c>
      <c r="O34" s="157"/>
      <c r="U34">
        <f>SUM(Table4[[#This Row],[Pre-Vocational]:[Com Hab]])</f>
        <v>0</v>
      </c>
      <c r="Y34" s="41" t="str">
        <f>IF(Individual!R258&gt;0,Individual!R258,"")</f>
        <v/>
      </c>
      <c r="Z34" t="str">
        <f>IF(Worker!N54&gt;0,Worker!N54,"")</f>
        <v/>
      </c>
    </row>
    <row r="35" spans="1:26" x14ac:dyDescent="0.45">
      <c r="A35" s="157"/>
      <c r="H35">
        <f>SUM(Table5[[#This Row],[Pre-Vocational]:[Com Hab]])</f>
        <v>0</v>
      </c>
      <c r="N35">
        <f>SUM(Table5[[#This Row],[Pre-Vocational2]:[Com Hab6]])</f>
        <v>0</v>
      </c>
      <c r="O35" s="157"/>
      <c r="U35">
        <f>SUM(Table4[[#This Row],[Pre-Vocational]:[Com Hab]])</f>
        <v>0</v>
      </c>
      <c r="Y35" s="41" t="str">
        <f>IF(Individual!R259&gt;0,Individual!R259,"")</f>
        <v/>
      </c>
      <c r="Z35" t="str">
        <f>IF(Worker!N55&gt;0,Worker!N55,"")</f>
        <v/>
      </c>
    </row>
    <row r="36" spans="1:26" x14ac:dyDescent="0.45">
      <c r="A36" s="157"/>
      <c r="H36">
        <f>SUM(Table5[[#This Row],[Pre-Vocational]:[Com Hab]])</f>
        <v>0</v>
      </c>
      <c r="N36">
        <f>SUM(Table5[[#This Row],[Pre-Vocational2]:[Com Hab6]])</f>
        <v>0</v>
      </c>
      <c r="O36" s="157"/>
      <c r="U36">
        <f>SUM(Table4[[#This Row],[Pre-Vocational]:[Com Hab]])</f>
        <v>0</v>
      </c>
      <c r="Y36" s="41" t="str">
        <f>IF(Individual!R260&gt;0,Individual!R260,"")</f>
        <v/>
      </c>
      <c r="Z36" t="str">
        <f>IF(Worker!N56&gt;0,Worker!N56,"")</f>
        <v/>
      </c>
    </row>
    <row r="37" spans="1:26" x14ac:dyDescent="0.45">
      <c r="A37" s="157"/>
      <c r="H37">
        <f>SUM(Table5[[#This Row],[Pre-Vocational]:[Com Hab]])</f>
        <v>0</v>
      </c>
      <c r="N37">
        <f>SUM(Table5[[#This Row],[Pre-Vocational2]:[Com Hab6]])</f>
        <v>0</v>
      </c>
      <c r="O37" s="157"/>
      <c r="U37">
        <f>SUM(Table4[[#This Row],[Pre-Vocational]:[Com Hab]])</f>
        <v>0</v>
      </c>
      <c r="Y37" s="41" t="str">
        <f>IF(Individual!R261&gt;0,Individual!R261,"")</f>
        <v/>
      </c>
      <c r="Z37" t="str">
        <f>IF(Worker!N57&gt;0,Worker!N57,"")</f>
        <v/>
      </c>
    </row>
    <row r="38" spans="1:26" x14ac:dyDescent="0.45">
      <c r="A38" s="157"/>
      <c r="H38">
        <f>SUM(Table5[[#This Row],[Pre-Vocational]:[Com Hab]])</f>
        <v>0</v>
      </c>
      <c r="N38">
        <f>SUM(Table5[[#This Row],[Pre-Vocational2]:[Com Hab6]])</f>
        <v>0</v>
      </c>
      <c r="O38" s="157"/>
      <c r="U38">
        <f>SUM(Table4[[#This Row],[Pre-Vocational]:[Com Hab]])</f>
        <v>0</v>
      </c>
      <c r="Y38" s="41" t="str">
        <f>IF(Individual!R262&gt;0,Individual!R262,"")</f>
        <v/>
      </c>
      <c r="Z38" t="str">
        <f>IF(Worker!N58&gt;0,Worker!N58,"")</f>
        <v/>
      </c>
    </row>
    <row r="39" spans="1:26" x14ac:dyDescent="0.45">
      <c r="A39" s="157" t="s">
        <v>286</v>
      </c>
      <c r="H39">
        <f>SUM(Table5[[#This Row],[Pre-Vocational]:[Com Hab]])</f>
        <v>0</v>
      </c>
      <c r="N39">
        <f>SUM(Table5[[#This Row],[Pre-Vocational2]:[Com Hab6]])</f>
        <v>0</v>
      </c>
      <c r="O39" s="157" t="s">
        <v>18</v>
      </c>
      <c r="U39">
        <f>SUM(Table4[[#This Row],[Pre-Vocational]:[Com Hab]])</f>
        <v>0</v>
      </c>
      <c r="Y39" s="41" t="str">
        <f>IF(Individual!R263&gt;0,Individual!R263,"")</f>
        <v/>
      </c>
      <c r="Z39" t="str">
        <f>IF(Worker!N59&gt;0,Worker!N59,"")</f>
        <v/>
      </c>
    </row>
    <row r="40" spans="1:26" x14ac:dyDescent="0.45">
      <c r="A40" s="157" t="s">
        <v>12</v>
      </c>
      <c r="H40">
        <f>SUM(Table5[[#This Row],[Pre-Vocational]:[Com Hab]])</f>
        <v>0</v>
      </c>
      <c r="N40">
        <f>SUM(Table5[[#This Row],[Pre-Vocational2]:[Com Hab6]])</f>
        <v>0</v>
      </c>
      <c r="O40" s="157" t="s">
        <v>19</v>
      </c>
      <c r="U40">
        <f>SUM(Table4[[#This Row],[Pre-Vocational]:[Com Hab]])</f>
        <v>0</v>
      </c>
      <c r="Y40" s="41" t="str">
        <f>IF(Individual!R264&gt;0,Individual!R264,"")</f>
        <v/>
      </c>
      <c r="Z40" t="str">
        <f>IF(Worker!N60&gt;0,Worker!N60,"")</f>
        <v/>
      </c>
    </row>
    <row r="41" spans="1:26" x14ac:dyDescent="0.45">
      <c r="A41" s="157" t="s">
        <v>13</v>
      </c>
      <c r="H41">
        <f>SUM(Table5[[#This Row],[Pre-Vocational]:[Com Hab]])</f>
        <v>0</v>
      </c>
      <c r="N41">
        <f>SUM(Table5[[#This Row],[Pre-Vocational2]:[Com Hab6]])</f>
        <v>0</v>
      </c>
      <c r="O41" s="157" t="s">
        <v>20</v>
      </c>
      <c r="U41">
        <f>SUM(Table4[[#This Row],[Pre-Vocational]:[Com Hab]])</f>
        <v>0</v>
      </c>
      <c r="Y41" s="41" t="str">
        <f>IF(Individual!R265&gt;0,Individual!R265,"")</f>
        <v/>
      </c>
      <c r="Z41" t="str">
        <f>IF(Worker!N61&gt;0,Worker!N61,"")</f>
        <v/>
      </c>
    </row>
    <row r="42" spans="1:26" x14ac:dyDescent="0.45">
      <c r="A42" s="157" t="s">
        <v>14</v>
      </c>
      <c r="H42">
        <f>SUM(Table5[[#This Row],[Pre-Vocational]:[Com Hab]])</f>
        <v>0</v>
      </c>
      <c r="N42">
        <f>SUM(Table5[[#This Row],[Pre-Vocational2]:[Com Hab6]])</f>
        <v>0</v>
      </c>
      <c r="O42" s="157" t="s">
        <v>21</v>
      </c>
      <c r="U42">
        <f>SUM(Table4[[#This Row],[Pre-Vocational]:[Com Hab]])</f>
        <v>0</v>
      </c>
      <c r="Y42" s="41" t="str">
        <f>IF(Individual!R266&gt;0,Individual!R266,"")</f>
        <v/>
      </c>
      <c r="Z42" t="str">
        <f>IF(Worker!N62&gt;0,Worker!N62,"")</f>
        <v/>
      </c>
    </row>
    <row r="43" spans="1:26" x14ac:dyDescent="0.45">
      <c r="A43" s="157" t="s">
        <v>15</v>
      </c>
      <c r="H43">
        <f>SUM(Table5[[#This Row],[Pre-Vocational]:[Com Hab]])</f>
        <v>0</v>
      </c>
      <c r="N43">
        <f>SUM(Table5[[#This Row],[Pre-Vocational2]:[Com Hab6]])</f>
        <v>0</v>
      </c>
      <c r="O43" s="157" t="s">
        <v>22</v>
      </c>
      <c r="U43">
        <f>SUM(Table4[[#This Row],[Pre-Vocational]:[Com Hab]])</f>
        <v>0</v>
      </c>
      <c r="Y43" s="41" t="str">
        <f>IF(Individual!R267&gt;0,Individual!R267,"")</f>
        <v/>
      </c>
      <c r="Z43" t="str">
        <f>IF(Worker!N63&gt;0,Worker!N63,"")</f>
        <v/>
      </c>
    </row>
    <row r="44" spans="1:26" x14ac:dyDescent="0.45">
      <c r="A44" s="157" t="s">
        <v>16</v>
      </c>
      <c r="H44">
        <f>SUM(Table5[[#This Row],[Pre-Vocational]:[Com Hab]])</f>
        <v>0</v>
      </c>
      <c r="N44">
        <f>SUM(Table5[[#This Row],[Pre-Vocational2]:[Com Hab6]])</f>
        <v>0</v>
      </c>
      <c r="O44" s="157" t="s">
        <v>23</v>
      </c>
      <c r="U44">
        <f>SUM(Table4[[#This Row],[Pre-Vocational]:[Com Hab]])</f>
        <v>0</v>
      </c>
      <c r="Y44" s="41" t="str">
        <f>IF(Individual!R268&gt;0,Individual!R268,"")</f>
        <v/>
      </c>
      <c r="Z44" t="str">
        <f>IF(Worker!N64&gt;0,Worker!N64,"")</f>
        <v/>
      </c>
    </row>
    <row r="45" spans="1:26" x14ac:dyDescent="0.45">
      <c r="A45" s="157" t="s">
        <v>24</v>
      </c>
      <c r="H45">
        <f>SUM(Table5[[#This Row],[Pre-Vocational]:[Com Hab]])</f>
        <v>0</v>
      </c>
      <c r="N45">
        <f>SUM(Table5[[#This Row],[Pre-Vocational2]:[Com Hab6]])</f>
        <v>0</v>
      </c>
      <c r="O45" s="157" t="s">
        <v>25</v>
      </c>
      <c r="U45">
        <f>SUM(Table4[[#This Row],[Pre-Vocational]:[Com Hab]])</f>
        <v>0</v>
      </c>
      <c r="Y45" s="41" t="str">
        <f>IF(Individual!R269&gt;0,Individual!R269,"")</f>
        <v/>
      </c>
      <c r="Z45" t="str">
        <f>IF(Worker!N65&gt;0,Worker!N65,"")</f>
        <v/>
      </c>
    </row>
    <row r="46" spans="1:26" x14ac:dyDescent="0.45">
      <c r="A46" s="157" t="s">
        <v>26</v>
      </c>
      <c r="H46">
        <f>SUM(Table5[[#This Row],[Pre-Vocational]:[Com Hab]])</f>
        <v>0</v>
      </c>
      <c r="N46">
        <f>SUM(Table5[[#This Row],[Pre-Vocational2]:[Com Hab6]])</f>
        <v>0</v>
      </c>
      <c r="O46" s="157" t="s">
        <v>27</v>
      </c>
      <c r="U46">
        <f>SUM(Table4[[#This Row],[Pre-Vocational]:[Com Hab]])</f>
        <v>0</v>
      </c>
      <c r="Y46" s="41" t="str">
        <f>IF(Individual!R270&gt;0,Individual!R270,"")</f>
        <v/>
      </c>
      <c r="Z46" t="str">
        <f>IF(Worker!N66&gt;0,Worker!N66,"")</f>
        <v/>
      </c>
    </row>
    <row r="47" spans="1:26" x14ac:dyDescent="0.45">
      <c r="A47" s="157" t="s">
        <v>28</v>
      </c>
      <c r="H47">
        <f>SUM(Table5[[#This Row],[Pre-Vocational]:[Com Hab]])</f>
        <v>0</v>
      </c>
      <c r="N47">
        <f>SUM(Table5[[#This Row],[Pre-Vocational2]:[Com Hab6]])</f>
        <v>0</v>
      </c>
      <c r="O47" s="157" t="s">
        <v>29</v>
      </c>
      <c r="U47">
        <f>SUM(Table4[[#This Row],[Pre-Vocational]:[Com Hab]])</f>
        <v>0</v>
      </c>
      <c r="Y47" s="41" t="str">
        <f>IF(Individual!R271&gt;0,Individual!R271,"")</f>
        <v/>
      </c>
      <c r="Z47" t="str">
        <f>IF(Worker!N67&gt;0,Worker!N67,"")</f>
        <v/>
      </c>
    </row>
    <row r="48" spans="1:26" x14ac:dyDescent="0.45">
      <c r="A48" s="157" t="s">
        <v>30</v>
      </c>
      <c r="H48">
        <f>SUM(Table5[[#This Row],[Pre-Vocational]:[Com Hab]])</f>
        <v>0</v>
      </c>
      <c r="N48">
        <f>SUM(Table5[[#This Row],[Pre-Vocational2]:[Com Hab6]])</f>
        <v>0</v>
      </c>
      <c r="O48" s="157" t="s">
        <v>31</v>
      </c>
      <c r="U48">
        <f>SUM(Table4[[#This Row],[Pre-Vocational]:[Com Hab]])</f>
        <v>0</v>
      </c>
      <c r="Y48" s="41" t="str">
        <f>IF(Individual!R272&gt;0,Individual!R272,"")</f>
        <v/>
      </c>
      <c r="Z48" t="str">
        <f>IF(Worker!N68&gt;0,Worker!N68,"")</f>
        <v/>
      </c>
    </row>
    <row r="49" spans="1:26" x14ac:dyDescent="0.45">
      <c r="A49" s="157" t="s">
        <v>287</v>
      </c>
      <c r="H49">
        <f>SUM(Table5[[#This Row],[Pre-Vocational]:[Com Hab]])</f>
        <v>0</v>
      </c>
      <c r="N49">
        <f>SUM(Table5[[#This Row],[Pre-Vocational2]:[Com Hab6]])</f>
        <v>0</v>
      </c>
      <c r="O49" s="157"/>
      <c r="Y49" s="41" t="str">
        <f>IF(Individual!R273&gt;0,Individual!R273,"")</f>
        <v/>
      </c>
      <c r="Z49" t="str">
        <f>IF(Worker!N69&gt;0,Worker!N69,"")</f>
        <v/>
      </c>
    </row>
    <row r="50" spans="1:26" x14ac:dyDescent="0.45">
      <c r="A50" s="157" t="s">
        <v>288</v>
      </c>
      <c r="H50">
        <f>SUM(Table5[[#This Row],[Pre-Vocational]:[Com Hab]])</f>
        <v>0</v>
      </c>
      <c r="N50">
        <f>SUM(Table5[[#This Row],[Pre-Vocational2]:[Com Hab6]])</f>
        <v>0</v>
      </c>
      <c r="O50" s="157"/>
      <c r="Y50" s="41" t="str">
        <f>IF(Individual!R274&gt;0,Individual!R274,"")</f>
        <v/>
      </c>
      <c r="Z50" t="str">
        <f>IF(Worker!N70&gt;0,Worker!N70,"")</f>
        <v/>
      </c>
    </row>
    <row r="51" spans="1:26" x14ac:dyDescent="0.45">
      <c r="A51" s="157" t="s">
        <v>289</v>
      </c>
      <c r="H51">
        <f>SUM(Table5[[#This Row],[Pre-Vocational]:[Com Hab]])</f>
        <v>0</v>
      </c>
      <c r="N51">
        <f>SUM(Table5[[#This Row],[Pre-Vocational2]:[Com Hab6]])</f>
        <v>0</v>
      </c>
      <c r="O51" s="157"/>
      <c r="Y51" s="41" t="str">
        <f>IF(Individual!R275&gt;0,Individual!R275,"")</f>
        <v/>
      </c>
      <c r="Z51" t="str">
        <f>IF(Worker!N71&gt;0,Worker!N71,"")</f>
        <v/>
      </c>
    </row>
    <row r="52" spans="1:26" x14ac:dyDescent="0.45">
      <c r="A52" s="157"/>
      <c r="O52" s="157"/>
      <c r="Y52" s="41" t="str">
        <f>IF(Individual!R276&gt;0,Individual!R276,"")</f>
        <v/>
      </c>
      <c r="Z52" t="str">
        <f>IF(Worker!N72&gt;0,Worker!N72,"")</f>
        <v/>
      </c>
    </row>
    <row r="53" spans="1:26" x14ac:dyDescent="0.45">
      <c r="A53" s="157"/>
      <c r="O53" s="157"/>
      <c r="Y53" s="41" t="str">
        <f>IF(Individual!R277&gt;0,Individual!R277,"")</f>
        <v/>
      </c>
      <c r="Z53" t="str">
        <f>IF(Worker!N73&gt;0,Worker!N73,"")</f>
        <v/>
      </c>
    </row>
    <row r="54" spans="1:26" x14ac:dyDescent="0.45">
      <c r="A54" s="157"/>
      <c r="O54" s="157"/>
      <c r="Y54" s="41" t="str">
        <f>IF(Individual!R278&gt;0,Individual!R278,"")</f>
        <v/>
      </c>
      <c r="Z54" t="str">
        <f>IF(Worker!N74&gt;0,Worker!N74,"")</f>
        <v/>
      </c>
    </row>
    <row r="55" spans="1:26" x14ac:dyDescent="0.45">
      <c r="A55" s="157"/>
      <c r="O55" s="157"/>
      <c r="Y55" s="41" t="str">
        <f>IF(Individual!R279&gt;0,Individual!R279,"")</f>
        <v/>
      </c>
      <c r="Z55" t="str">
        <f>IF(Worker!N75&gt;0,Worker!N75,"")</f>
        <v/>
      </c>
    </row>
    <row r="56" spans="1:26" x14ac:dyDescent="0.45">
      <c r="A56" s="157"/>
      <c r="O56" s="157"/>
      <c r="Y56" s="41" t="str">
        <f>IF(Individual!R280&gt;0,Individual!R280,"")</f>
        <v/>
      </c>
      <c r="Z56" t="str">
        <f>IF(Worker!N76&gt;0,Worker!N76,"")</f>
        <v/>
      </c>
    </row>
    <row r="57" spans="1:26" x14ac:dyDescent="0.45">
      <c r="A57" s="157"/>
      <c r="O57" s="157"/>
      <c r="Y57" s="41" t="str">
        <f>IF(Individual!R281&gt;0,Individual!R281,"")</f>
        <v/>
      </c>
      <c r="Z57" t="str">
        <f>IF(Worker!N77&gt;0,Worker!N77,"")</f>
        <v/>
      </c>
    </row>
    <row r="58" spans="1:26" x14ac:dyDescent="0.45">
      <c r="A58" s="157"/>
      <c r="O58" s="157"/>
      <c r="Y58" s="41" t="str">
        <f>IF(Individual!R282&gt;0,Individual!R282,"")</f>
        <v/>
      </c>
      <c r="Z58" t="str">
        <f>IF(Worker!N78&gt;0,Worker!N78,"")</f>
        <v/>
      </c>
    </row>
    <row r="59" spans="1:26" x14ac:dyDescent="0.45">
      <c r="A59" s="157"/>
      <c r="O59" s="157"/>
      <c r="Y59" s="41" t="str">
        <f>IF(Individual!R283&gt;0,Individual!R283,"")</f>
        <v/>
      </c>
      <c r="Z59" t="str">
        <f>IF(Worker!N79&gt;0,Worker!N79,"")</f>
        <v/>
      </c>
    </row>
    <row r="60" spans="1:26" x14ac:dyDescent="0.45">
      <c r="A60" s="157"/>
      <c r="O60" s="157"/>
      <c r="Y60" s="41" t="str">
        <f>IF(Individual!R284&gt;0,Individual!R284,"")</f>
        <v/>
      </c>
      <c r="Z60" t="str">
        <f>IF(Worker!N80&gt;0,Worker!N80,"")</f>
        <v/>
      </c>
    </row>
    <row r="61" spans="1:26" x14ac:dyDescent="0.45">
      <c r="A61" s="157"/>
      <c r="O61" s="157"/>
      <c r="Y61" s="41" t="str">
        <f>IF(Individual!R285&gt;0,Individual!R285,"")</f>
        <v/>
      </c>
      <c r="Z61" t="str">
        <f>IF(Worker!N81&gt;0,Worker!N81,"")</f>
        <v/>
      </c>
    </row>
    <row r="62" spans="1:26" x14ac:dyDescent="0.45">
      <c r="A62" s="157"/>
      <c r="O62" s="157"/>
      <c r="Y62" s="41" t="str">
        <f>IF(Individual!R286&gt;0,Individual!R286,"")</f>
        <v/>
      </c>
      <c r="Z62" t="str">
        <f>IF(Worker!N82&gt;0,Worker!N82,"")</f>
        <v/>
      </c>
    </row>
    <row r="63" spans="1:26" x14ac:dyDescent="0.45">
      <c r="A63" s="157"/>
      <c r="O63" s="157"/>
      <c r="Y63" s="41" t="str">
        <f>IF(Individual!R287&gt;0,Individual!R287,"")</f>
        <v/>
      </c>
      <c r="Z63" t="str">
        <f>IF(Worker!N83&gt;0,Worker!N83,"")</f>
        <v/>
      </c>
    </row>
    <row r="64" spans="1:26" x14ac:dyDescent="0.45">
      <c r="A64" s="157"/>
      <c r="O64" s="157"/>
      <c r="Y64" s="41" t="str">
        <f>IF(Individual!R288&gt;0,Individual!R288,"")</f>
        <v/>
      </c>
      <c r="Z64" t="str">
        <f>IF(Worker!N84&gt;0,Worker!N84,"")</f>
        <v/>
      </c>
    </row>
    <row r="65" spans="1:26" x14ac:dyDescent="0.45">
      <c r="A65" s="157"/>
      <c r="O65" s="157"/>
      <c r="Y65" s="41" t="str">
        <f>IF(Individual!R289&gt;0,Individual!R289,"")</f>
        <v/>
      </c>
      <c r="Z65" t="str">
        <f>IF(Worker!N85&gt;0,Worker!N85,"")</f>
        <v/>
      </c>
    </row>
    <row r="66" spans="1:26" x14ac:dyDescent="0.45">
      <c r="A66" s="157"/>
      <c r="O66" s="157"/>
      <c r="Y66" s="41" t="str">
        <f>IF(Individual!R290&gt;0,Individual!R290,"")</f>
        <v/>
      </c>
      <c r="Z66" t="str">
        <f>IF(Worker!N86&gt;0,Worker!N86,"")</f>
        <v/>
      </c>
    </row>
    <row r="67" spans="1:26" x14ac:dyDescent="0.45">
      <c r="A67" s="157"/>
      <c r="O67" s="157"/>
      <c r="Y67" s="41" t="str">
        <f>IF(Individual!R291&gt;0,Individual!R291,"")</f>
        <v/>
      </c>
      <c r="Z67" t="str">
        <f>IF(Worker!N87&gt;0,Worker!N87,"")</f>
        <v/>
      </c>
    </row>
    <row r="68" spans="1:26" x14ac:dyDescent="0.45">
      <c r="A68" s="157"/>
      <c r="O68" s="157"/>
      <c r="Y68" s="41" t="str">
        <f>IF(Individual!R292&gt;0,Individual!R292,"")</f>
        <v/>
      </c>
      <c r="Z68" t="str">
        <f>IF(Worker!N88&gt;0,Worker!N88,"")</f>
        <v/>
      </c>
    </row>
    <row r="69" spans="1:26" x14ac:dyDescent="0.45">
      <c r="A69" s="157"/>
      <c r="O69" s="157"/>
      <c r="Y69" s="41" t="str">
        <f>IF(Individual!R293&gt;0,Individual!R293,"")</f>
        <v/>
      </c>
      <c r="Z69" t="str">
        <f>IF(Worker!N89&gt;0,Worker!N89,"")</f>
        <v/>
      </c>
    </row>
    <row r="70" spans="1:26" x14ac:dyDescent="0.45">
      <c r="A70" s="157"/>
      <c r="O70" s="157"/>
      <c r="Y70" s="41" t="str">
        <f>IF(Individual!R294&gt;0,Individual!R294,"")</f>
        <v/>
      </c>
      <c r="Z70" t="str">
        <f>IF(Worker!N90&gt;0,Worker!N90,"")</f>
        <v/>
      </c>
    </row>
    <row r="71" spans="1:26" x14ac:dyDescent="0.45">
      <c r="A71" s="157"/>
      <c r="O71" s="157"/>
      <c r="Y71" s="41" t="str">
        <f>IF(Individual!R295&gt;0,Individual!R295,"")</f>
        <v/>
      </c>
      <c r="Z71" t="str">
        <f>IF(Worker!N91&gt;0,Worker!N91,"")</f>
        <v/>
      </c>
    </row>
    <row r="72" spans="1:26" x14ac:dyDescent="0.45">
      <c r="A72" s="157"/>
      <c r="O72" s="157"/>
      <c r="Y72" s="41" t="str">
        <f>IF(Individual!R296&gt;0,Individual!R296,"")</f>
        <v/>
      </c>
      <c r="Z72" t="str">
        <f>IF(Worker!N92&gt;0,Worker!N92,"")</f>
        <v/>
      </c>
    </row>
    <row r="73" spans="1:26" x14ac:dyDescent="0.45">
      <c r="A73" s="157"/>
      <c r="O73" s="157"/>
      <c r="Y73" s="41" t="str">
        <f>IF(Individual!R297&gt;0,Individual!R297,"")</f>
        <v/>
      </c>
      <c r="Z73" t="str">
        <f>IF(Worker!N93&gt;0,Worker!N93,"")</f>
        <v/>
      </c>
    </row>
    <row r="74" spans="1:26" x14ac:dyDescent="0.45">
      <c r="A74" s="157"/>
      <c r="O74" s="157"/>
      <c r="Y74" s="41" t="str">
        <f>IF(Individual!R298&gt;0,Individual!R298,"")</f>
        <v/>
      </c>
      <c r="Z74" t="str">
        <f>IF(Worker!N94&gt;0,Worker!N94,"")</f>
        <v/>
      </c>
    </row>
    <row r="75" spans="1:26" x14ac:dyDescent="0.45">
      <c r="A75" s="157"/>
      <c r="O75" s="157"/>
      <c r="Y75" s="41" t="str">
        <f>IF(Individual!R299&gt;0,Individual!R299,"")</f>
        <v/>
      </c>
      <c r="Z75" t="str">
        <f>IF(Worker!N95&gt;0,Worker!N95,"")</f>
        <v/>
      </c>
    </row>
    <row r="76" spans="1:26" x14ac:dyDescent="0.45">
      <c r="A76" s="157"/>
      <c r="O76" s="157"/>
      <c r="Y76" s="41" t="str">
        <f>IF(Individual!R300&gt;0,Individual!R300,"")</f>
        <v/>
      </c>
      <c r="Z76" t="str">
        <f>IF(Worker!N96&gt;0,Worker!N96,"")</f>
        <v/>
      </c>
    </row>
    <row r="77" spans="1:26" x14ac:dyDescent="0.45">
      <c r="A77" s="157"/>
      <c r="O77" s="157"/>
      <c r="Y77" s="41" t="str">
        <f>IF(Individual!R301&gt;0,Individual!R301,"")</f>
        <v/>
      </c>
      <c r="Z77" t="str">
        <f>IF(Worker!N97&gt;0,Worker!N97,"")</f>
        <v/>
      </c>
    </row>
    <row r="78" spans="1:26" x14ac:dyDescent="0.45">
      <c r="A78" s="157"/>
      <c r="O78" s="157"/>
      <c r="Y78" s="41" t="str">
        <f>IF(Individual!R302&gt;0,Individual!R302,"")</f>
        <v/>
      </c>
      <c r="Z78" t="str">
        <f>IF(Worker!N98&gt;0,Worker!N98,"")</f>
        <v/>
      </c>
    </row>
    <row r="79" spans="1:26" x14ac:dyDescent="0.45">
      <c r="A79" s="157"/>
      <c r="O79" s="157"/>
      <c r="Y79" s="41" t="str">
        <f>IF(Individual!R303&gt;0,Individual!R303,"")</f>
        <v/>
      </c>
      <c r="Z79" t="str">
        <f>IF(Worker!N99&gt;0,Worker!N99,"")</f>
        <v/>
      </c>
    </row>
    <row r="80" spans="1:26" x14ac:dyDescent="0.45">
      <c r="A80" s="157"/>
      <c r="O80" s="157"/>
      <c r="Y80" s="41" t="str">
        <f>IF(Individual!R304&gt;0,Individual!R304,"")</f>
        <v/>
      </c>
      <c r="Z80" t="str">
        <f>IF(Worker!N100&gt;0,Worker!N100,"")</f>
        <v/>
      </c>
    </row>
    <row r="81" spans="1:26" x14ac:dyDescent="0.45">
      <c r="A81" s="157"/>
      <c r="O81" s="157"/>
      <c r="Y81" s="41" t="str">
        <f>IF(Individual!R305&gt;0,Individual!R305,"")</f>
        <v/>
      </c>
      <c r="Z81" t="str">
        <f>IF(Worker!N101&gt;0,Worker!N101,"")</f>
        <v/>
      </c>
    </row>
    <row r="82" spans="1:26" x14ac:dyDescent="0.45">
      <c r="A82" s="157"/>
      <c r="O82" s="157"/>
      <c r="Y82" s="41" t="str">
        <f>IF(Individual!R306&gt;0,Individual!R306,"")</f>
        <v/>
      </c>
      <c r="Z82" t="str">
        <f>IF(Worker!N102&gt;0,Worker!N102,"")</f>
        <v/>
      </c>
    </row>
    <row r="83" spans="1:26" x14ac:dyDescent="0.45">
      <c r="A83" s="157"/>
      <c r="O83" s="157"/>
      <c r="Y83" s="41" t="str">
        <f>IF(Individual!R307&gt;0,Individual!R307,"")</f>
        <v/>
      </c>
      <c r="Z83" t="str">
        <f>IF(Worker!N103&gt;0,Worker!N103,"")</f>
        <v/>
      </c>
    </row>
    <row r="84" spans="1:26" x14ac:dyDescent="0.45">
      <c r="A84" s="157"/>
      <c r="O84" s="157"/>
      <c r="Y84" s="41" t="str">
        <f>IF(Individual!R308&gt;0,Individual!R308,"")</f>
        <v/>
      </c>
      <c r="Z84" t="str">
        <f>IF(Worker!N104&gt;0,Worker!N104,"")</f>
        <v/>
      </c>
    </row>
    <row r="85" spans="1:26" x14ac:dyDescent="0.45">
      <c r="A85" s="157"/>
      <c r="O85" s="157"/>
      <c r="Y85" s="41" t="str">
        <f>IF(Individual!R309&gt;0,Individual!R309,"")</f>
        <v/>
      </c>
      <c r="Z85" t="str">
        <f>IF(Worker!N105&gt;0,Worker!N105,"")</f>
        <v/>
      </c>
    </row>
    <row r="86" spans="1:26" x14ac:dyDescent="0.45">
      <c r="A86" s="157"/>
      <c r="O86" s="157"/>
      <c r="Y86" s="41" t="str">
        <f>IF(Individual!R310&gt;0,Individual!R310,"")</f>
        <v/>
      </c>
      <c r="Z86" t="str">
        <f>IF(Worker!N106&gt;0,Worker!N106,"")</f>
        <v/>
      </c>
    </row>
    <row r="87" spans="1:26" x14ac:dyDescent="0.45">
      <c r="A87" s="157"/>
      <c r="O87" s="157"/>
      <c r="Y87" s="41" t="str">
        <f>IF(Individual!R311&gt;0,Individual!R311,"")</f>
        <v/>
      </c>
      <c r="Z87" t="str">
        <f>IF(Worker!N107&gt;0,Worker!N107,"")</f>
        <v/>
      </c>
    </row>
    <row r="88" spans="1:26" x14ac:dyDescent="0.45">
      <c r="A88" s="157"/>
      <c r="O88" s="157"/>
      <c r="Y88" s="41" t="str">
        <f>IF(Individual!R312&gt;0,Individual!R312,"")</f>
        <v/>
      </c>
      <c r="Z88" t="str">
        <f>IF(Worker!N108&gt;0,Worker!N108,"")</f>
        <v/>
      </c>
    </row>
    <row r="89" spans="1:26" x14ac:dyDescent="0.45">
      <c r="A89" s="157"/>
      <c r="O89" s="157"/>
      <c r="Y89" s="41" t="str">
        <f>IF(Individual!R313&gt;0,Individual!R313,"")</f>
        <v/>
      </c>
      <c r="Z89" t="str">
        <f>IF(Worker!N109&gt;0,Worker!N109,"")</f>
        <v/>
      </c>
    </row>
    <row r="90" spans="1:26" x14ac:dyDescent="0.45">
      <c r="A90" s="157"/>
      <c r="O90" s="157"/>
      <c r="Y90" s="41" t="str">
        <f>IF(Individual!R314&gt;0,Individual!R314,"")</f>
        <v/>
      </c>
      <c r="Z90" t="str">
        <f>IF(Worker!N110&gt;0,Worker!N110,"")</f>
        <v/>
      </c>
    </row>
    <row r="91" spans="1:26" x14ac:dyDescent="0.45">
      <c r="A91" s="157"/>
      <c r="O91" s="157"/>
      <c r="Y91" s="41" t="str">
        <f>IF(Individual!R315&gt;0,Individual!R315,"")</f>
        <v/>
      </c>
      <c r="Z91" t="str">
        <f>IF(Worker!N111&gt;0,Worker!N111,"")</f>
        <v/>
      </c>
    </row>
    <row r="92" spans="1:26" x14ac:dyDescent="0.45">
      <c r="A92" s="157"/>
      <c r="O92" s="157"/>
      <c r="Y92" s="41" t="str">
        <f>IF(Individual!R316&gt;0,Individual!R316,"")</f>
        <v/>
      </c>
      <c r="Z92" t="str">
        <f>IF(Worker!N112&gt;0,Worker!N112,"")</f>
        <v/>
      </c>
    </row>
    <row r="93" spans="1:26" x14ac:dyDescent="0.45">
      <c r="A93" s="157"/>
      <c r="O93" s="157"/>
      <c r="Y93" s="41" t="str">
        <f>IF(Individual!R317&gt;0,Individual!R317,"")</f>
        <v/>
      </c>
      <c r="Z93" t="str">
        <f>IF(Worker!N113&gt;0,Worker!N113,"")</f>
        <v/>
      </c>
    </row>
    <row r="94" spans="1:26" x14ac:dyDescent="0.45">
      <c r="A94" s="157"/>
      <c r="O94" s="157"/>
      <c r="Y94" s="41" t="str">
        <f>IF(Individual!R318&gt;0,Individual!R318,"")</f>
        <v/>
      </c>
      <c r="Z94" t="str">
        <f>IF(Worker!N114&gt;0,Worker!N114,"")</f>
        <v/>
      </c>
    </row>
    <row r="95" spans="1:26" x14ac:dyDescent="0.45">
      <c r="A95" s="157"/>
      <c r="O95" s="157"/>
      <c r="Y95" s="41" t="str">
        <f>IF(Individual!R319&gt;0,Individual!R319,"")</f>
        <v/>
      </c>
      <c r="Z95" t="str">
        <f>IF(Worker!N115&gt;0,Worker!N115,"")</f>
        <v/>
      </c>
    </row>
    <row r="96" spans="1:26" x14ac:dyDescent="0.45">
      <c r="A96" s="157"/>
      <c r="O96" s="157"/>
      <c r="Y96" s="41" t="str">
        <f>IF(Individual!R320&gt;0,Individual!R320,"")</f>
        <v/>
      </c>
      <c r="Z96" t="str">
        <f>IF(Worker!N116&gt;0,Worker!N116,"")</f>
        <v/>
      </c>
    </row>
    <row r="97" spans="1:26" x14ac:dyDescent="0.45">
      <c r="A97" s="157"/>
      <c r="O97" s="157"/>
      <c r="Y97" s="41" t="str">
        <f>IF(Individual!R321&gt;0,Individual!R321,"")</f>
        <v/>
      </c>
      <c r="Z97" t="str">
        <f>IF(Worker!N117&gt;0,Worker!N117,"")</f>
        <v/>
      </c>
    </row>
    <row r="98" spans="1:26" x14ac:dyDescent="0.45">
      <c r="A98" s="157"/>
      <c r="O98" s="157"/>
      <c r="Y98" s="41" t="str">
        <f>IF(Individual!R322&gt;0,Individual!R322,"")</f>
        <v/>
      </c>
      <c r="Z98" t="str">
        <f>IF(Worker!N118&gt;0,Worker!N118,"")</f>
        <v/>
      </c>
    </row>
    <row r="99" spans="1:26" x14ac:dyDescent="0.45">
      <c r="A99" s="157"/>
      <c r="O99" s="157"/>
      <c r="Y99" s="41" t="str">
        <f>IF(Individual!R323&gt;0,Individual!R323,"")</f>
        <v/>
      </c>
      <c r="Z99" t="str">
        <f>IF(Worker!N119&gt;0,Worker!N119,"")</f>
        <v/>
      </c>
    </row>
    <row r="100" spans="1:26" x14ac:dyDescent="0.45">
      <c r="A100" s="158"/>
      <c r="B100" s="4"/>
      <c r="C100" s="10"/>
      <c r="D100" s="10"/>
      <c r="E100" s="10"/>
      <c r="F100" s="10"/>
      <c r="G100" s="10"/>
      <c r="I100" s="10"/>
      <c r="J100" s="10"/>
      <c r="K100" s="10"/>
      <c r="L100" s="10"/>
      <c r="M100" s="10"/>
      <c r="N100" s="10"/>
      <c r="O100" s="159"/>
      <c r="P100" s="7"/>
      <c r="Q100" s="7"/>
      <c r="R100" s="7"/>
      <c r="S100" s="7"/>
      <c r="T100" s="7"/>
      <c r="U100" s="7"/>
      <c r="Y100" s="41"/>
    </row>
    <row r="101" spans="1:26" x14ac:dyDescent="0.45">
      <c r="A101" s="157"/>
      <c r="O101" s="157"/>
    </row>
    <row r="102" spans="1:26" x14ac:dyDescent="0.45">
      <c r="A102" s="157"/>
      <c r="O102" s="157"/>
    </row>
    <row r="103" spans="1:26" x14ac:dyDescent="0.45">
      <c r="A103" s="157"/>
      <c r="O103" s="157"/>
    </row>
    <row r="104" spans="1:26" x14ac:dyDescent="0.45">
      <c r="A104" s="157"/>
      <c r="O104" s="157"/>
    </row>
    <row r="105" spans="1:26" x14ac:dyDescent="0.45">
      <c r="A105" s="157"/>
      <c r="O105" s="157"/>
    </row>
    <row r="106" spans="1:26" x14ac:dyDescent="0.45">
      <c r="A106" s="157"/>
      <c r="O106" s="157"/>
    </row>
    <row r="107" spans="1:26" x14ac:dyDescent="0.45">
      <c r="A107" s="157"/>
      <c r="O107" s="157"/>
    </row>
    <row r="108" spans="1:26" x14ac:dyDescent="0.45">
      <c r="A108" s="157"/>
      <c r="O108" s="157"/>
    </row>
    <row r="109" spans="1:26" x14ac:dyDescent="0.45">
      <c r="A109" s="157"/>
      <c r="O109" s="157"/>
    </row>
    <row r="110" spans="1:26" x14ac:dyDescent="0.45">
      <c r="A110" s="157"/>
      <c r="O110" s="157"/>
    </row>
    <row r="111" spans="1:26" x14ac:dyDescent="0.45">
      <c r="A111" s="157"/>
      <c r="O111" s="157"/>
    </row>
    <row r="112" spans="1:26" x14ac:dyDescent="0.45">
      <c r="A112" s="157"/>
      <c r="O112" s="157"/>
    </row>
    <row r="113" spans="1:15" x14ac:dyDescent="0.45">
      <c r="A113" s="157"/>
      <c r="O113" s="157"/>
    </row>
    <row r="114" spans="1:15" x14ac:dyDescent="0.45">
      <c r="A114" s="157"/>
      <c r="O114" s="157"/>
    </row>
    <row r="115" spans="1:15" x14ac:dyDescent="0.45">
      <c r="A115" s="157"/>
      <c r="O115" s="157"/>
    </row>
    <row r="116" spans="1:15" x14ac:dyDescent="0.45">
      <c r="A116" s="157"/>
      <c r="O116" s="157"/>
    </row>
    <row r="117" spans="1:15" x14ac:dyDescent="0.45">
      <c r="A117" s="157"/>
      <c r="O117" s="157"/>
    </row>
    <row r="118" spans="1:15" x14ac:dyDescent="0.45">
      <c r="A118" s="157"/>
      <c r="O118" s="157"/>
    </row>
    <row r="119" spans="1:15" x14ac:dyDescent="0.45">
      <c r="A119" s="157"/>
      <c r="O119" s="157"/>
    </row>
    <row r="120" spans="1:15" x14ac:dyDescent="0.45">
      <c r="A120" s="157"/>
      <c r="O120" s="157"/>
    </row>
    <row r="121" spans="1:15" x14ac:dyDescent="0.45">
      <c r="A121" s="157"/>
      <c r="O121" s="157"/>
    </row>
    <row r="122" spans="1:15" x14ac:dyDescent="0.45">
      <c r="A122" s="157"/>
      <c r="O122" s="157"/>
    </row>
    <row r="123" spans="1:15" x14ac:dyDescent="0.45">
      <c r="A123" s="157"/>
      <c r="O123" s="157"/>
    </row>
    <row r="124" spans="1:15" x14ac:dyDescent="0.45">
      <c r="A124" s="157"/>
      <c r="O124" s="157"/>
    </row>
    <row r="125" spans="1:15" x14ac:dyDescent="0.45">
      <c r="A125" s="157"/>
      <c r="O125" s="157"/>
    </row>
    <row r="126" spans="1:15" x14ac:dyDescent="0.45">
      <c r="A126" s="157"/>
      <c r="O126" s="157"/>
    </row>
    <row r="127" spans="1:15" x14ac:dyDescent="0.45">
      <c r="A127" s="157"/>
      <c r="O127" s="157"/>
    </row>
    <row r="128" spans="1:15" x14ac:dyDescent="0.45">
      <c r="A128" s="157"/>
      <c r="O128" s="157"/>
    </row>
    <row r="129" spans="1:15" x14ac:dyDescent="0.45">
      <c r="A129" s="157"/>
      <c r="O129" s="157"/>
    </row>
    <row r="130" spans="1:15" x14ac:dyDescent="0.45">
      <c r="A130" s="157"/>
      <c r="O130" s="157"/>
    </row>
    <row r="131" spans="1:15" x14ac:dyDescent="0.45">
      <c r="A131" s="157"/>
      <c r="O131" s="157"/>
    </row>
    <row r="132" spans="1:15" x14ac:dyDescent="0.45">
      <c r="A132" s="157"/>
      <c r="O132" s="157"/>
    </row>
    <row r="133" spans="1:15" x14ac:dyDescent="0.45">
      <c r="A133" s="157"/>
      <c r="O133" s="157"/>
    </row>
    <row r="134" spans="1:15" x14ac:dyDescent="0.45">
      <c r="A134" s="157"/>
      <c r="O134" s="157"/>
    </row>
    <row r="135" spans="1:15" x14ac:dyDescent="0.45">
      <c r="A135" s="157"/>
      <c r="O135" s="157"/>
    </row>
    <row r="136" spans="1:15" x14ac:dyDescent="0.45">
      <c r="A136" s="157"/>
      <c r="O136" s="157"/>
    </row>
    <row r="137" spans="1:15" x14ac:dyDescent="0.45">
      <c r="A137" s="157"/>
      <c r="O137" s="157"/>
    </row>
    <row r="138" spans="1:15" x14ac:dyDescent="0.45">
      <c r="A138" s="157"/>
      <c r="O138" s="157"/>
    </row>
    <row r="139" spans="1:15" x14ac:dyDescent="0.45">
      <c r="A139" s="157"/>
      <c r="O139" s="157"/>
    </row>
    <row r="140" spans="1:15" x14ac:dyDescent="0.45">
      <c r="A140" s="157"/>
      <c r="O140" s="157"/>
    </row>
    <row r="141" spans="1:15" x14ac:dyDescent="0.45">
      <c r="A141" s="157"/>
      <c r="O141" s="157"/>
    </row>
    <row r="142" spans="1:15" x14ac:dyDescent="0.45">
      <c r="A142" s="157"/>
      <c r="O142" s="157"/>
    </row>
    <row r="143" spans="1:15" x14ac:dyDescent="0.45">
      <c r="A143" s="157"/>
      <c r="O143" s="157"/>
    </row>
    <row r="144" spans="1:15" x14ac:dyDescent="0.45">
      <c r="A144" s="157"/>
      <c r="O144" s="157"/>
    </row>
    <row r="145" spans="1:15" x14ac:dyDescent="0.45">
      <c r="A145" s="157"/>
      <c r="O145" s="157"/>
    </row>
    <row r="146" spans="1:15" x14ac:dyDescent="0.45">
      <c r="A146" s="157"/>
      <c r="O146" s="157"/>
    </row>
    <row r="147" spans="1:15" x14ac:dyDescent="0.45">
      <c r="A147" s="157"/>
      <c r="O147" s="157"/>
    </row>
    <row r="148" spans="1:15" x14ac:dyDescent="0.45">
      <c r="A148" s="157"/>
      <c r="O148" s="157"/>
    </row>
    <row r="149" spans="1:15" x14ac:dyDescent="0.45">
      <c r="A149" s="157"/>
      <c r="O149" s="157"/>
    </row>
    <row r="150" spans="1:15" x14ac:dyDescent="0.45">
      <c r="A150" s="157"/>
      <c r="O150" s="157"/>
    </row>
    <row r="151" spans="1:15" x14ac:dyDescent="0.45">
      <c r="A151" s="157"/>
      <c r="O151" s="157"/>
    </row>
    <row r="152" spans="1:15" x14ac:dyDescent="0.45">
      <c r="A152" s="157"/>
      <c r="O152" s="157"/>
    </row>
    <row r="153" spans="1:15" x14ac:dyDescent="0.45">
      <c r="A153" s="157"/>
      <c r="O153" s="157"/>
    </row>
    <row r="154" spans="1:15" x14ac:dyDescent="0.45">
      <c r="A154" s="157"/>
      <c r="O154" s="157"/>
    </row>
    <row r="155" spans="1:15" x14ac:dyDescent="0.45">
      <c r="A155" s="157"/>
      <c r="O155" s="157"/>
    </row>
    <row r="156" spans="1:15" x14ac:dyDescent="0.45">
      <c r="A156" s="157"/>
      <c r="O156" s="157"/>
    </row>
    <row r="157" spans="1:15" x14ac:dyDescent="0.45">
      <c r="A157" s="157"/>
      <c r="O157" s="157"/>
    </row>
    <row r="158" spans="1:15" x14ac:dyDescent="0.45">
      <c r="A158" s="157"/>
      <c r="O158" s="157"/>
    </row>
    <row r="159" spans="1:15" x14ac:dyDescent="0.45">
      <c r="A159" s="157"/>
      <c r="O159" s="157"/>
    </row>
    <row r="160" spans="1:15" x14ac:dyDescent="0.45">
      <c r="A160" s="157"/>
      <c r="O160" s="157"/>
    </row>
    <row r="161" spans="1:15" x14ac:dyDescent="0.45">
      <c r="A161" s="157"/>
      <c r="O161" s="157"/>
    </row>
    <row r="162" spans="1:15" x14ac:dyDescent="0.45">
      <c r="A162" s="157"/>
      <c r="O162" s="157"/>
    </row>
    <row r="163" spans="1:15" x14ac:dyDescent="0.45">
      <c r="A163" s="157"/>
      <c r="O163" s="157"/>
    </row>
    <row r="164" spans="1:15" x14ac:dyDescent="0.45">
      <c r="A164" s="157"/>
      <c r="O164" s="157"/>
    </row>
    <row r="165" spans="1:15" x14ac:dyDescent="0.45">
      <c r="A165" s="157"/>
      <c r="O165" s="157"/>
    </row>
    <row r="166" spans="1:15" x14ac:dyDescent="0.45">
      <c r="A166" s="157"/>
      <c r="O166" s="157"/>
    </row>
    <row r="167" spans="1:15" x14ac:dyDescent="0.45">
      <c r="A167" s="157"/>
      <c r="O167" s="157"/>
    </row>
    <row r="168" spans="1:15" x14ac:dyDescent="0.45">
      <c r="A168" s="157"/>
      <c r="O168" s="157"/>
    </row>
    <row r="169" spans="1:15" x14ac:dyDescent="0.45">
      <c r="A169" s="157"/>
      <c r="O169" s="157"/>
    </row>
    <row r="170" spans="1:15" x14ac:dyDescent="0.45">
      <c r="A170" s="157"/>
      <c r="O170" s="157"/>
    </row>
    <row r="171" spans="1:15" x14ac:dyDescent="0.45">
      <c r="A171" s="157"/>
      <c r="O171" s="157"/>
    </row>
    <row r="172" spans="1:15" x14ac:dyDescent="0.45">
      <c r="A172" s="157"/>
      <c r="O172" s="157"/>
    </row>
    <row r="173" spans="1:15" x14ac:dyDescent="0.45">
      <c r="A173" s="157"/>
      <c r="O173" s="157"/>
    </row>
    <row r="174" spans="1:15" x14ac:dyDescent="0.45">
      <c r="A174" s="157"/>
      <c r="O174" s="157"/>
    </row>
    <row r="175" spans="1:15" x14ac:dyDescent="0.45">
      <c r="A175" s="157"/>
      <c r="O175" s="157"/>
    </row>
    <row r="176" spans="1:15" x14ac:dyDescent="0.45">
      <c r="A176" s="157"/>
      <c r="O176" s="157"/>
    </row>
    <row r="177" spans="1:15" x14ac:dyDescent="0.45">
      <c r="A177" s="157"/>
      <c r="O177" s="157"/>
    </row>
    <row r="178" spans="1:15" x14ac:dyDescent="0.45">
      <c r="A178" s="157"/>
      <c r="O178" s="157"/>
    </row>
    <row r="179" spans="1:15" x14ac:dyDescent="0.45">
      <c r="A179" s="157"/>
      <c r="O179" s="157"/>
    </row>
    <row r="180" spans="1:15" x14ac:dyDescent="0.45">
      <c r="A180" s="157"/>
      <c r="O180" s="157"/>
    </row>
    <row r="181" spans="1:15" x14ac:dyDescent="0.45">
      <c r="A181" s="157"/>
      <c r="O181" s="157"/>
    </row>
    <row r="182" spans="1:15" x14ac:dyDescent="0.45">
      <c r="A182" s="157"/>
      <c r="O182" s="157"/>
    </row>
    <row r="183" spans="1:15" x14ac:dyDescent="0.45">
      <c r="A183" s="157"/>
      <c r="O183" s="157"/>
    </row>
    <row r="184" spans="1:15" x14ac:dyDescent="0.45">
      <c r="A184" s="157"/>
      <c r="O184" s="157"/>
    </row>
    <row r="185" spans="1:15" x14ac:dyDescent="0.45">
      <c r="A185" s="157"/>
      <c r="O185" s="157"/>
    </row>
    <row r="186" spans="1:15" x14ac:dyDescent="0.45">
      <c r="A186" s="157"/>
      <c r="O186" s="157"/>
    </row>
    <row r="187" spans="1:15" x14ac:dyDescent="0.45">
      <c r="A187" s="157"/>
      <c r="O187" s="157"/>
    </row>
    <row r="188" spans="1:15" x14ac:dyDescent="0.45">
      <c r="A188" s="157"/>
    </row>
    <row r="189" spans="1:15" x14ac:dyDescent="0.45">
      <c r="A189" s="157"/>
    </row>
    <row r="190" spans="1:15" x14ac:dyDescent="0.45">
      <c r="A190" s="157"/>
    </row>
    <row r="191" spans="1:15" x14ac:dyDescent="0.45">
      <c r="A191" s="157"/>
    </row>
    <row r="192" spans="1:15" x14ac:dyDescent="0.45">
      <c r="A192" s="157"/>
    </row>
    <row r="193" spans="1:8" x14ac:dyDescent="0.45">
      <c r="A193" s="157"/>
    </row>
    <row r="194" spans="1:8" x14ac:dyDescent="0.45">
      <c r="A194" s="157"/>
    </row>
    <row r="195" spans="1:8" x14ac:dyDescent="0.45">
      <c r="A195" s="157"/>
    </row>
    <row r="196" spans="1:8" x14ac:dyDescent="0.45">
      <c r="A196" s="157"/>
    </row>
    <row r="197" spans="1:8" x14ac:dyDescent="0.45">
      <c r="A197" s="157"/>
    </row>
    <row r="198" spans="1:8" x14ac:dyDescent="0.45">
      <c r="A198" s="157"/>
    </row>
    <row r="199" spans="1:8" x14ac:dyDescent="0.45">
      <c r="A199" s="157"/>
    </row>
    <row r="200" spans="1:8" x14ac:dyDescent="0.45">
      <c r="A200" s="157"/>
    </row>
    <row r="201" spans="1:8" x14ac:dyDescent="0.45">
      <c r="A201" s="157"/>
    </row>
    <row r="202" spans="1:8" x14ac:dyDescent="0.45">
      <c r="A202" s="157"/>
    </row>
    <row r="203" spans="1:8" x14ac:dyDescent="0.45">
      <c r="H203">
        <f t="shared" ref="H203:H259" si="0">SUM(C203:G203)</f>
        <v>0</v>
      </c>
    </row>
    <row r="204" spans="1:8" x14ac:dyDescent="0.45">
      <c r="H204">
        <f t="shared" si="0"/>
        <v>0</v>
      </c>
    </row>
    <row r="205" spans="1:8" x14ac:dyDescent="0.45">
      <c r="H205">
        <f t="shared" si="0"/>
        <v>0</v>
      </c>
    </row>
    <row r="206" spans="1:8" x14ac:dyDescent="0.45">
      <c r="H206">
        <f t="shared" si="0"/>
        <v>0</v>
      </c>
    </row>
    <row r="207" spans="1:8" x14ac:dyDescent="0.45">
      <c r="H207">
        <f t="shared" si="0"/>
        <v>0</v>
      </c>
    </row>
    <row r="208" spans="1:8" x14ac:dyDescent="0.45">
      <c r="H208">
        <f t="shared" si="0"/>
        <v>0</v>
      </c>
    </row>
    <row r="209" spans="8:8" x14ac:dyDescent="0.45">
      <c r="H209">
        <f t="shared" si="0"/>
        <v>0</v>
      </c>
    </row>
    <row r="210" spans="8:8" x14ac:dyDescent="0.45">
      <c r="H210">
        <f t="shared" si="0"/>
        <v>0</v>
      </c>
    </row>
    <row r="211" spans="8:8" x14ac:dyDescent="0.45">
      <c r="H211">
        <f t="shared" si="0"/>
        <v>0</v>
      </c>
    </row>
    <row r="212" spans="8:8" x14ac:dyDescent="0.45">
      <c r="H212">
        <f t="shared" si="0"/>
        <v>0</v>
      </c>
    </row>
    <row r="213" spans="8:8" x14ac:dyDescent="0.45">
      <c r="H213">
        <f t="shared" si="0"/>
        <v>0</v>
      </c>
    </row>
    <row r="214" spans="8:8" x14ac:dyDescent="0.45">
      <c r="H214">
        <f t="shared" si="0"/>
        <v>0</v>
      </c>
    </row>
    <row r="215" spans="8:8" x14ac:dyDescent="0.45">
      <c r="H215">
        <f t="shared" si="0"/>
        <v>0</v>
      </c>
    </row>
    <row r="216" spans="8:8" x14ac:dyDescent="0.45">
      <c r="H216">
        <f t="shared" si="0"/>
        <v>0</v>
      </c>
    </row>
    <row r="217" spans="8:8" x14ac:dyDescent="0.45">
      <c r="H217">
        <f t="shared" si="0"/>
        <v>0</v>
      </c>
    </row>
    <row r="218" spans="8:8" x14ac:dyDescent="0.45">
      <c r="H218">
        <f t="shared" si="0"/>
        <v>0</v>
      </c>
    </row>
    <row r="219" spans="8:8" x14ac:dyDescent="0.45">
      <c r="H219">
        <f t="shared" si="0"/>
        <v>0</v>
      </c>
    </row>
    <row r="220" spans="8:8" x14ac:dyDescent="0.45">
      <c r="H220">
        <f t="shared" si="0"/>
        <v>0</v>
      </c>
    </row>
    <row r="221" spans="8:8" x14ac:dyDescent="0.45">
      <c r="H221">
        <f t="shared" si="0"/>
        <v>0</v>
      </c>
    </row>
    <row r="222" spans="8:8" x14ac:dyDescent="0.45">
      <c r="H222">
        <f t="shared" si="0"/>
        <v>0</v>
      </c>
    </row>
    <row r="223" spans="8:8" x14ac:dyDescent="0.45">
      <c r="H223">
        <f t="shared" si="0"/>
        <v>0</v>
      </c>
    </row>
    <row r="224" spans="8:8" x14ac:dyDescent="0.45">
      <c r="H224">
        <f t="shared" si="0"/>
        <v>0</v>
      </c>
    </row>
    <row r="225" spans="8:8" x14ac:dyDescent="0.45">
      <c r="H225">
        <f t="shared" si="0"/>
        <v>0</v>
      </c>
    </row>
    <row r="226" spans="8:8" x14ac:dyDescent="0.45">
      <c r="H226">
        <f t="shared" si="0"/>
        <v>0</v>
      </c>
    </row>
    <row r="227" spans="8:8" x14ac:dyDescent="0.45">
      <c r="H227">
        <f t="shared" si="0"/>
        <v>0</v>
      </c>
    </row>
    <row r="228" spans="8:8" x14ac:dyDescent="0.45">
      <c r="H228">
        <f t="shared" si="0"/>
        <v>0</v>
      </c>
    </row>
    <row r="229" spans="8:8" x14ac:dyDescent="0.45">
      <c r="H229">
        <f t="shared" si="0"/>
        <v>0</v>
      </c>
    </row>
    <row r="230" spans="8:8" x14ac:dyDescent="0.45">
      <c r="H230">
        <f t="shared" si="0"/>
        <v>0</v>
      </c>
    </row>
    <row r="231" spans="8:8" x14ac:dyDescent="0.45">
      <c r="H231">
        <f t="shared" si="0"/>
        <v>0</v>
      </c>
    </row>
    <row r="232" spans="8:8" x14ac:dyDescent="0.45">
      <c r="H232">
        <f t="shared" si="0"/>
        <v>0</v>
      </c>
    </row>
    <row r="233" spans="8:8" x14ac:dyDescent="0.45">
      <c r="H233">
        <f t="shared" si="0"/>
        <v>0</v>
      </c>
    </row>
    <row r="234" spans="8:8" x14ac:dyDescent="0.45">
      <c r="H234">
        <f t="shared" si="0"/>
        <v>0</v>
      </c>
    </row>
    <row r="235" spans="8:8" x14ac:dyDescent="0.45">
      <c r="H235">
        <f t="shared" si="0"/>
        <v>0</v>
      </c>
    </row>
    <row r="236" spans="8:8" x14ac:dyDescent="0.45">
      <c r="H236">
        <f t="shared" si="0"/>
        <v>0</v>
      </c>
    </row>
    <row r="237" spans="8:8" x14ac:dyDescent="0.45">
      <c r="H237">
        <f t="shared" si="0"/>
        <v>0</v>
      </c>
    </row>
    <row r="238" spans="8:8" x14ac:dyDescent="0.45">
      <c r="H238">
        <f t="shared" si="0"/>
        <v>0</v>
      </c>
    </row>
    <row r="239" spans="8:8" x14ac:dyDescent="0.45">
      <c r="H239">
        <f t="shared" si="0"/>
        <v>0</v>
      </c>
    </row>
    <row r="240" spans="8:8" x14ac:dyDescent="0.45">
      <c r="H240">
        <f t="shared" si="0"/>
        <v>0</v>
      </c>
    </row>
    <row r="241" spans="8:8" x14ac:dyDescent="0.45">
      <c r="H241">
        <f t="shared" si="0"/>
        <v>0</v>
      </c>
    </row>
    <row r="242" spans="8:8" x14ac:dyDescent="0.45">
      <c r="H242">
        <f t="shared" si="0"/>
        <v>0</v>
      </c>
    </row>
    <row r="243" spans="8:8" x14ac:dyDescent="0.45">
      <c r="H243">
        <f t="shared" si="0"/>
        <v>0</v>
      </c>
    </row>
    <row r="244" spans="8:8" x14ac:dyDescent="0.45">
      <c r="H244">
        <f t="shared" si="0"/>
        <v>0</v>
      </c>
    </row>
    <row r="245" spans="8:8" x14ac:dyDescent="0.45">
      <c r="H245">
        <f t="shared" si="0"/>
        <v>0</v>
      </c>
    </row>
    <row r="246" spans="8:8" x14ac:dyDescent="0.45">
      <c r="H246">
        <f t="shared" si="0"/>
        <v>0</v>
      </c>
    </row>
    <row r="247" spans="8:8" x14ac:dyDescent="0.45">
      <c r="H247">
        <f t="shared" si="0"/>
        <v>0</v>
      </c>
    </row>
    <row r="248" spans="8:8" x14ac:dyDescent="0.45">
      <c r="H248">
        <f t="shared" si="0"/>
        <v>0</v>
      </c>
    </row>
    <row r="249" spans="8:8" x14ac:dyDescent="0.45">
      <c r="H249">
        <f t="shared" si="0"/>
        <v>0</v>
      </c>
    </row>
    <row r="250" spans="8:8" x14ac:dyDescent="0.45">
      <c r="H250">
        <f t="shared" si="0"/>
        <v>0</v>
      </c>
    </row>
    <row r="251" spans="8:8" x14ac:dyDescent="0.45">
      <c r="H251">
        <f t="shared" si="0"/>
        <v>0</v>
      </c>
    </row>
    <row r="252" spans="8:8" x14ac:dyDescent="0.45">
      <c r="H252">
        <f t="shared" si="0"/>
        <v>0</v>
      </c>
    </row>
    <row r="253" spans="8:8" x14ac:dyDescent="0.45">
      <c r="H253">
        <f t="shared" si="0"/>
        <v>0</v>
      </c>
    </row>
    <row r="254" spans="8:8" x14ac:dyDescent="0.45">
      <c r="H254">
        <f t="shared" si="0"/>
        <v>0</v>
      </c>
    </row>
    <row r="255" spans="8:8" x14ac:dyDescent="0.45">
      <c r="H255">
        <f t="shared" si="0"/>
        <v>0</v>
      </c>
    </row>
    <row r="256" spans="8:8" x14ac:dyDescent="0.45">
      <c r="H256">
        <f t="shared" si="0"/>
        <v>0</v>
      </c>
    </row>
    <row r="257" spans="8:8" x14ac:dyDescent="0.45">
      <c r="H257">
        <f t="shared" si="0"/>
        <v>0</v>
      </c>
    </row>
    <row r="258" spans="8:8" x14ac:dyDescent="0.45">
      <c r="H258">
        <f t="shared" si="0"/>
        <v>0</v>
      </c>
    </row>
    <row r="259" spans="8:8" x14ac:dyDescent="0.45">
      <c r="H259">
        <f t="shared" si="0"/>
        <v>0</v>
      </c>
    </row>
    <row r="260" spans="8:8" x14ac:dyDescent="0.45">
      <c r="H260">
        <f t="shared" ref="H260:H312" si="1">SUM(C260:G260)</f>
        <v>0</v>
      </c>
    </row>
    <row r="261" spans="8:8" x14ac:dyDescent="0.45">
      <c r="H261">
        <f t="shared" si="1"/>
        <v>0</v>
      </c>
    </row>
    <row r="262" spans="8:8" x14ac:dyDescent="0.45">
      <c r="H262">
        <f t="shared" si="1"/>
        <v>0</v>
      </c>
    </row>
    <row r="263" spans="8:8" x14ac:dyDescent="0.45">
      <c r="H263">
        <f t="shared" si="1"/>
        <v>0</v>
      </c>
    </row>
    <row r="264" spans="8:8" x14ac:dyDescent="0.45">
      <c r="H264">
        <f t="shared" si="1"/>
        <v>0</v>
      </c>
    </row>
    <row r="265" spans="8:8" x14ac:dyDescent="0.45">
      <c r="H265">
        <f t="shared" si="1"/>
        <v>0</v>
      </c>
    </row>
    <row r="266" spans="8:8" x14ac:dyDescent="0.45">
      <c r="H266">
        <f t="shared" si="1"/>
        <v>0</v>
      </c>
    </row>
    <row r="267" spans="8:8" x14ac:dyDescent="0.45">
      <c r="H267">
        <f t="shared" si="1"/>
        <v>0</v>
      </c>
    </row>
    <row r="268" spans="8:8" x14ac:dyDescent="0.45">
      <c r="H268">
        <f t="shared" si="1"/>
        <v>0</v>
      </c>
    </row>
    <row r="269" spans="8:8" x14ac:dyDescent="0.45">
      <c r="H269">
        <f t="shared" si="1"/>
        <v>0</v>
      </c>
    </row>
    <row r="270" spans="8:8" x14ac:dyDescent="0.45">
      <c r="H270">
        <f t="shared" si="1"/>
        <v>0</v>
      </c>
    </row>
    <row r="271" spans="8:8" x14ac:dyDescent="0.45">
      <c r="H271">
        <f t="shared" si="1"/>
        <v>0</v>
      </c>
    </row>
    <row r="272" spans="8:8" x14ac:dyDescent="0.45">
      <c r="H272">
        <f t="shared" si="1"/>
        <v>0</v>
      </c>
    </row>
    <row r="273" spans="8:8" x14ac:dyDescent="0.45">
      <c r="H273">
        <f t="shared" si="1"/>
        <v>0</v>
      </c>
    </row>
    <row r="274" spans="8:8" x14ac:dyDescent="0.45">
      <c r="H274">
        <f t="shared" si="1"/>
        <v>0</v>
      </c>
    </row>
    <row r="275" spans="8:8" x14ac:dyDescent="0.45">
      <c r="H275">
        <f t="shared" si="1"/>
        <v>0</v>
      </c>
    </row>
    <row r="276" spans="8:8" x14ac:dyDescent="0.45">
      <c r="H276">
        <f t="shared" si="1"/>
        <v>0</v>
      </c>
    </row>
    <row r="277" spans="8:8" x14ac:dyDescent="0.45">
      <c r="H277">
        <f t="shared" si="1"/>
        <v>0</v>
      </c>
    </row>
    <row r="278" spans="8:8" x14ac:dyDescent="0.45">
      <c r="H278">
        <f t="shared" si="1"/>
        <v>0</v>
      </c>
    </row>
    <row r="279" spans="8:8" x14ac:dyDescent="0.45">
      <c r="H279">
        <f t="shared" si="1"/>
        <v>0</v>
      </c>
    </row>
    <row r="280" spans="8:8" x14ac:dyDescent="0.45">
      <c r="H280">
        <f t="shared" si="1"/>
        <v>0</v>
      </c>
    </row>
    <row r="281" spans="8:8" x14ac:dyDescent="0.45">
      <c r="H281">
        <f t="shared" si="1"/>
        <v>0</v>
      </c>
    </row>
    <row r="282" spans="8:8" x14ac:dyDescent="0.45">
      <c r="H282">
        <f t="shared" si="1"/>
        <v>0</v>
      </c>
    </row>
    <row r="283" spans="8:8" x14ac:dyDescent="0.45">
      <c r="H283">
        <f t="shared" si="1"/>
        <v>0</v>
      </c>
    </row>
    <row r="284" spans="8:8" x14ac:dyDescent="0.45">
      <c r="H284">
        <f t="shared" si="1"/>
        <v>0</v>
      </c>
    </row>
    <row r="285" spans="8:8" x14ac:dyDescent="0.45">
      <c r="H285">
        <f t="shared" si="1"/>
        <v>0</v>
      </c>
    </row>
    <row r="286" spans="8:8" x14ac:dyDescent="0.45">
      <c r="H286">
        <f t="shared" si="1"/>
        <v>0</v>
      </c>
    </row>
    <row r="287" spans="8:8" x14ac:dyDescent="0.45">
      <c r="H287">
        <f t="shared" si="1"/>
        <v>0</v>
      </c>
    </row>
    <row r="288" spans="8:8" x14ac:dyDescent="0.45">
      <c r="H288">
        <f t="shared" si="1"/>
        <v>0</v>
      </c>
    </row>
    <row r="289" spans="8:8" x14ac:dyDescent="0.45">
      <c r="H289">
        <f t="shared" si="1"/>
        <v>0</v>
      </c>
    </row>
    <row r="290" spans="8:8" x14ac:dyDescent="0.45">
      <c r="H290">
        <f t="shared" si="1"/>
        <v>0</v>
      </c>
    </row>
    <row r="291" spans="8:8" x14ac:dyDescent="0.45">
      <c r="H291">
        <f t="shared" si="1"/>
        <v>0</v>
      </c>
    </row>
    <row r="292" spans="8:8" x14ac:dyDescent="0.45">
      <c r="H292">
        <f t="shared" si="1"/>
        <v>0</v>
      </c>
    </row>
    <row r="293" spans="8:8" x14ac:dyDescent="0.45">
      <c r="H293">
        <f t="shared" si="1"/>
        <v>0</v>
      </c>
    </row>
    <row r="294" spans="8:8" x14ac:dyDescent="0.45">
      <c r="H294">
        <f t="shared" si="1"/>
        <v>0</v>
      </c>
    </row>
    <row r="295" spans="8:8" x14ac:dyDescent="0.45">
      <c r="H295">
        <f t="shared" si="1"/>
        <v>0</v>
      </c>
    </row>
    <row r="296" spans="8:8" x14ac:dyDescent="0.45">
      <c r="H296">
        <f t="shared" si="1"/>
        <v>0</v>
      </c>
    </row>
    <row r="297" spans="8:8" x14ac:dyDescent="0.45">
      <c r="H297">
        <f t="shared" si="1"/>
        <v>0</v>
      </c>
    </row>
    <row r="298" spans="8:8" x14ac:dyDescent="0.45">
      <c r="H298">
        <f t="shared" si="1"/>
        <v>0</v>
      </c>
    </row>
    <row r="299" spans="8:8" x14ac:dyDescent="0.45">
      <c r="H299">
        <f t="shared" si="1"/>
        <v>0</v>
      </c>
    </row>
    <row r="300" spans="8:8" x14ac:dyDescent="0.45">
      <c r="H300">
        <f t="shared" si="1"/>
        <v>0</v>
      </c>
    </row>
    <row r="301" spans="8:8" x14ac:dyDescent="0.45">
      <c r="H301">
        <f t="shared" si="1"/>
        <v>0</v>
      </c>
    </row>
    <row r="302" spans="8:8" x14ac:dyDescent="0.45">
      <c r="H302">
        <f t="shared" si="1"/>
        <v>0</v>
      </c>
    </row>
    <row r="303" spans="8:8" x14ac:dyDescent="0.45">
      <c r="H303">
        <f t="shared" si="1"/>
        <v>0</v>
      </c>
    </row>
    <row r="304" spans="8:8" x14ac:dyDescent="0.45">
      <c r="H304">
        <f t="shared" si="1"/>
        <v>0</v>
      </c>
    </row>
    <row r="305" spans="8:8" x14ac:dyDescent="0.45">
      <c r="H305">
        <f t="shared" si="1"/>
        <v>0</v>
      </c>
    </row>
    <row r="306" spans="8:8" x14ac:dyDescent="0.45">
      <c r="H306">
        <f t="shared" si="1"/>
        <v>0</v>
      </c>
    </row>
    <row r="307" spans="8:8" x14ac:dyDescent="0.45">
      <c r="H307">
        <f t="shared" si="1"/>
        <v>0</v>
      </c>
    </row>
    <row r="308" spans="8:8" x14ac:dyDescent="0.45">
      <c r="H308">
        <f t="shared" si="1"/>
        <v>0</v>
      </c>
    </row>
    <row r="309" spans="8:8" x14ac:dyDescent="0.45">
      <c r="H309">
        <f t="shared" si="1"/>
        <v>0</v>
      </c>
    </row>
    <row r="310" spans="8:8" x14ac:dyDescent="0.45">
      <c r="H310">
        <f t="shared" si="1"/>
        <v>0</v>
      </c>
    </row>
    <row r="311" spans="8:8" x14ac:dyDescent="0.45">
      <c r="H311">
        <f t="shared" si="1"/>
        <v>0</v>
      </c>
    </row>
    <row r="312" spans="8:8" x14ac:dyDescent="0.45">
      <c r="H312">
        <f t="shared" si="1"/>
        <v>0</v>
      </c>
    </row>
  </sheetData>
  <mergeCells count="3">
    <mergeCell ref="A1:H1"/>
    <mergeCell ref="O1:U1"/>
    <mergeCell ref="I1:N1"/>
  </mergeCells>
  <phoneticPr fontId="7" type="noConversion"/>
  <conditionalFormatting sqref="C100:G100">
    <cfRule type="expression" dxfId="166" priority="13">
      <formula>C100&gt;I100</formula>
    </cfRule>
  </conditionalFormatting>
  <conditionalFormatting sqref="C100:G100 I100:N100">
    <cfRule type="expression" dxfId="165" priority="4">
      <formula>$Y100&lt;&gt;""</formula>
    </cfRule>
  </conditionalFormatting>
  <conditionalFormatting sqref="I100:M100">
    <cfRule type="expression" dxfId="164" priority="2">
      <formula>I100&gt;O100</formula>
    </cfRule>
  </conditionalFormatting>
  <conditionalFormatting sqref="O100:U100">
    <cfRule type="expression" dxfId="163" priority="1">
      <formula>$Z100&lt;&gt;""</formula>
    </cfRule>
  </conditionalFormatting>
  <hyperlinks>
    <hyperlink ref="A39" location="'Individual 1'!A1" display="Individual 1" xr:uid="{D11B6B4C-4F82-474E-AE0F-2921470A52F2}"/>
    <hyperlink ref="A40" location="'Individual 2'!A1" display="Individual 2" xr:uid="{E9F5539A-EC8A-4792-9110-91E83835FF8D}"/>
    <hyperlink ref="A41" location="'Individual 3'!A1" display="Individual 3" xr:uid="{B27D104A-B76A-4977-8C57-69FDC1DE9372}"/>
    <hyperlink ref="A42" location="'Individual 4'!A1" display="Individual 4" xr:uid="{91D76E60-A6BB-4FC1-8C15-5A44AF1D4BD1}"/>
    <hyperlink ref="A43" location="'Individual 5'!A1" display="Individual 5" xr:uid="{52863F78-8978-4CC7-9F19-2CFA0882B604}"/>
    <hyperlink ref="A44" location="'Individual 6'!A1" display="Individual 6" xr:uid="{1BB1DDC9-E589-4DE8-98A1-D7C8BC678745}"/>
    <hyperlink ref="A45" location="'Individual 7'!A1" display="Individual 7" xr:uid="{B2DD2CB3-7E4D-4EFE-92D0-8C54E2588115}"/>
    <hyperlink ref="A46" location="'Individual 8'!A1" display="Individual 8" xr:uid="{8D030F0D-C001-4050-A6E0-609277C2B1EF}"/>
    <hyperlink ref="A47" location="'Individual 9'!A1" display="Individual 9" xr:uid="{04633417-09CE-425D-94DA-F50316F2F51B}"/>
    <hyperlink ref="A48" location="'Individual 10'!A1" display="Individual 10" xr:uid="{76A3754F-2DB5-4C60-92C5-48E6CD4C24F2}"/>
    <hyperlink ref="A49" location="'Individual 11'!A1" display="Individual 11" xr:uid="{41AE40FB-D300-42A9-B2ED-9ED9C618C25F}"/>
    <hyperlink ref="A50" location="'Individual 12'!A1" display="Individual 12" xr:uid="{0A783CE0-502B-4114-A808-B2719D376EC7}"/>
    <hyperlink ref="A51" location="'Individual 13'!A1" display="Individual 13" xr:uid="{2646FD76-DDD3-445D-8B2E-64DC8F857F9D}"/>
    <hyperlink ref="O39" location="'Worker 1'!A1" display="Worker 1" xr:uid="{E7B7950D-D2B4-4FA7-97A1-77FC652C75EA}"/>
    <hyperlink ref="O40" location="'Worker 2'!A1" display="Worker 2" xr:uid="{1A93D292-A516-4A97-9B12-40FB72F82D03}"/>
    <hyperlink ref="O41" location="'Worker 3'!A1" display="Worker 3" xr:uid="{9DAA3CC4-7898-454A-BE52-602FCA5BE98C}"/>
    <hyperlink ref="O42" location="'Worker 4'!A1" display="Worker 4" xr:uid="{CFC7482C-269A-40A6-8D5C-138B6D13D754}"/>
    <hyperlink ref="O43" location="'Worker 5'!A1" display="Worker 5" xr:uid="{5F760907-16A7-4376-B6CF-F90565D43130}"/>
    <hyperlink ref="O44" location="'Worker 6'!A1" display="Worker 6" xr:uid="{2E9AF848-7EA0-4F63-9D4F-F1D1AE11E67E}"/>
    <hyperlink ref="O45" location="'Worker 7'!A1" display="Worker 7" xr:uid="{775727AC-A76F-48DA-96AA-D33FCF651C45}"/>
    <hyperlink ref="O46" location="'Worker 8'!A1" display="Worker 8" xr:uid="{CDE2E1D7-0DD9-4A34-B70F-7DAEB183FCDE}"/>
    <hyperlink ref="O47" location="'Worker 9'!A1" display="Worker 9" xr:uid="{12834400-7D7E-47BB-A847-2949A61F8997}"/>
    <hyperlink ref="O48" location="'Worker 10'!A1" display="Worker 10" xr:uid="{7FD10488-B64A-4529-A9A6-B9333C12A922}"/>
  </hyperlink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5F0C4-69D3-4352-8875-A8A940693916}">
  <sheetPr codeName="Sheet3">
    <tabColor theme="9"/>
  </sheetPr>
  <dimension ref="A1:AC203"/>
  <sheetViews>
    <sheetView showZeros="0" topLeftCell="A21" workbookViewId="0">
      <selection activeCell="L48" sqref="L48"/>
    </sheetView>
  </sheetViews>
  <sheetFormatPr defaultRowHeight="14.25" x14ac:dyDescent="0.45"/>
  <cols>
    <col min="1" max="1" width="22.53125" customWidth="1"/>
    <col min="2" max="6" width="14.59765625" customWidth="1"/>
    <col min="7" max="7" width="13.53125" hidden="1" customWidth="1"/>
    <col min="8" max="10" width="8.265625" hidden="1" customWidth="1"/>
    <col min="11" max="11" width="9.265625" hidden="1" customWidth="1"/>
    <col min="12" max="12" width="24.46484375" customWidth="1"/>
    <col min="13" max="19" width="14.59765625" customWidth="1"/>
    <col min="20" max="20" width="16" hidden="1" customWidth="1"/>
    <col min="21" max="21" width="10.265625" hidden="1" customWidth="1"/>
    <col min="22" max="22" width="11.265625" hidden="1" customWidth="1"/>
    <col min="28" max="29" width="8.73046875" hidden="1" customWidth="1"/>
  </cols>
  <sheetData>
    <row r="1" spans="1:29" ht="15.75" customHeight="1" x14ac:dyDescent="0.45">
      <c r="A1" s="170" t="s">
        <v>193</v>
      </c>
      <c r="B1" s="170"/>
      <c r="C1" s="170"/>
      <c r="D1" s="170"/>
      <c r="E1" s="170"/>
      <c r="F1" s="170"/>
      <c r="G1" s="14"/>
      <c r="H1" s="2"/>
      <c r="I1" s="2"/>
      <c r="J1" s="2"/>
      <c r="K1" s="2"/>
      <c r="L1" s="169" t="s">
        <v>194</v>
      </c>
      <c r="M1" s="169"/>
      <c r="N1" s="169"/>
      <c r="O1" s="169"/>
      <c r="P1" s="169"/>
      <c r="Q1" s="169"/>
      <c r="R1" s="169"/>
      <c r="S1" s="169"/>
      <c r="T1" s="33"/>
    </row>
    <row r="2" spans="1:29" x14ac:dyDescent="0.45">
      <c r="A2" s="166" t="s">
        <v>40</v>
      </c>
      <c r="B2" s="133" t="s">
        <v>18</v>
      </c>
      <c r="C2" s="133" t="s">
        <v>19</v>
      </c>
      <c r="D2" s="133" t="s">
        <v>20</v>
      </c>
      <c r="E2" s="133" t="s">
        <v>21</v>
      </c>
      <c r="F2" s="133" t="s">
        <v>22</v>
      </c>
      <c r="G2" s="8" t="s">
        <v>23</v>
      </c>
      <c r="H2" s="8" t="s">
        <v>25</v>
      </c>
      <c r="I2" s="8" t="s">
        <v>27</v>
      </c>
      <c r="J2" s="8" t="s">
        <v>29</v>
      </c>
      <c r="K2" s="9" t="s">
        <v>31</v>
      </c>
      <c r="L2" s="163" t="s">
        <v>106</v>
      </c>
      <c r="M2" s="164" t="s">
        <v>11</v>
      </c>
      <c r="N2" s="164" t="s">
        <v>12</v>
      </c>
      <c r="O2" s="164" t="s">
        <v>13</v>
      </c>
      <c r="P2" s="164" t="s">
        <v>14</v>
      </c>
      <c r="Q2" s="164" t="s">
        <v>15</v>
      </c>
      <c r="R2" s="164" t="s">
        <v>16</v>
      </c>
      <c r="S2" s="164" t="s">
        <v>24</v>
      </c>
      <c r="T2" s="5" t="s">
        <v>26</v>
      </c>
      <c r="U2" s="5" t="s">
        <v>28</v>
      </c>
      <c r="V2" s="6" t="s">
        <v>30</v>
      </c>
      <c r="AB2" s="32" t="s">
        <v>17</v>
      </c>
      <c r="AC2" s="32" t="s">
        <v>180</v>
      </c>
    </row>
    <row r="3" spans="1:29" x14ac:dyDescent="0.45">
      <c r="A3" s="157"/>
      <c r="L3" s="157"/>
    </row>
    <row r="4" spans="1:29" x14ac:dyDescent="0.45">
      <c r="A4" s="157"/>
      <c r="L4" s="157"/>
    </row>
    <row r="5" spans="1:29" x14ac:dyDescent="0.45">
      <c r="A5" s="157"/>
      <c r="L5" s="157"/>
    </row>
    <row r="6" spans="1:29" x14ac:dyDescent="0.45">
      <c r="A6" s="157"/>
      <c r="L6" s="157"/>
    </row>
    <row r="7" spans="1:29" x14ac:dyDescent="0.45">
      <c r="A7" s="157"/>
      <c r="L7" s="157"/>
    </row>
    <row r="8" spans="1:29" x14ac:dyDescent="0.45">
      <c r="A8" s="157"/>
      <c r="L8" s="157"/>
    </row>
    <row r="9" spans="1:29" x14ac:dyDescent="0.45">
      <c r="A9" s="157"/>
      <c r="L9" s="157"/>
    </row>
    <row r="10" spans="1:29" x14ac:dyDescent="0.45">
      <c r="A10" s="157"/>
      <c r="L10" s="157"/>
    </row>
    <row r="11" spans="1:29" x14ac:dyDescent="0.45">
      <c r="A11" s="157"/>
      <c r="L11" s="157"/>
    </row>
    <row r="12" spans="1:29" x14ac:dyDescent="0.45">
      <c r="A12" s="157"/>
      <c r="L12" s="157"/>
    </row>
    <row r="13" spans="1:29" x14ac:dyDescent="0.45">
      <c r="A13" s="157"/>
      <c r="L13" s="157"/>
    </row>
    <row r="14" spans="1:29" x14ac:dyDescent="0.45">
      <c r="A14" s="157"/>
      <c r="L14" s="157"/>
    </row>
    <row r="15" spans="1:29" x14ac:dyDescent="0.45">
      <c r="A15" s="157"/>
      <c r="L15" s="157"/>
    </row>
    <row r="16" spans="1:29" x14ac:dyDescent="0.45">
      <c r="A16" s="157"/>
      <c r="L16" s="157"/>
    </row>
    <row r="17" spans="1:12" x14ac:dyDescent="0.45">
      <c r="A17" s="157"/>
      <c r="L17" s="157"/>
    </row>
    <row r="18" spans="1:12" x14ac:dyDescent="0.45">
      <c r="A18" s="157"/>
      <c r="L18" s="157"/>
    </row>
    <row r="19" spans="1:12" x14ac:dyDescent="0.45">
      <c r="A19" s="157"/>
      <c r="L19" s="157"/>
    </row>
    <row r="20" spans="1:12" x14ac:dyDescent="0.45">
      <c r="A20" s="157"/>
      <c r="L20" s="157"/>
    </row>
    <row r="21" spans="1:12" x14ac:dyDescent="0.45">
      <c r="A21" s="157"/>
      <c r="L21" s="157"/>
    </row>
    <row r="22" spans="1:12" x14ac:dyDescent="0.45">
      <c r="A22" s="157"/>
      <c r="L22" s="157"/>
    </row>
    <row r="23" spans="1:12" x14ac:dyDescent="0.45">
      <c r="A23" s="157"/>
      <c r="L23" s="157"/>
    </row>
    <row r="24" spans="1:12" x14ac:dyDescent="0.45">
      <c r="A24" s="157"/>
      <c r="L24" s="157"/>
    </row>
    <row r="25" spans="1:12" x14ac:dyDescent="0.45">
      <c r="A25" s="157"/>
      <c r="L25" s="157"/>
    </row>
    <row r="26" spans="1:12" x14ac:dyDescent="0.45">
      <c r="A26" s="157"/>
      <c r="L26" s="157"/>
    </row>
    <row r="27" spans="1:12" x14ac:dyDescent="0.45">
      <c r="A27" s="157"/>
      <c r="L27" s="157"/>
    </row>
    <row r="28" spans="1:12" x14ac:dyDescent="0.45">
      <c r="A28" s="157"/>
      <c r="L28" s="157"/>
    </row>
    <row r="29" spans="1:12" x14ac:dyDescent="0.45">
      <c r="A29" s="157"/>
      <c r="L29" s="157"/>
    </row>
    <row r="30" spans="1:12" x14ac:dyDescent="0.45">
      <c r="A30" s="157"/>
      <c r="L30" s="157"/>
    </row>
    <row r="31" spans="1:12" x14ac:dyDescent="0.45">
      <c r="A31" s="157"/>
      <c r="L31" s="157"/>
    </row>
    <row r="32" spans="1:12" x14ac:dyDescent="0.45">
      <c r="A32" s="157"/>
      <c r="L32" s="157"/>
    </row>
    <row r="33" spans="1:12" x14ac:dyDescent="0.45">
      <c r="A33" s="157"/>
      <c r="L33" s="157"/>
    </row>
    <row r="34" spans="1:12" x14ac:dyDescent="0.45">
      <c r="A34" s="157"/>
      <c r="L34" s="157"/>
    </row>
    <row r="35" spans="1:12" x14ac:dyDescent="0.45">
      <c r="A35" s="157"/>
      <c r="L35" s="157"/>
    </row>
    <row r="36" spans="1:12" x14ac:dyDescent="0.45">
      <c r="A36" s="157"/>
      <c r="L36" s="157"/>
    </row>
    <row r="37" spans="1:12" x14ac:dyDescent="0.45">
      <c r="A37" s="157"/>
      <c r="L37" s="157"/>
    </row>
    <row r="38" spans="1:12" x14ac:dyDescent="0.45">
      <c r="A38" s="157"/>
      <c r="L38" s="157"/>
    </row>
    <row r="39" spans="1:12" x14ac:dyDescent="0.45">
      <c r="A39" s="157" t="s">
        <v>286</v>
      </c>
      <c r="L39" s="157" t="s">
        <v>18</v>
      </c>
    </row>
    <row r="40" spans="1:12" x14ac:dyDescent="0.45">
      <c r="A40" s="157" t="s">
        <v>12</v>
      </c>
      <c r="L40" s="157" t="s">
        <v>19</v>
      </c>
    </row>
    <row r="41" spans="1:12" x14ac:dyDescent="0.45">
      <c r="A41" s="157" t="s">
        <v>13</v>
      </c>
      <c r="L41" s="157" t="s">
        <v>20</v>
      </c>
    </row>
    <row r="42" spans="1:12" x14ac:dyDescent="0.45">
      <c r="A42" s="157" t="s">
        <v>14</v>
      </c>
      <c r="L42" s="157" t="s">
        <v>21</v>
      </c>
    </row>
    <row r="43" spans="1:12" x14ac:dyDescent="0.45">
      <c r="A43" s="157" t="s">
        <v>15</v>
      </c>
      <c r="L43" s="157" t="s">
        <v>22</v>
      </c>
    </row>
    <row r="44" spans="1:12" x14ac:dyDescent="0.45">
      <c r="A44" s="157" t="s">
        <v>16</v>
      </c>
      <c r="L44" s="157" t="s">
        <v>23</v>
      </c>
    </row>
    <row r="45" spans="1:12" x14ac:dyDescent="0.45">
      <c r="A45" s="157" t="s">
        <v>24</v>
      </c>
      <c r="L45" s="157" t="s">
        <v>25</v>
      </c>
    </row>
    <row r="46" spans="1:12" x14ac:dyDescent="0.45">
      <c r="A46" s="157" t="s">
        <v>26</v>
      </c>
      <c r="L46" s="157" t="s">
        <v>27</v>
      </c>
    </row>
    <row r="47" spans="1:12" x14ac:dyDescent="0.45">
      <c r="A47" s="157" t="s">
        <v>28</v>
      </c>
      <c r="L47" s="157" t="s">
        <v>29</v>
      </c>
    </row>
    <row r="48" spans="1:12" x14ac:dyDescent="0.45">
      <c r="A48" s="157" t="s">
        <v>30</v>
      </c>
      <c r="L48" s="157" t="s">
        <v>31</v>
      </c>
    </row>
    <row r="49" spans="1:12" x14ac:dyDescent="0.45">
      <c r="A49" s="157" t="s">
        <v>287</v>
      </c>
      <c r="L49" s="157"/>
    </row>
    <row r="50" spans="1:12" x14ac:dyDescent="0.45">
      <c r="A50" s="157" t="s">
        <v>288</v>
      </c>
      <c r="L50" s="157"/>
    </row>
    <row r="51" spans="1:12" x14ac:dyDescent="0.45">
      <c r="A51" s="157" t="s">
        <v>289</v>
      </c>
      <c r="L51" s="157"/>
    </row>
    <row r="52" spans="1:12" x14ac:dyDescent="0.45">
      <c r="A52" s="157"/>
      <c r="L52" s="157"/>
    </row>
    <row r="53" spans="1:12" x14ac:dyDescent="0.45">
      <c r="A53" s="157"/>
      <c r="L53" s="157"/>
    </row>
    <row r="54" spans="1:12" x14ac:dyDescent="0.45">
      <c r="A54" s="157"/>
      <c r="L54" s="157"/>
    </row>
    <row r="55" spans="1:12" x14ac:dyDescent="0.45">
      <c r="A55" s="157"/>
      <c r="L55" s="157"/>
    </row>
    <row r="56" spans="1:12" x14ac:dyDescent="0.45">
      <c r="A56" s="157"/>
      <c r="L56" s="157"/>
    </row>
    <row r="57" spans="1:12" x14ac:dyDescent="0.45">
      <c r="A57" s="157"/>
      <c r="L57" s="157"/>
    </row>
    <row r="58" spans="1:12" x14ac:dyDescent="0.45">
      <c r="A58" s="157"/>
      <c r="L58" s="157"/>
    </row>
    <row r="59" spans="1:12" x14ac:dyDescent="0.45">
      <c r="A59" s="157"/>
      <c r="L59" s="157"/>
    </row>
    <row r="60" spans="1:12" x14ac:dyDescent="0.45">
      <c r="A60" s="157"/>
      <c r="L60" s="157"/>
    </row>
    <row r="61" spans="1:12" x14ac:dyDescent="0.45">
      <c r="A61" s="157"/>
      <c r="L61" s="157"/>
    </row>
    <row r="62" spans="1:12" x14ac:dyDescent="0.45">
      <c r="A62" s="157"/>
      <c r="L62" s="157"/>
    </row>
    <row r="63" spans="1:12" x14ac:dyDescent="0.45">
      <c r="A63" s="157"/>
      <c r="L63" s="157"/>
    </row>
    <row r="64" spans="1:12" x14ac:dyDescent="0.45">
      <c r="A64" s="157"/>
      <c r="L64" s="157"/>
    </row>
    <row r="65" spans="1:12" x14ac:dyDescent="0.45">
      <c r="A65" s="157"/>
      <c r="L65" s="157"/>
    </row>
    <row r="66" spans="1:12" x14ac:dyDescent="0.45">
      <c r="A66" s="157"/>
      <c r="L66" s="157"/>
    </row>
    <row r="67" spans="1:12" x14ac:dyDescent="0.45">
      <c r="A67" s="157"/>
      <c r="L67" s="157"/>
    </row>
    <row r="68" spans="1:12" x14ac:dyDescent="0.45">
      <c r="A68" s="157"/>
      <c r="L68" s="157"/>
    </row>
    <row r="69" spans="1:12" x14ac:dyDescent="0.45">
      <c r="A69" s="157"/>
      <c r="L69" s="157"/>
    </row>
    <row r="70" spans="1:12" x14ac:dyDescent="0.45">
      <c r="A70" s="157"/>
      <c r="L70" s="157"/>
    </row>
    <row r="71" spans="1:12" x14ac:dyDescent="0.45">
      <c r="A71" s="157"/>
      <c r="L71" s="157"/>
    </row>
    <row r="72" spans="1:12" x14ac:dyDescent="0.45">
      <c r="A72" s="157"/>
      <c r="L72" s="157"/>
    </row>
    <row r="73" spans="1:12" x14ac:dyDescent="0.45">
      <c r="A73" s="157"/>
      <c r="L73" s="157"/>
    </row>
    <row r="74" spans="1:12" x14ac:dyDescent="0.45">
      <c r="A74" s="157"/>
      <c r="L74" s="157"/>
    </row>
    <row r="75" spans="1:12" x14ac:dyDescent="0.45">
      <c r="A75" s="157"/>
      <c r="L75" s="157"/>
    </row>
    <row r="76" spans="1:12" x14ac:dyDescent="0.45">
      <c r="A76" s="157"/>
      <c r="L76" s="157"/>
    </row>
    <row r="77" spans="1:12" x14ac:dyDescent="0.45">
      <c r="A77" s="157"/>
      <c r="L77" s="157"/>
    </row>
    <row r="78" spans="1:12" x14ac:dyDescent="0.45">
      <c r="A78" s="157"/>
      <c r="L78" s="157"/>
    </row>
    <row r="79" spans="1:12" x14ac:dyDescent="0.45">
      <c r="A79" s="157"/>
      <c r="L79" s="157"/>
    </row>
    <row r="80" spans="1:12" x14ac:dyDescent="0.45">
      <c r="A80" s="157"/>
      <c r="L80" s="157"/>
    </row>
    <row r="81" spans="1:12" x14ac:dyDescent="0.45">
      <c r="A81" s="157"/>
      <c r="L81" s="157"/>
    </row>
    <row r="82" spans="1:12" x14ac:dyDescent="0.45">
      <c r="A82" s="157"/>
      <c r="L82" s="157"/>
    </row>
    <row r="83" spans="1:12" x14ac:dyDescent="0.45">
      <c r="A83" s="157"/>
      <c r="L83" s="157"/>
    </row>
    <row r="84" spans="1:12" x14ac:dyDescent="0.45">
      <c r="A84" s="157"/>
      <c r="L84" s="157"/>
    </row>
    <row r="85" spans="1:12" x14ac:dyDescent="0.45">
      <c r="A85" s="157"/>
      <c r="L85" s="157"/>
    </row>
    <row r="86" spans="1:12" x14ac:dyDescent="0.45">
      <c r="A86" s="157"/>
      <c r="L86" s="157"/>
    </row>
    <row r="87" spans="1:12" x14ac:dyDescent="0.45">
      <c r="A87" s="157"/>
      <c r="L87" s="157"/>
    </row>
    <row r="88" spans="1:12" x14ac:dyDescent="0.45">
      <c r="A88" s="157"/>
      <c r="L88" s="157"/>
    </row>
    <row r="89" spans="1:12" x14ac:dyDescent="0.45">
      <c r="A89" s="157"/>
      <c r="L89" s="157"/>
    </row>
    <row r="90" spans="1:12" x14ac:dyDescent="0.45">
      <c r="A90" s="157"/>
      <c r="L90" s="157"/>
    </row>
    <row r="91" spans="1:12" x14ac:dyDescent="0.45">
      <c r="A91" s="157"/>
      <c r="L91" s="157"/>
    </row>
    <row r="92" spans="1:12" x14ac:dyDescent="0.45">
      <c r="A92" s="157"/>
      <c r="L92" s="157"/>
    </row>
    <row r="93" spans="1:12" x14ac:dyDescent="0.45">
      <c r="A93" s="157"/>
      <c r="L93" s="157"/>
    </row>
    <row r="94" spans="1:12" x14ac:dyDescent="0.45">
      <c r="A94" s="157"/>
      <c r="L94" s="157"/>
    </row>
    <row r="95" spans="1:12" x14ac:dyDescent="0.45">
      <c r="A95" s="157"/>
      <c r="L95" s="157"/>
    </row>
    <row r="96" spans="1:12" x14ac:dyDescent="0.45">
      <c r="A96" s="157"/>
      <c r="L96" s="157"/>
    </row>
    <row r="97" spans="1:12" x14ac:dyDescent="0.45">
      <c r="A97" s="157"/>
      <c r="L97" s="157"/>
    </row>
    <row r="98" spans="1:12" x14ac:dyDescent="0.45">
      <c r="A98" s="157"/>
      <c r="L98" s="157"/>
    </row>
    <row r="99" spans="1:12" x14ac:dyDescent="0.45">
      <c r="A99" s="157"/>
      <c r="L99" s="157"/>
    </row>
    <row r="100" spans="1:12" x14ac:dyDescent="0.45">
      <c r="A100" s="157"/>
      <c r="L100" s="157"/>
    </row>
    <row r="101" spans="1:12" x14ac:dyDescent="0.45">
      <c r="A101" s="157"/>
      <c r="L101" s="157"/>
    </row>
    <row r="102" spans="1:12" x14ac:dyDescent="0.45">
      <c r="A102" s="157"/>
      <c r="L102" s="157"/>
    </row>
    <row r="103" spans="1:12" x14ac:dyDescent="0.45">
      <c r="A103" s="157"/>
      <c r="L103" s="157"/>
    </row>
    <row r="104" spans="1:12" x14ac:dyDescent="0.45">
      <c r="A104" s="157"/>
      <c r="L104" s="157"/>
    </row>
    <row r="105" spans="1:12" x14ac:dyDescent="0.45">
      <c r="A105" s="157"/>
      <c r="L105" s="157"/>
    </row>
    <row r="106" spans="1:12" x14ac:dyDescent="0.45">
      <c r="A106" s="157"/>
      <c r="L106" s="157"/>
    </row>
    <row r="107" spans="1:12" x14ac:dyDescent="0.45">
      <c r="A107" s="157"/>
      <c r="L107" s="157"/>
    </row>
    <row r="108" spans="1:12" x14ac:dyDescent="0.45">
      <c r="A108" s="157"/>
      <c r="L108" s="157"/>
    </row>
    <row r="109" spans="1:12" x14ac:dyDescent="0.45">
      <c r="A109" s="157"/>
      <c r="L109" s="157"/>
    </row>
    <row r="110" spans="1:12" x14ac:dyDescent="0.45">
      <c r="A110" s="157"/>
      <c r="L110" s="157"/>
    </row>
    <row r="111" spans="1:12" x14ac:dyDescent="0.45">
      <c r="A111" s="157"/>
      <c r="L111" s="157"/>
    </row>
    <row r="112" spans="1:12" x14ac:dyDescent="0.45">
      <c r="A112" s="157"/>
      <c r="L112" s="157"/>
    </row>
    <row r="113" spans="1:12" x14ac:dyDescent="0.45">
      <c r="A113" s="157"/>
      <c r="L113" s="157"/>
    </row>
    <row r="114" spans="1:12" x14ac:dyDescent="0.45">
      <c r="A114" s="157"/>
      <c r="L114" s="157"/>
    </row>
    <row r="115" spans="1:12" x14ac:dyDescent="0.45">
      <c r="A115" s="157"/>
      <c r="L115" s="157"/>
    </row>
    <row r="116" spans="1:12" x14ac:dyDescent="0.45">
      <c r="A116" s="157"/>
      <c r="L116" s="157"/>
    </row>
    <row r="117" spans="1:12" x14ac:dyDescent="0.45">
      <c r="A117" s="157"/>
      <c r="L117" s="157"/>
    </row>
    <row r="118" spans="1:12" x14ac:dyDescent="0.45">
      <c r="A118" s="157"/>
      <c r="L118" s="157"/>
    </row>
    <row r="119" spans="1:12" x14ac:dyDescent="0.45">
      <c r="A119" s="157"/>
      <c r="L119" s="157"/>
    </row>
    <row r="120" spans="1:12" x14ac:dyDescent="0.45">
      <c r="A120" s="157"/>
      <c r="L120" s="157"/>
    </row>
    <row r="121" spans="1:12" x14ac:dyDescent="0.45">
      <c r="A121" s="157"/>
      <c r="L121" s="157"/>
    </row>
    <row r="122" spans="1:12" x14ac:dyDescent="0.45">
      <c r="A122" s="157"/>
      <c r="L122" s="157"/>
    </row>
    <row r="123" spans="1:12" x14ac:dyDescent="0.45">
      <c r="A123" s="157"/>
      <c r="L123" s="157"/>
    </row>
    <row r="124" spans="1:12" x14ac:dyDescent="0.45">
      <c r="A124" s="157"/>
      <c r="L124" s="157"/>
    </row>
    <row r="125" spans="1:12" x14ac:dyDescent="0.45">
      <c r="A125" s="157"/>
      <c r="L125" s="157"/>
    </row>
    <row r="126" spans="1:12" x14ac:dyDescent="0.45">
      <c r="A126" s="157"/>
      <c r="L126" s="157"/>
    </row>
    <row r="127" spans="1:12" x14ac:dyDescent="0.45">
      <c r="A127" s="157"/>
      <c r="L127" s="157"/>
    </row>
    <row r="128" spans="1:12" x14ac:dyDescent="0.45">
      <c r="A128" s="157"/>
      <c r="L128" s="157"/>
    </row>
    <row r="129" spans="1:12" x14ac:dyDescent="0.45">
      <c r="A129" s="157"/>
      <c r="L129" s="157"/>
    </row>
    <row r="130" spans="1:12" x14ac:dyDescent="0.45">
      <c r="A130" s="157"/>
      <c r="L130" s="157"/>
    </row>
    <row r="131" spans="1:12" x14ac:dyDescent="0.45">
      <c r="A131" s="157"/>
      <c r="L131" s="157"/>
    </row>
    <row r="132" spans="1:12" x14ac:dyDescent="0.45">
      <c r="A132" s="157"/>
      <c r="L132" s="157"/>
    </row>
    <row r="133" spans="1:12" x14ac:dyDescent="0.45">
      <c r="A133" s="157"/>
      <c r="L133" s="157"/>
    </row>
    <row r="134" spans="1:12" x14ac:dyDescent="0.45">
      <c r="A134" s="157"/>
      <c r="L134" s="157"/>
    </row>
    <row r="135" spans="1:12" x14ac:dyDescent="0.45">
      <c r="A135" s="157"/>
      <c r="L135" s="157"/>
    </row>
    <row r="136" spans="1:12" x14ac:dyDescent="0.45">
      <c r="A136" s="157"/>
      <c r="L136" s="157"/>
    </row>
    <row r="137" spans="1:12" x14ac:dyDescent="0.45">
      <c r="A137" s="157"/>
      <c r="L137" s="157"/>
    </row>
    <row r="138" spans="1:12" x14ac:dyDescent="0.45">
      <c r="A138" s="157"/>
      <c r="L138" s="157"/>
    </row>
    <row r="139" spans="1:12" x14ac:dyDescent="0.45">
      <c r="A139" s="157"/>
      <c r="L139" s="157"/>
    </row>
    <row r="140" spans="1:12" x14ac:dyDescent="0.45">
      <c r="A140" s="157"/>
      <c r="L140" s="157"/>
    </row>
    <row r="141" spans="1:12" x14ac:dyDescent="0.45">
      <c r="A141" s="157"/>
      <c r="L141" s="157"/>
    </row>
    <row r="142" spans="1:12" x14ac:dyDescent="0.45">
      <c r="A142" s="157"/>
      <c r="L142" s="157"/>
    </row>
    <row r="143" spans="1:12" x14ac:dyDescent="0.45">
      <c r="A143" s="157"/>
      <c r="L143" s="157"/>
    </row>
    <row r="144" spans="1:12" x14ac:dyDescent="0.45">
      <c r="A144" s="157"/>
      <c r="L144" s="157"/>
    </row>
    <row r="145" spans="1:12" x14ac:dyDescent="0.45">
      <c r="A145" s="157"/>
      <c r="L145" s="157"/>
    </row>
    <row r="146" spans="1:12" x14ac:dyDescent="0.45">
      <c r="A146" s="157"/>
      <c r="L146" s="157"/>
    </row>
    <row r="147" spans="1:12" x14ac:dyDescent="0.45">
      <c r="A147" s="157"/>
      <c r="L147" s="157"/>
    </row>
    <row r="148" spans="1:12" x14ac:dyDescent="0.45">
      <c r="A148" s="157"/>
      <c r="L148" s="157"/>
    </row>
    <row r="149" spans="1:12" x14ac:dyDescent="0.45">
      <c r="A149" s="157"/>
      <c r="L149" s="157"/>
    </row>
    <row r="150" spans="1:12" x14ac:dyDescent="0.45">
      <c r="A150" s="157"/>
      <c r="L150" s="157"/>
    </row>
    <row r="151" spans="1:12" x14ac:dyDescent="0.45">
      <c r="A151" s="157"/>
      <c r="L151" s="157"/>
    </row>
    <row r="152" spans="1:12" x14ac:dyDescent="0.45">
      <c r="A152" s="157"/>
      <c r="L152" s="157"/>
    </row>
    <row r="153" spans="1:12" x14ac:dyDescent="0.45">
      <c r="A153" s="157"/>
      <c r="L153" s="157"/>
    </row>
    <row r="154" spans="1:12" x14ac:dyDescent="0.45">
      <c r="A154" s="157"/>
      <c r="L154" s="157"/>
    </row>
    <row r="155" spans="1:12" x14ac:dyDescent="0.45">
      <c r="A155" s="157"/>
      <c r="L155" s="157"/>
    </row>
    <row r="156" spans="1:12" x14ac:dyDescent="0.45">
      <c r="A156" s="157"/>
      <c r="L156" s="157"/>
    </row>
    <row r="157" spans="1:12" x14ac:dyDescent="0.45">
      <c r="A157" s="157"/>
      <c r="L157" s="157"/>
    </row>
    <row r="158" spans="1:12" x14ac:dyDescent="0.45">
      <c r="A158" s="157"/>
      <c r="L158" s="157"/>
    </row>
    <row r="159" spans="1:12" x14ac:dyDescent="0.45">
      <c r="A159" s="157"/>
      <c r="L159" s="157"/>
    </row>
    <row r="160" spans="1:12" x14ac:dyDescent="0.45">
      <c r="A160" s="157"/>
      <c r="L160" s="157"/>
    </row>
    <row r="161" spans="1:12" x14ac:dyDescent="0.45">
      <c r="A161" s="157"/>
      <c r="L161" s="157"/>
    </row>
    <row r="162" spans="1:12" x14ac:dyDescent="0.45">
      <c r="A162" s="157"/>
      <c r="L162" s="157"/>
    </row>
    <row r="163" spans="1:12" x14ac:dyDescent="0.45">
      <c r="A163" s="157"/>
      <c r="L163" s="157"/>
    </row>
    <row r="164" spans="1:12" x14ac:dyDescent="0.45">
      <c r="A164" s="157"/>
      <c r="L164" s="157"/>
    </row>
    <row r="165" spans="1:12" x14ac:dyDescent="0.45">
      <c r="A165" s="157"/>
      <c r="L165" s="157"/>
    </row>
    <row r="166" spans="1:12" x14ac:dyDescent="0.45">
      <c r="A166" s="157"/>
      <c r="L166" s="157"/>
    </row>
    <row r="167" spans="1:12" x14ac:dyDescent="0.45">
      <c r="A167" s="157"/>
      <c r="L167" s="157"/>
    </row>
    <row r="168" spans="1:12" x14ac:dyDescent="0.45">
      <c r="A168" s="157"/>
      <c r="L168" s="157"/>
    </row>
    <row r="169" spans="1:12" x14ac:dyDescent="0.45">
      <c r="A169" s="157"/>
      <c r="L169" s="157"/>
    </row>
    <row r="170" spans="1:12" x14ac:dyDescent="0.45">
      <c r="A170" s="157"/>
      <c r="L170" s="157"/>
    </row>
    <row r="171" spans="1:12" x14ac:dyDescent="0.45">
      <c r="A171" s="157"/>
      <c r="L171" s="157"/>
    </row>
    <row r="172" spans="1:12" x14ac:dyDescent="0.45">
      <c r="A172" s="157"/>
      <c r="L172" s="157"/>
    </row>
    <row r="173" spans="1:12" x14ac:dyDescent="0.45">
      <c r="A173" s="157"/>
      <c r="L173" s="157"/>
    </row>
    <row r="174" spans="1:12" x14ac:dyDescent="0.45">
      <c r="A174" s="157"/>
      <c r="L174" s="157"/>
    </row>
    <row r="175" spans="1:12" x14ac:dyDescent="0.45">
      <c r="A175" s="157"/>
      <c r="L175" s="157"/>
    </row>
    <row r="176" spans="1:12" x14ac:dyDescent="0.45">
      <c r="A176" s="157"/>
      <c r="L176" s="157"/>
    </row>
    <row r="177" spans="1:12" x14ac:dyDescent="0.45">
      <c r="A177" s="157"/>
      <c r="L177" s="157"/>
    </row>
    <row r="178" spans="1:12" x14ac:dyDescent="0.45">
      <c r="A178" s="157"/>
      <c r="L178" s="157"/>
    </row>
    <row r="179" spans="1:12" x14ac:dyDescent="0.45">
      <c r="A179" s="157"/>
      <c r="L179" s="157"/>
    </row>
    <row r="180" spans="1:12" x14ac:dyDescent="0.45">
      <c r="A180" s="157"/>
      <c r="L180" s="157"/>
    </row>
    <row r="181" spans="1:12" x14ac:dyDescent="0.45">
      <c r="A181" s="157"/>
      <c r="L181" s="157"/>
    </row>
    <row r="182" spans="1:12" x14ac:dyDescent="0.45">
      <c r="A182" s="157"/>
      <c r="L182" s="157"/>
    </row>
    <row r="183" spans="1:12" x14ac:dyDescent="0.45">
      <c r="A183" s="157"/>
      <c r="L183" s="157"/>
    </row>
    <row r="184" spans="1:12" x14ac:dyDescent="0.45">
      <c r="A184" s="157"/>
      <c r="L184" s="157"/>
    </row>
    <row r="185" spans="1:12" x14ac:dyDescent="0.45">
      <c r="A185" s="157"/>
      <c r="L185" s="157"/>
    </row>
    <row r="186" spans="1:12" x14ac:dyDescent="0.45">
      <c r="A186" s="157"/>
      <c r="L186" s="157"/>
    </row>
    <row r="187" spans="1:12" x14ac:dyDescent="0.45">
      <c r="A187" s="157"/>
      <c r="L187" s="157"/>
    </row>
    <row r="188" spans="1:12" x14ac:dyDescent="0.45">
      <c r="A188" s="157"/>
      <c r="L188" s="157"/>
    </row>
    <row r="189" spans="1:12" x14ac:dyDescent="0.45">
      <c r="A189" s="157"/>
    </row>
    <row r="190" spans="1:12" x14ac:dyDescent="0.45">
      <c r="A190" s="157"/>
    </row>
    <row r="191" spans="1:12" x14ac:dyDescent="0.45">
      <c r="A191" s="157"/>
    </row>
    <row r="192" spans="1:12" x14ac:dyDescent="0.45">
      <c r="A192" s="157"/>
    </row>
    <row r="193" spans="1:1" x14ac:dyDescent="0.45">
      <c r="A193" s="157"/>
    </row>
    <row r="194" spans="1:1" x14ac:dyDescent="0.45">
      <c r="A194" s="157"/>
    </row>
    <row r="195" spans="1:1" x14ac:dyDescent="0.45">
      <c r="A195" s="157"/>
    </row>
    <row r="196" spans="1:1" x14ac:dyDescent="0.45">
      <c r="A196" s="157"/>
    </row>
    <row r="197" spans="1:1" x14ac:dyDescent="0.45">
      <c r="A197" s="157"/>
    </row>
    <row r="198" spans="1:1" x14ac:dyDescent="0.45">
      <c r="A198" s="157"/>
    </row>
    <row r="199" spans="1:1" x14ac:dyDescent="0.45">
      <c r="A199" s="157"/>
    </row>
    <row r="200" spans="1:1" x14ac:dyDescent="0.45">
      <c r="A200" s="157"/>
    </row>
    <row r="201" spans="1:1" x14ac:dyDescent="0.45">
      <c r="A201" s="157"/>
    </row>
    <row r="202" spans="1:1" x14ac:dyDescent="0.45">
      <c r="A202" s="157"/>
    </row>
    <row r="203" spans="1:1" x14ac:dyDescent="0.45">
      <c r="A203" s="157"/>
    </row>
  </sheetData>
  <mergeCells count="2">
    <mergeCell ref="L1:S1"/>
    <mergeCell ref="A1:F1"/>
  </mergeCells>
  <phoneticPr fontId="7" type="noConversion"/>
  <hyperlinks>
    <hyperlink ref="A39" location="'Individual 1'!A1" display="Individual 1" xr:uid="{57B9A207-2AC3-4FCD-8667-300918689974}"/>
    <hyperlink ref="A40" location="'Individual 2'!A1" display="Individual 2" xr:uid="{08D65068-3223-4918-986B-8303CA3892FD}"/>
    <hyperlink ref="A41" location="'Individual 3'!A1" display="Individual 3" xr:uid="{3DDD35EE-8B7B-4C61-ADDF-57B9E5F954BF}"/>
    <hyperlink ref="A42" location="'Individual 4'!A1" display="Individual 4" xr:uid="{1B96009D-2C7E-410D-8BD1-A31EAD99A782}"/>
    <hyperlink ref="A43" location="'Individual 5'!A1" display="Individual 5" xr:uid="{50F2BF88-B491-4927-ABDA-52B922DF41D6}"/>
    <hyperlink ref="A44" location="'Individual 6'!A1" display="Individual 6" xr:uid="{81DF3084-6B2F-4B21-B60D-FFA3DA36FCDC}"/>
    <hyperlink ref="A45" location="'Individual 7'!A1" display="Individual 7" xr:uid="{AEFBC871-99B3-4B9A-A717-171EBD7A75AC}"/>
    <hyperlink ref="A46" location="'Individual 8'!A1" display="Individual 8" xr:uid="{49C9B860-0A47-474B-B2FE-66F4C74697AA}"/>
    <hyperlink ref="A47" location="'Individual 9'!A1" display="Individual 9" xr:uid="{D3FF82B7-1CB3-4B42-94E7-A38BB8B51D41}"/>
    <hyperlink ref="A48" location="'Individual 10'!A1" display="Individual 10" xr:uid="{97624FD6-916E-4553-A3F6-C654A35B63CA}"/>
    <hyperlink ref="A49" location="'Individual 11'!A1" display="Individual 11" xr:uid="{E90E1159-A69E-4F11-A8D4-DC69288FF809}"/>
    <hyperlink ref="A50" location="'Individual 12'!A1" display="Individual 12" xr:uid="{3AFD398E-7D23-4180-9045-9E4DEE91B675}"/>
    <hyperlink ref="A51" location="'Individual 13'!A1" display="Individual 13" xr:uid="{D06783C9-8257-41D2-AEE8-9CB805F39D95}"/>
    <hyperlink ref="L39" location="'Worker 1'!A1" display="Worker 1" xr:uid="{15537F1A-EF45-4150-B789-7108A7C0438F}"/>
    <hyperlink ref="L40" location="'Worker 2'!A1" display="Worker 2" xr:uid="{1803498D-DE1A-4313-AED8-CB4F79F1DB4E}"/>
    <hyperlink ref="L41" location="'Worker 3'!A1" display="Worker 3" xr:uid="{032DDF45-CB7F-4E67-B732-EE096A07A826}"/>
    <hyperlink ref="L42" location="'Worker 4'!A1" display="Worker 4" xr:uid="{0DA5A998-2FAD-4AF4-9976-5FAADE0D6207}"/>
    <hyperlink ref="L43" location="'Worker 5'!A1" display="Worker 5" xr:uid="{036FFB0C-B567-4FA2-953B-1A80B7B03D3E}"/>
    <hyperlink ref="L44" location="'Worker 6'!A1" display="Worker 6" xr:uid="{2062567B-F1F7-4ED7-A9EB-9DB5C72376AB}"/>
    <hyperlink ref="L45" location="'Worker 7'!A1" display="Worker 7" xr:uid="{9FE6E375-577F-4CDC-9DB2-95E4BA46F3D5}"/>
    <hyperlink ref="L46" location="'Worker 8'!A1" display="Worker 8" xr:uid="{B09884FD-493F-4701-A430-3F6C7883BF48}"/>
    <hyperlink ref="L47" location="'Worker 9'!A1" display="Worker 9" xr:uid="{2C5B11A6-3283-4D54-A6AA-CF39E4E36838}"/>
    <hyperlink ref="L48" location="'Worker 10'!A1" display="Worker 10" xr:uid="{D39AE6DA-6AFE-4E0D-A53F-D13436D31EF9}"/>
  </hyperlink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10626-2C87-4A59-857E-4C4BE9781E19}">
  <sheetPr codeName="Sheet1">
    <tabColor rgb="FFC00000"/>
  </sheetPr>
  <dimension ref="A1:G72"/>
  <sheetViews>
    <sheetView workbookViewId="0">
      <selection activeCell="F3" sqref="F3"/>
    </sheetView>
  </sheetViews>
  <sheetFormatPr defaultRowHeight="14.25" x14ac:dyDescent="0.45"/>
  <cols>
    <col min="1" max="1" width="8.73046875" style="162"/>
    <col min="3" max="3" width="18.265625" customWidth="1"/>
    <col min="4" max="4" width="9" style="3"/>
  </cols>
  <sheetData>
    <row r="1" spans="1:7" x14ac:dyDescent="0.45">
      <c r="A1" s="162" t="s">
        <v>271</v>
      </c>
      <c r="B1" t="s">
        <v>32</v>
      </c>
      <c r="C1" t="s">
        <v>5</v>
      </c>
      <c r="D1" s="3">
        <v>0.15</v>
      </c>
      <c r="E1" s="3">
        <v>1</v>
      </c>
      <c r="F1">
        <v>120</v>
      </c>
      <c r="G1" s="3">
        <v>0.15</v>
      </c>
    </row>
    <row r="2" spans="1:7" x14ac:dyDescent="0.45">
      <c r="A2" s="162" t="s">
        <v>272</v>
      </c>
      <c r="B2" t="s">
        <v>33</v>
      </c>
      <c r="C2" t="s">
        <v>6</v>
      </c>
      <c r="D2" s="3">
        <v>0.3</v>
      </c>
      <c r="E2" s="3">
        <v>2</v>
      </c>
      <c r="F2" t="s">
        <v>279</v>
      </c>
      <c r="G2" s="3">
        <v>0.3</v>
      </c>
    </row>
    <row r="3" spans="1:7" x14ac:dyDescent="0.45">
      <c r="A3" s="162" t="s">
        <v>273</v>
      </c>
      <c r="B3" t="s">
        <v>34</v>
      </c>
      <c r="C3" t="s">
        <v>7</v>
      </c>
      <c r="D3" s="3">
        <v>0.45</v>
      </c>
      <c r="E3" s="3">
        <v>3</v>
      </c>
      <c r="F3" t="s">
        <v>110</v>
      </c>
      <c r="G3" s="3">
        <v>0.45</v>
      </c>
    </row>
    <row r="4" spans="1:7" x14ac:dyDescent="0.45">
      <c r="A4" s="162" t="s">
        <v>274</v>
      </c>
      <c r="B4" t="s">
        <v>35</v>
      </c>
      <c r="C4" t="s">
        <v>8</v>
      </c>
      <c r="D4" s="3">
        <v>1</v>
      </c>
      <c r="E4" s="3">
        <v>4</v>
      </c>
      <c r="G4" s="3">
        <v>1</v>
      </c>
    </row>
    <row r="5" spans="1:7" x14ac:dyDescent="0.45">
      <c r="A5" s="162" t="s">
        <v>41</v>
      </c>
      <c r="B5" t="s">
        <v>36</v>
      </c>
      <c r="C5" t="s">
        <v>107</v>
      </c>
      <c r="D5" s="3">
        <v>1.1499999999999999</v>
      </c>
      <c r="E5" s="3">
        <v>5</v>
      </c>
      <c r="G5" s="3">
        <v>1.1499999999999999</v>
      </c>
    </row>
    <row r="6" spans="1:7" x14ac:dyDescent="0.45">
      <c r="A6" s="162" t="s">
        <v>42</v>
      </c>
      <c r="B6" t="s">
        <v>37</v>
      </c>
      <c r="D6" s="3">
        <v>1.2999999999999998</v>
      </c>
      <c r="E6" s="3">
        <v>6</v>
      </c>
      <c r="G6" s="3">
        <v>1.2999999999999998</v>
      </c>
    </row>
    <row r="7" spans="1:7" x14ac:dyDescent="0.45">
      <c r="A7" s="162" t="s">
        <v>43</v>
      </c>
      <c r="B7" t="s">
        <v>38</v>
      </c>
      <c r="D7" s="3">
        <v>1.4499999999999997</v>
      </c>
      <c r="E7" s="3">
        <v>7</v>
      </c>
      <c r="G7" s="3">
        <v>1.4499999999999997</v>
      </c>
    </row>
    <row r="8" spans="1:7" x14ac:dyDescent="0.45">
      <c r="A8" s="162" t="s">
        <v>44</v>
      </c>
      <c r="D8" s="3">
        <v>2</v>
      </c>
      <c r="E8" s="3">
        <v>8</v>
      </c>
      <c r="G8" s="3">
        <v>2</v>
      </c>
    </row>
    <row r="9" spans="1:7" x14ac:dyDescent="0.45">
      <c r="A9" s="162" t="s">
        <v>45</v>
      </c>
      <c r="D9" s="3">
        <v>2.15</v>
      </c>
      <c r="E9" s="3">
        <v>9</v>
      </c>
      <c r="G9" s="3">
        <v>2.15</v>
      </c>
    </row>
    <row r="10" spans="1:7" x14ac:dyDescent="0.45">
      <c r="A10" s="162" t="s">
        <v>46</v>
      </c>
      <c r="D10" s="3">
        <v>2.2999999999999998</v>
      </c>
      <c r="E10" s="3">
        <v>10</v>
      </c>
      <c r="G10" s="3">
        <v>2.2999999999999998</v>
      </c>
    </row>
    <row r="11" spans="1:7" x14ac:dyDescent="0.45">
      <c r="A11" s="162" t="s">
        <v>47</v>
      </c>
      <c r="D11" s="3">
        <v>2.4499999999999997</v>
      </c>
      <c r="E11" s="3">
        <v>11</v>
      </c>
      <c r="G11" s="3">
        <v>2.4499999999999997</v>
      </c>
    </row>
    <row r="12" spans="1:7" x14ac:dyDescent="0.45">
      <c r="A12" s="162" t="s">
        <v>48</v>
      </c>
      <c r="D12" s="3">
        <v>3</v>
      </c>
      <c r="E12" s="3">
        <v>12</v>
      </c>
      <c r="G12" s="3">
        <v>3</v>
      </c>
    </row>
    <row r="13" spans="1:7" x14ac:dyDescent="0.45">
      <c r="A13" s="162" t="s">
        <v>49</v>
      </c>
      <c r="D13" s="3">
        <v>3.15</v>
      </c>
      <c r="E13" s="3">
        <v>13</v>
      </c>
      <c r="G13" s="3">
        <v>3.15</v>
      </c>
    </row>
    <row r="14" spans="1:7" x14ac:dyDescent="0.45">
      <c r="A14" s="162" t="s">
        <v>50</v>
      </c>
      <c r="D14" s="3">
        <v>3.3</v>
      </c>
      <c r="E14" s="3">
        <v>14</v>
      </c>
      <c r="G14" s="3">
        <v>3.3</v>
      </c>
    </row>
    <row r="15" spans="1:7" x14ac:dyDescent="0.45">
      <c r="A15" s="162" t="s">
        <v>51</v>
      </c>
      <c r="D15" s="3">
        <v>3.4499999999999997</v>
      </c>
      <c r="E15" s="3">
        <v>15</v>
      </c>
      <c r="G15" s="3">
        <v>3.4499999999999997</v>
      </c>
    </row>
    <row r="16" spans="1:7" x14ac:dyDescent="0.45">
      <c r="A16" s="162" t="s">
        <v>52</v>
      </c>
      <c r="D16" s="3">
        <v>4</v>
      </c>
      <c r="E16" s="3">
        <v>16</v>
      </c>
      <c r="G16" s="3">
        <v>4</v>
      </c>
    </row>
    <row r="17" spans="1:7" x14ac:dyDescent="0.45">
      <c r="A17" s="162" t="s">
        <v>53</v>
      </c>
      <c r="D17" s="3">
        <v>4.1500000000000004</v>
      </c>
      <c r="E17" s="3">
        <v>17</v>
      </c>
      <c r="G17" s="3">
        <v>4.1500000000000004</v>
      </c>
    </row>
    <row r="18" spans="1:7" x14ac:dyDescent="0.45">
      <c r="A18" s="162" t="s">
        <v>54</v>
      </c>
      <c r="D18" s="3">
        <v>4.3000000000000007</v>
      </c>
      <c r="E18" s="3">
        <v>18</v>
      </c>
      <c r="G18" s="3">
        <v>4.3000000000000007</v>
      </c>
    </row>
    <row r="19" spans="1:7" x14ac:dyDescent="0.45">
      <c r="A19" s="162" t="s">
        <v>55</v>
      </c>
      <c r="D19" s="3">
        <v>4.4500000000000011</v>
      </c>
      <c r="E19" s="3">
        <v>19</v>
      </c>
      <c r="G19" s="3">
        <v>4.4500000000000011</v>
      </c>
    </row>
    <row r="20" spans="1:7" x14ac:dyDescent="0.45">
      <c r="A20" s="162" t="s">
        <v>56</v>
      </c>
      <c r="D20" s="3">
        <v>5</v>
      </c>
      <c r="E20" s="3">
        <v>20</v>
      </c>
      <c r="G20" s="3">
        <v>5</v>
      </c>
    </row>
    <row r="21" spans="1:7" x14ac:dyDescent="0.45">
      <c r="A21" s="162" t="s">
        <v>57</v>
      </c>
      <c r="D21" s="3">
        <v>5.15</v>
      </c>
      <c r="E21" s="3">
        <v>21</v>
      </c>
      <c r="G21" s="3">
        <v>5.15</v>
      </c>
    </row>
    <row r="22" spans="1:7" x14ac:dyDescent="0.45">
      <c r="A22" s="162" t="s">
        <v>58</v>
      </c>
      <c r="D22" s="3">
        <v>5.3</v>
      </c>
      <c r="E22" s="3">
        <v>22</v>
      </c>
      <c r="G22" s="3">
        <v>5.3</v>
      </c>
    </row>
    <row r="23" spans="1:7" x14ac:dyDescent="0.45">
      <c r="A23" s="162" t="s">
        <v>59</v>
      </c>
      <c r="D23" s="3">
        <v>5.45</v>
      </c>
      <c r="E23" s="3">
        <v>23</v>
      </c>
      <c r="G23" s="3">
        <v>5.45</v>
      </c>
    </row>
    <row r="24" spans="1:7" x14ac:dyDescent="0.45">
      <c r="A24" s="162" t="s">
        <v>60</v>
      </c>
      <c r="D24" s="3">
        <v>6</v>
      </c>
      <c r="E24" s="3">
        <v>24</v>
      </c>
      <c r="G24" s="3">
        <v>6</v>
      </c>
    </row>
    <row r="25" spans="1:7" x14ac:dyDescent="0.45">
      <c r="A25" s="162" t="s">
        <v>61</v>
      </c>
      <c r="E25" s="3">
        <v>25</v>
      </c>
      <c r="G25" s="3">
        <v>6.15</v>
      </c>
    </row>
    <row r="26" spans="1:7" x14ac:dyDescent="0.45">
      <c r="A26" s="162" t="s">
        <v>62</v>
      </c>
      <c r="E26" s="3">
        <v>26</v>
      </c>
      <c r="G26" s="3">
        <v>6.3</v>
      </c>
    </row>
    <row r="27" spans="1:7" x14ac:dyDescent="0.45">
      <c r="A27" s="162" t="s">
        <v>63</v>
      </c>
      <c r="E27" s="3">
        <v>27</v>
      </c>
      <c r="G27" s="3">
        <v>6.45</v>
      </c>
    </row>
    <row r="28" spans="1:7" x14ac:dyDescent="0.45">
      <c r="A28" s="162" t="s">
        <v>64</v>
      </c>
      <c r="E28" s="3">
        <v>28</v>
      </c>
      <c r="G28" s="3">
        <v>7</v>
      </c>
    </row>
    <row r="29" spans="1:7" x14ac:dyDescent="0.45">
      <c r="A29" s="162" t="s">
        <v>65</v>
      </c>
      <c r="E29" s="3">
        <v>29</v>
      </c>
      <c r="G29" s="3">
        <v>7.15</v>
      </c>
    </row>
    <row r="30" spans="1:7" x14ac:dyDescent="0.45">
      <c r="A30" s="162" t="s">
        <v>66</v>
      </c>
      <c r="E30" s="3">
        <v>30</v>
      </c>
      <c r="G30" s="3">
        <v>7.3</v>
      </c>
    </row>
    <row r="31" spans="1:7" x14ac:dyDescent="0.45">
      <c r="A31" s="162" t="s">
        <v>67</v>
      </c>
      <c r="E31" s="3"/>
      <c r="G31" s="3">
        <v>7.45</v>
      </c>
    </row>
    <row r="32" spans="1:7" x14ac:dyDescent="0.45">
      <c r="A32" s="162" t="s">
        <v>68</v>
      </c>
      <c r="E32" s="3"/>
      <c r="G32" s="3">
        <v>8</v>
      </c>
    </row>
    <row r="33" spans="1:7" x14ac:dyDescent="0.45">
      <c r="A33" s="162" t="s">
        <v>69</v>
      </c>
      <c r="E33" s="3"/>
      <c r="G33" s="3">
        <v>8.15</v>
      </c>
    </row>
    <row r="34" spans="1:7" x14ac:dyDescent="0.45">
      <c r="A34" s="162" t="s">
        <v>70</v>
      </c>
      <c r="E34" s="3"/>
      <c r="G34" s="3">
        <v>8.3000000000000007</v>
      </c>
    </row>
    <row r="35" spans="1:7" x14ac:dyDescent="0.45">
      <c r="A35" s="162" t="s">
        <v>71</v>
      </c>
      <c r="E35" s="3"/>
      <c r="G35" s="3">
        <v>8.4499999999999993</v>
      </c>
    </row>
    <row r="36" spans="1:7" x14ac:dyDescent="0.45">
      <c r="A36" s="162" t="s">
        <v>72</v>
      </c>
      <c r="E36" s="3"/>
      <c r="G36" s="3">
        <v>9</v>
      </c>
    </row>
    <row r="37" spans="1:7" x14ac:dyDescent="0.45">
      <c r="A37" s="162" t="s">
        <v>73</v>
      </c>
      <c r="E37" s="3"/>
      <c r="G37" s="3">
        <v>9.15</v>
      </c>
    </row>
    <row r="38" spans="1:7" x14ac:dyDescent="0.45">
      <c r="A38" s="162" t="s">
        <v>74</v>
      </c>
      <c r="E38" s="3"/>
      <c r="G38" s="3">
        <v>9.3000000000000007</v>
      </c>
    </row>
    <row r="39" spans="1:7" x14ac:dyDescent="0.45">
      <c r="A39" s="162" t="s">
        <v>75</v>
      </c>
      <c r="E39" s="3"/>
      <c r="G39" s="3">
        <v>9.4499999999999993</v>
      </c>
    </row>
    <row r="40" spans="1:7" x14ac:dyDescent="0.45">
      <c r="A40" s="162" t="s">
        <v>76</v>
      </c>
      <c r="E40" s="3"/>
      <c r="G40" s="3">
        <v>10</v>
      </c>
    </row>
    <row r="41" spans="1:7" x14ac:dyDescent="0.45">
      <c r="A41" s="162" t="s">
        <v>77</v>
      </c>
      <c r="G41" s="3">
        <v>10.15</v>
      </c>
    </row>
    <row r="42" spans="1:7" x14ac:dyDescent="0.45">
      <c r="A42" s="162" t="s">
        <v>78</v>
      </c>
      <c r="G42" s="3">
        <v>10.3</v>
      </c>
    </row>
    <row r="43" spans="1:7" x14ac:dyDescent="0.45">
      <c r="A43" s="162" t="s">
        <v>79</v>
      </c>
      <c r="G43" s="3">
        <v>10.45</v>
      </c>
    </row>
    <row r="44" spans="1:7" x14ac:dyDescent="0.45">
      <c r="A44" s="162" t="s">
        <v>80</v>
      </c>
      <c r="G44" s="3">
        <v>11</v>
      </c>
    </row>
    <row r="45" spans="1:7" x14ac:dyDescent="0.45">
      <c r="A45" s="162" t="s">
        <v>81</v>
      </c>
      <c r="G45" s="3">
        <v>11.15</v>
      </c>
    </row>
    <row r="46" spans="1:7" x14ac:dyDescent="0.45">
      <c r="A46" s="162" t="s">
        <v>82</v>
      </c>
      <c r="G46" s="3">
        <v>11.3</v>
      </c>
    </row>
    <row r="47" spans="1:7" x14ac:dyDescent="0.45">
      <c r="A47" s="162" t="s">
        <v>83</v>
      </c>
      <c r="G47" s="3">
        <v>11.45</v>
      </c>
    </row>
    <row r="48" spans="1:7" x14ac:dyDescent="0.45">
      <c r="A48" s="162" t="s">
        <v>84</v>
      </c>
      <c r="G48" s="3">
        <v>12</v>
      </c>
    </row>
    <row r="49" spans="1:7" x14ac:dyDescent="0.45">
      <c r="A49" s="162" t="s">
        <v>85</v>
      </c>
      <c r="G49" s="3">
        <v>12.15</v>
      </c>
    </row>
    <row r="50" spans="1:7" x14ac:dyDescent="0.45">
      <c r="A50" s="162" t="s">
        <v>86</v>
      </c>
      <c r="G50" s="3">
        <v>12.3</v>
      </c>
    </row>
    <row r="51" spans="1:7" x14ac:dyDescent="0.45">
      <c r="A51" s="162" t="s">
        <v>87</v>
      </c>
      <c r="G51" s="3">
        <v>12.45</v>
      </c>
    </row>
    <row r="52" spans="1:7" x14ac:dyDescent="0.45">
      <c r="A52" s="162" t="s">
        <v>88</v>
      </c>
      <c r="G52" s="3">
        <v>13</v>
      </c>
    </row>
    <row r="53" spans="1:7" x14ac:dyDescent="0.45">
      <c r="A53" s="162" t="s">
        <v>89</v>
      </c>
      <c r="G53" s="3">
        <v>13.15</v>
      </c>
    </row>
    <row r="54" spans="1:7" x14ac:dyDescent="0.45">
      <c r="A54" s="162" t="s">
        <v>90</v>
      </c>
      <c r="G54" s="3">
        <v>13.3</v>
      </c>
    </row>
    <row r="55" spans="1:7" x14ac:dyDescent="0.45">
      <c r="A55" s="162" t="s">
        <v>91</v>
      </c>
      <c r="G55" s="3">
        <v>13.45</v>
      </c>
    </row>
    <row r="56" spans="1:7" x14ac:dyDescent="0.45">
      <c r="A56" s="162" t="s">
        <v>92</v>
      </c>
      <c r="G56" s="3">
        <v>14</v>
      </c>
    </row>
    <row r="57" spans="1:7" x14ac:dyDescent="0.45">
      <c r="A57" s="162" t="s">
        <v>93</v>
      </c>
      <c r="G57" s="3">
        <v>14.15</v>
      </c>
    </row>
    <row r="58" spans="1:7" x14ac:dyDescent="0.45">
      <c r="A58" s="162" t="s">
        <v>94</v>
      </c>
      <c r="G58" s="3">
        <v>14.3</v>
      </c>
    </row>
    <row r="59" spans="1:7" x14ac:dyDescent="0.45">
      <c r="A59" s="162" t="s">
        <v>95</v>
      </c>
      <c r="G59" s="3">
        <v>14.45</v>
      </c>
    </row>
    <row r="60" spans="1:7" x14ac:dyDescent="0.45">
      <c r="A60" s="162" t="s">
        <v>96</v>
      </c>
      <c r="G60" s="3">
        <v>15</v>
      </c>
    </row>
    <row r="61" spans="1:7" x14ac:dyDescent="0.45">
      <c r="A61" s="162" t="s">
        <v>97</v>
      </c>
      <c r="G61" s="3">
        <v>15.15</v>
      </c>
    </row>
    <row r="62" spans="1:7" x14ac:dyDescent="0.45">
      <c r="A62" s="162" t="s">
        <v>98</v>
      </c>
      <c r="G62" s="3">
        <v>15.3</v>
      </c>
    </row>
    <row r="63" spans="1:7" x14ac:dyDescent="0.45">
      <c r="A63" s="162" t="s">
        <v>99</v>
      </c>
      <c r="G63" s="3">
        <v>15.45</v>
      </c>
    </row>
    <row r="64" spans="1:7" x14ac:dyDescent="0.45">
      <c r="A64" s="162" t="s">
        <v>100</v>
      </c>
      <c r="G64" s="3">
        <v>16</v>
      </c>
    </row>
    <row r="65" spans="1:7" x14ac:dyDescent="0.45">
      <c r="A65" s="162" t="s">
        <v>101</v>
      </c>
      <c r="G65" s="3"/>
    </row>
    <row r="66" spans="1:7" x14ac:dyDescent="0.45">
      <c r="A66" s="162" t="s">
        <v>102</v>
      </c>
      <c r="G66" s="3"/>
    </row>
    <row r="67" spans="1:7" x14ac:dyDescent="0.45">
      <c r="A67" s="162" t="s">
        <v>103</v>
      </c>
      <c r="G67" s="3"/>
    </row>
    <row r="68" spans="1:7" x14ac:dyDescent="0.45">
      <c r="A68" s="162" t="s">
        <v>104</v>
      </c>
    </row>
    <row r="69" spans="1:7" x14ac:dyDescent="0.45">
      <c r="A69" s="162" t="s">
        <v>275</v>
      </c>
    </row>
    <row r="70" spans="1:7" x14ac:dyDescent="0.45">
      <c r="A70" s="162" t="s">
        <v>276</v>
      </c>
    </row>
    <row r="71" spans="1:7" x14ac:dyDescent="0.45">
      <c r="A71" s="162" t="s">
        <v>277</v>
      </c>
    </row>
    <row r="72" spans="1:7" x14ac:dyDescent="0.45">
      <c r="A72" s="162" t="s">
        <v>278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E0024-4222-448B-908A-127EBE2659DC}">
  <sheetPr codeName="Sheet4">
    <tabColor theme="9"/>
  </sheetPr>
  <dimension ref="A1:U18"/>
  <sheetViews>
    <sheetView showGridLines="0" workbookViewId="0">
      <selection activeCell="A12" sqref="A12"/>
    </sheetView>
  </sheetViews>
  <sheetFormatPr defaultColWidth="8.53125" defaultRowHeight="14.25" x14ac:dyDescent="0.45"/>
  <cols>
    <col min="1" max="1" width="45.265625" bestFit="1" customWidth="1"/>
    <col min="2" max="2" width="4.265625" customWidth="1"/>
    <col min="3" max="3" width="140.265625" hidden="1" customWidth="1"/>
    <col min="4" max="4" width="137.796875" hidden="1" customWidth="1"/>
    <col min="5" max="5" width="110" hidden="1" customWidth="1"/>
    <col min="6" max="6" width="122" hidden="1" customWidth="1"/>
    <col min="7" max="7" width="109.265625" hidden="1" customWidth="1"/>
    <col min="8" max="8" width="190.73046875" hidden="1" customWidth="1"/>
    <col min="9" max="9" width="125.73046875" hidden="1" customWidth="1"/>
    <col min="10" max="10" width="160" hidden="1" customWidth="1"/>
    <col min="11" max="11" width="136" customWidth="1"/>
    <col min="12" max="12" width="5.265625" hidden="1" customWidth="1"/>
    <col min="18" max="18" width="9" customWidth="1"/>
  </cols>
  <sheetData>
    <row r="1" spans="1:21" ht="14.65" thickBot="1" x14ac:dyDescent="0.5"/>
    <row r="2" spans="1:21" ht="20.25" customHeight="1" thickTop="1" thickBot="1" x14ac:dyDescent="0.5">
      <c r="C2" s="24" t="s">
        <v>178</v>
      </c>
      <c r="D2" s="24" t="s">
        <v>117</v>
      </c>
      <c r="E2" s="24" t="s">
        <v>121</v>
      </c>
      <c r="F2" s="24" t="s">
        <v>126</v>
      </c>
      <c r="G2" s="24" t="s">
        <v>133</v>
      </c>
      <c r="H2" s="24" t="s">
        <v>139</v>
      </c>
      <c r="I2" s="24" t="s">
        <v>145</v>
      </c>
      <c r="J2" s="24" t="s">
        <v>154</v>
      </c>
      <c r="K2" s="24" t="s">
        <v>158</v>
      </c>
      <c r="L2" s="24"/>
    </row>
    <row r="3" spans="1:21" ht="18" customHeight="1" thickTop="1" thickBot="1" x14ac:dyDescent="0.5">
      <c r="C3" s="21" t="s">
        <v>113</v>
      </c>
      <c r="D3" s="21" t="s">
        <v>120</v>
      </c>
      <c r="E3" s="21" t="s">
        <v>122</v>
      </c>
      <c r="F3" s="21" t="s">
        <v>127</v>
      </c>
      <c r="G3" s="21" t="s">
        <v>134</v>
      </c>
      <c r="H3" s="21" t="s">
        <v>140</v>
      </c>
      <c r="I3" s="21" t="s">
        <v>146</v>
      </c>
      <c r="J3" s="21" t="s">
        <v>155</v>
      </c>
      <c r="K3" s="21" t="s">
        <v>159</v>
      </c>
      <c r="L3" s="21"/>
      <c r="M3" s="19"/>
      <c r="N3" s="19"/>
      <c r="O3" s="19"/>
      <c r="P3" s="19"/>
      <c r="Q3" s="19"/>
      <c r="R3" s="19"/>
      <c r="S3" s="19"/>
      <c r="T3" s="19"/>
      <c r="U3" s="19"/>
    </row>
    <row r="4" spans="1:21" ht="18" customHeight="1" thickTop="1" thickBot="1" x14ac:dyDescent="0.5">
      <c r="A4" s="20" t="s">
        <v>178</v>
      </c>
      <c r="C4" s="22" t="s">
        <v>114</v>
      </c>
      <c r="D4" s="22" t="s">
        <v>114</v>
      </c>
      <c r="E4" s="22" t="s">
        <v>123</v>
      </c>
      <c r="F4" s="22" t="s">
        <v>128</v>
      </c>
      <c r="G4" s="22" t="s">
        <v>135</v>
      </c>
      <c r="H4" s="22" t="s">
        <v>141</v>
      </c>
      <c r="I4" s="22" t="s">
        <v>147</v>
      </c>
      <c r="J4" s="22" t="s">
        <v>156</v>
      </c>
      <c r="K4" s="22" t="s">
        <v>160</v>
      </c>
      <c r="L4" s="22"/>
      <c r="M4" s="19"/>
      <c r="N4" s="19"/>
      <c r="O4" s="19"/>
      <c r="P4" s="19"/>
      <c r="Q4" s="19"/>
      <c r="R4" s="19"/>
      <c r="S4" s="19"/>
      <c r="T4" s="19"/>
      <c r="U4" s="19"/>
    </row>
    <row r="5" spans="1:21" ht="18" customHeight="1" thickTop="1" thickBot="1" x14ac:dyDescent="0.5">
      <c r="A5" s="20" t="s">
        <v>117</v>
      </c>
      <c r="C5" s="22" t="s">
        <v>115</v>
      </c>
      <c r="D5" s="22" t="s">
        <v>115</v>
      </c>
      <c r="E5" s="22" t="s">
        <v>124</v>
      </c>
      <c r="F5" s="22" t="s">
        <v>129</v>
      </c>
      <c r="G5" s="22" t="s">
        <v>136</v>
      </c>
      <c r="H5" s="22" t="s">
        <v>142</v>
      </c>
      <c r="I5" s="22" t="s">
        <v>148</v>
      </c>
      <c r="J5" s="22" t="s">
        <v>157</v>
      </c>
      <c r="K5" s="22" t="s">
        <v>161</v>
      </c>
      <c r="L5" s="22"/>
    </row>
    <row r="6" spans="1:21" ht="18" customHeight="1" thickTop="1" thickBot="1" x14ac:dyDescent="0.5">
      <c r="A6" s="20" t="s">
        <v>121</v>
      </c>
      <c r="C6" s="22" t="s">
        <v>116</v>
      </c>
      <c r="D6" s="22" t="s">
        <v>116</v>
      </c>
      <c r="E6" s="22" t="s">
        <v>116</v>
      </c>
      <c r="F6" s="22" t="s">
        <v>130</v>
      </c>
      <c r="G6" s="22" t="s">
        <v>137</v>
      </c>
      <c r="H6" s="22" t="s">
        <v>143</v>
      </c>
      <c r="I6" s="22" t="s">
        <v>149</v>
      </c>
      <c r="J6" s="22"/>
      <c r="K6" s="22" t="s">
        <v>162</v>
      </c>
      <c r="L6" s="22"/>
    </row>
    <row r="7" spans="1:21" ht="18" customHeight="1" thickTop="1" thickBot="1" x14ac:dyDescent="0.5">
      <c r="A7" s="20" t="s">
        <v>126</v>
      </c>
      <c r="C7" s="21"/>
      <c r="D7" s="21" t="s">
        <v>118</v>
      </c>
      <c r="E7" s="21" t="s">
        <v>125</v>
      </c>
      <c r="F7" s="21" t="s">
        <v>131</v>
      </c>
      <c r="G7" s="21" t="s">
        <v>138</v>
      </c>
      <c r="H7" s="21" t="s">
        <v>144</v>
      </c>
      <c r="I7" s="21" t="s">
        <v>150</v>
      </c>
      <c r="J7" s="21"/>
      <c r="K7" s="21" t="s">
        <v>163</v>
      </c>
      <c r="L7" s="21"/>
      <c r="M7" s="18"/>
      <c r="N7" s="18"/>
      <c r="O7" s="18"/>
      <c r="P7" s="18"/>
      <c r="Q7" s="18"/>
      <c r="R7" s="18"/>
      <c r="S7" s="18"/>
      <c r="T7" s="18"/>
      <c r="U7" s="18"/>
    </row>
    <row r="8" spans="1:21" ht="18" customHeight="1" thickTop="1" thickBot="1" x14ac:dyDescent="0.5">
      <c r="A8" s="20" t="s">
        <v>133</v>
      </c>
      <c r="C8" s="21"/>
      <c r="D8" s="21"/>
      <c r="E8" s="21"/>
      <c r="F8" s="21" t="s">
        <v>132</v>
      </c>
      <c r="G8" s="21"/>
      <c r="H8" s="21"/>
      <c r="I8" s="21" t="s">
        <v>151</v>
      </c>
      <c r="J8" s="21"/>
      <c r="K8" s="21" t="s">
        <v>168</v>
      </c>
      <c r="L8" s="21"/>
    </row>
    <row r="9" spans="1:21" ht="18" customHeight="1" thickTop="1" thickBot="1" x14ac:dyDescent="0.5">
      <c r="A9" s="20" t="s">
        <v>139</v>
      </c>
      <c r="C9" s="21"/>
      <c r="D9" s="21"/>
      <c r="E9" s="21"/>
      <c r="F9" s="21"/>
      <c r="G9" s="21"/>
      <c r="H9" s="21"/>
      <c r="I9" s="21" t="s">
        <v>152</v>
      </c>
      <c r="J9" s="21"/>
      <c r="K9" s="21" t="s">
        <v>169</v>
      </c>
      <c r="L9" s="21"/>
    </row>
    <row r="10" spans="1:21" ht="18" customHeight="1" thickTop="1" thickBot="1" x14ac:dyDescent="0.5">
      <c r="A10" s="20" t="s">
        <v>145</v>
      </c>
      <c r="C10" s="21"/>
      <c r="D10" s="21"/>
      <c r="E10" s="21"/>
      <c r="F10" s="21"/>
      <c r="G10" s="21"/>
      <c r="H10" s="21"/>
      <c r="I10" s="21" t="s">
        <v>153</v>
      </c>
      <c r="J10" s="21"/>
      <c r="K10" s="21"/>
      <c r="L10" s="21"/>
      <c r="M10" s="18"/>
      <c r="N10" s="18"/>
      <c r="O10" s="18"/>
      <c r="P10" s="18"/>
      <c r="Q10" s="18"/>
      <c r="R10" s="18"/>
      <c r="S10" s="18"/>
      <c r="T10" s="18"/>
      <c r="U10" s="18"/>
    </row>
    <row r="11" spans="1:21" ht="18" customHeight="1" thickTop="1" thickBot="1" x14ac:dyDescent="0.5">
      <c r="A11" s="20" t="s">
        <v>154</v>
      </c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1:21" ht="18" customHeight="1" thickTop="1" thickBot="1" x14ac:dyDescent="0.5">
      <c r="A12" s="20" t="s">
        <v>158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1:21" ht="18" customHeight="1" thickTop="1" x14ac:dyDescent="0.45"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18"/>
      <c r="N13" s="18"/>
      <c r="O13" s="18"/>
      <c r="P13" s="18"/>
      <c r="Q13" s="18"/>
      <c r="R13" s="18"/>
      <c r="S13" s="18"/>
      <c r="T13" s="18"/>
      <c r="U13" s="18"/>
    </row>
    <row r="14" spans="1:21" ht="18" customHeight="1" x14ac:dyDescent="0.45"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17"/>
      <c r="N14" s="17"/>
      <c r="O14" s="17"/>
      <c r="P14" s="17"/>
      <c r="Q14" s="17"/>
      <c r="R14" s="17"/>
      <c r="S14" s="17"/>
      <c r="T14" s="17"/>
      <c r="U14" s="17"/>
    </row>
    <row r="15" spans="1:21" ht="18" customHeight="1" thickBot="1" x14ac:dyDescent="0.5">
      <c r="C15" s="23"/>
      <c r="D15" s="23"/>
      <c r="E15" s="23"/>
      <c r="F15" s="23"/>
      <c r="G15" s="23"/>
      <c r="H15" s="23"/>
      <c r="I15" s="23"/>
      <c r="J15" s="23"/>
      <c r="K15" s="23"/>
      <c r="L15" s="23"/>
    </row>
    <row r="16" spans="1:21" ht="14.65" thickTop="1" x14ac:dyDescent="0.45"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8" spans="5:5" x14ac:dyDescent="0.45">
      <c r="E18" t="s">
        <v>119</v>
      </c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B8138-A46A-45CF-8CAF-C37747C73F21}">
  <sheetPr codeName="Sheet6">
    <tabColor theme="9"/>
  </sheetPr>
  <dimension ref="A1:T26"/>
  <sheetViews>
    <sheetView workbookViewId="0">
      <selection activeCell="I2" sqref="I2"/>
    </sheetView>
  </sheetViews>
  <sheetFormatPr defaultRowHeight="14.25" x14ac:dyDescent="0.45"/>
  <cols>
    <col min="1" max="1" width="13.265625" bestFit="1" customWidth="1"/>
    <col min="2" max="2" width="14" customWidth="1"/>
    <col min="3" max="3" width="18.46484375" bestFit="1" customWidth="1"/>
    <col min="4" max="4" width="0" hidden="1" customWidth="1"/>
    <col min="8" max="8" width="16.9296875" customWidth="1"/>
    <col min="9" max="9" width="8.796875" customWidth="1"/>
    <col min="10" max="10" width="21.59765625" style="26" customWidth="1"/>
    <col min="11" max="11" width="22.73046875" bestFit="1" customWidth="1"/>
    <col min="12" max="12" width="16.46484375" customWidth="1"/>
    <col min="13" max="14" width="9.19921875" hidden="1" customWidth="1"/>
    <col min="15" max="15" width="3.53125" hidden="1" customWidth="1"/>
    <col min="16" max="16" width="17.6640625" customWidth="1"/>
    <col min="17" max="17" width="8.3984375" bestFit="1" customWidth="1"/>
    <col min="20" max="20" width="5.86328125" customWidth="1"/>
  </cols>
  <sheetData>
    <row r="1" spans="1:20" x14ac:dyDescent="0.45">
      <c r="A1" s="16" t="s">
        <v>108</v>
      </c>
      <c r="B1" s="16" t="s">
        <v>111</v>
      </c>
      <c r="C1" s="16" t="s">
        <v>112</v>
      </c>
      <c r="E1" s="25">
        <v>120</v>
      </c>
      <c r="F1" s="25" t="s">
        <v>279</v>
      </c>
      <c r="G1" s="25" t="s">
        <v>110</v>
      </c>
      <c r="H1" s="16" t="s">
        <v>182</v>
      </c>
      <c r="I1" s="25" t="s">
        <v>211</v>
      </c>
      <c r="J1" s="25" t="s">
        <v>212</v>
      </c>
      <c r="K1" s="16" t="s">
        <v>226</v>
      </c>
      <c r="L1" s="16" t="s">
        <v>197</v>
      </c>
      <c r="P1" s="171" t="s">
        <v>223</v>
      </c>
      <c r="Q1" s="172"/>
      <c r="R1" s="134"/>
      <c r="S1" s="134"/>
      <c r="T1" s="135"/>
    </row>
    <row r="2" spans="1:20" x14ac:dyDescent="0.45">
      <c r="A2" t="s">
        <v>5</v>
      </c>
      <c r="B2" s="15">
        <v>100</v>
      </c>
      <c r="C2" s="15">
        <v>2</v>
      </c>
      <c r="E2" s="26" t="s">
        <v>165</v>
      </c>
      <c r="F2" s="26" t="s">
        <v>167</v>
      </c>
      <c r="G2" s="26" t="s">
        <v>167</v>
      </c>
      <c r="H2" t="s">
        <v>188</v>
      </c>
      <c r="I2" s="26" t="s">
        <v>290</v>
      </c>
      <c r="J2" s="26" t="s">
        <v>214</v>
      </c>
      <c r="K2" s="138" t="s">
        <v>227</v>
      </c>
      <c r="L2" s="138" t="s">
        <v>252</v>
      </c>
      <c r="P2" s="136" t="s">
        <v>220</v>
      </c>
      <c r="Q2" s="38" t="s">
        <v>17</v>
      </c>
      <c r="T2" s="137"/>
    </row>
    <row r="3" spans="1:20" x14ac:dyDescent="0.45">
      <c r="A3" t="s">
        <v>6</v>
      </c>
      <c r="B3" s="15">
        <v>100</v>
      </c>
      <c r="C3" s="15">
        <v>3</v>
      </c>
      <c r="E3" s="26" t="s">
        <v>165</v>
      </c>
      <c r="F3" s="26" t="s">
        <v>165</v>
      </c>
      <c r="G3" s="26" t="s">
        <v>167</v>
      </c>
      <c r="H3" t="s">
        <v>257</v>
      </c>
      <c r="J3" s="132">
        <f ca="1">TODAY()</f>
        <v>44768</v>
      </c>
      <c r="K3" s="138" t="s">
        <v>228</v>
      </c>
      <c r="L3" s="138" t="s">
        <v>253</v>
      </c>
      <c r="P3" s="136" t="s">
        <v>221</v>
      </c>
      <c r="Q3" s="38" t="s">
        <v>32</v>
      </c>
      <c r="T3" s="137"/>
    </row>
    <row r="4" spans="1:20" x14ac:dyDescent="0.45">
      <c r="A4" t="s">
        <v>7</v>
      </c>
      <c r="B4" s="15">
        <v>100</v>
      </c>
      <c r="C4" s="15">
        <v>3</v>
      </c>
      <c r="E4" s="26" t="s">
        <v>165</v>
      </c>
      <c r="F4" s="26" t="s">
        <v>167</v>
      </c>
      <c r="G4" s="26" t="s">
        <v>167</v>
      </c>
      <c r="H4" t="s">
        <v>187</v>
      </c>
      <c r="J4" s="26" t="s">
        <v>213</v>
      </c>
      <c r="K4" s="138" t="s">
        <v>229</v>
      </c>
      <c r="L4" s="138" t="s">
        <v>254</v>
      </c>
      <c r="P4" s="136" t="s">
        <v>222</v>
      </c>
      <c r="Q4" s="38" t="s">
        <v>8</v>
      </c>
      <c r="T4" s="137"/>
    </row>
    <row r="5" spans="1:20" x14ac:dyDescent="0.45">
      <c r="A5" t="s">
        <v>8</v>
      </c>
      <c r="B5" s="15">
        <v>100</v>
      </c>
      <c r="C5" s="15">
        <v>6</v>
      </c>
      <c r="E5" s="26" t="s">
        <v>165</v>
      </c>
      <c r="F5" s="26" t="s">
        <v>165</v>
      </c>
      <c r="G5" s="26" t="s">
        <v>167</v>
      </c>
      <c r="H5" t="s">
        <v>186</v>
      </c>
      <c r="J5" s="132">
        <v>44765</v>
      </c>
      <c r="K5" s="138" t="s">
        <v>230</v>
      </c>
      <c r="L5" s="138" t="s">
        <v>255</v>
      </c>
      <c r="P5" s="160" t="s">
        <v>39</v>
      </c>
      <c r="Q5" s="161">
        <v>0</v>
      </c>
      <c r="T5" s="137"/>
    </row>
    <row r="6" spans="1:20" x14ac:dyDescent="0.45">
      <c r="A6" t="s">
        <v>107</v>
      </c>
      <c r="B6" s="15">
        <v>100</v>
      </c>
      <c r="C6" s="15">
        <v>3</v>
      </c>
      <c r="E6" s="26" t="s">
        <v>165</v>
      </c>
      <c r="F6" s="26" t="s">
        <v>167</v>
      </c>
      <c r="G6" s="26" t="s">
        <v>167</v>
      </c>
      <c r="H6" t="s">
        <v>258</v>
      </c>
      <c r="J6" s="26" t="s">
        <v>215</v>
      </c>
      <c r="K6" s="138" t="s">
        <v>231</v>
      </c>
      <c r="L6" s="138" t="s">
        <v>267</v>
      </c>
      <c r="P6" s="134"/>
      <c r="Q6" s="134"/>
      <c r="R6" s="134"/>
      <c r="S6" s="134"/>
      <c r="T6" s="134"/>
    </row>
    <row r="7" spans="1:20" x14ac:dyDescent="0.45">
      <c r="H7" t="s">
        <v>183</v>
      </c>
      <c r="J7" s="131">
        <f ca="1">J3-J5</f>
        <v>3</v>
      </c>
      <c r="K7" s="138" t="s">
        <v>232</v>
      </c>
      <c r="L7" s="138"/>
    </row>
    <row r="8" spans="1:20" x14ac:dyDescent="0.45">
      <c r="H8" t="s">
        <v>184</v>
      </c>
      <c r="J8" s="26" t="str">
        <f ca="1">TEXT(J3,"MM-DD-YYYY")</f>
        <v>07-26-2022</v>
      </c>
      <c r="K8" s="138" t="s">
        <v>233</v>
      </c>
      <c r="L8" s="138"/>
    </row>
    <row r="9" spans="1:20" x14ac:dyDescent="0.45">
      <c r="H9" t="s">
        <v>185</v>
      </c>
      <c r="K9" s="138" t="s">
        <v>234</v>
      </c>
      <c r="L9" s="138"/>
    </row>
    <row r="10" spans="1:20" x14ac:dyDescent="0.45">
      <c r="H10" t="s">
        <v>259</v>
      </c>
      <c r="K10" s="138" t="s">
        <v>235</v>
      </c>
      <c r="L10" s="138"/>
    </row>
    <row r="11" spans="1:20" x14ac:dyDescent="0.45">
      <c r="H11" t="s">
        <v>189</v>
      </c>
      <c r="K11" s="138" t="s">
        <v>236</v>
      </c>
      <c r="L11" s="138" t="s">
        <v>250</v>
      </c>
    </row>
    <row r="12" spans="1:20" x14ac:dyDescent="0.45">
      <c r="H12" t="s">
        <v>190</v>
      </c>
      <c r="K12" s="138" t="s">
        <v>237</v>
      </c>
      <c r="L12" s="138"/>
    </row>
    <row r="13" spans="1:20" x14ac:dyDescent="0.45">
      <c r="H13" t="s">
        <v>191</v>
      </c>
      <c r="K13" s="138" t="s">
        <v>238</v>
      </c>
      <c r="L13" s="138"/>
    </row>
    <row r="14" spans="1:20" x14ac:dyDescent="0.45">
      <c r="H14" t="s">
        <v>260</v>
      </c>
      <c r="K14" s="138" t="s">
        <v>239</v>
      </c>
      <c r="L14" s="138"/>
    </row>
    <row r="15" spans="1:20" x14ac:dyDescent="0.45">
      <c r="H15" t="s">
        <v>261</v>
      </c>
      <c r="K15" s="138" t="s">
        <v>240</v>
      </c>
      <c r="L15" s="138"/>
    </row>
    <row r="16" spans="1:20" x14ac:dyDescent="0.45">
      <c r="H16" t="s">
        <v>262</v>
      </c>
      <c r="K16" s="138" t="s">
        <v>241</v>
      </c>
      <c r="L16" s="138"/>
    </row>
    <row r="17" spans="8:12" x14ac:dyDescent="0.45">
      <c r="H17" t="s">
        <v>263</v>
      </c>
      <c r="K17" s="138" t="s">
        <v>242</v>
      </c>
      <c r="L17" s="138"/>
    </row>
    <row r="18" spans="8:12" x14ac:dyDescent="0.45">
      <c r="H18" t="s">
        <v>264</v>
      </c>
      <c r="K18" s="138" t="s">
        <v>243</v>
      </c>
      <c r="L18" s="138"/>
    </row>
    <row r="19" spans="8:12" x14ac:dyDescent="0.45">
      <c r="H19" t="s">
        <v>265</v>
      </c>
      <c r="K19" s="138" t="s">
        <v>244</v>
      </c>
      <c r="L19" s="138"/>
    </row>
    <row r="20" spans="8:12" x14ac:dyDescent="0.45">
      <c r="H20" t="s">
        <v>266</v>
      </c>
      <c r="K20" s="138" t="s">
        <v>245</v>
      </c>
      <c r="L20" s="138"/>
    </row>
    <row r="21" spans="8:12" x14ac:dyDescent="0.45">
      <c r="H21" s="138" t="s">
        <v>269</v>
      </c>
      <c r="K21" s="138" t="s">
        <v>246</v>
      </c>
      <c r="L21" s="138"/>
    </row>
    <row r="22" spans="8:12" x14ac:dyDescent="0.45">
      <c r="H22" s="138" t="s">
        <v>270</v>
      </c>
      <c r="K22" s="138" t="s">
        <v>247</v>
      </c>
      <c r="L22" s="138"/>
    </row>
    <row r="23" spans="8:12" x14ac:dyDescent="0.45">
      <c r="K23" s="138" t="s">
        <v>248</v>
      </c>
      <c r="L23" s="138"/>
    </row>
    <row r="24" spans="8:12" x14ac:dyDescent="0.45">
      <c r="K24" s="138" t="s">
        <v>256</v>
      </c>
      <c r="L24" s="138"/>
    </row>
    <row r="25" spans="8:12" x14ac:dyDescent="0.45">
      <c r="K25" s="138"/>
    </row>
    <row r="26" spans="8:12" x14ac:dyDescent="0.45">
      <c r="K26" s="138"/>
    </row>
  </sheetData>
  <mergeCells count="1">
    <mergeCell ref="P1:Q1"/>
  </mergeCells>
  <phoneticPr fontId="7" type="noConversion"/>
  <dataValidations count="5">
    <dataValidation type="list" allowBlank="1" showInputMessage="1" showErrorMessage="1" sqref="E2:G6" xr:uid="{F5A96BF0-C634-4E12-8636-A730594D9DC5}">
      <formula1>"Yes,No"</formula1>
    </dataValidation>
    <dataValidation type="list" allowBlank="1" showInputMessage="1" showErrorMessage="1" sqref="I2" xr:uid="{DA07FB07-C363-4B13-882D-AFDDEF6A7521}">
      <formula1>"User Form,Manual"</formula1>
    </dataValidation>
    <dataValidation type="list" allowBlank="1" showInputMessage="1" showErrorMessage="1" sqref="Q2" xr:uid="{B977AC79-F1EB-493B-9504-6ADF9BFCFE2F}">
      <formula1>"Worker,Individual"</formula1>
    </dataValidation>
    <dataValidation type="list" allowBlank="1" showInputMessage="1" showErrorMessage="1" sqref="Q3" xr:uid="{3DE8315A-006F-4F17-AAE9-B1AB42C745D6}">
      <formula1>"Sun,Mon,Tue,Wed,Thr,Fr,Sat"</formula1>
    </dataValidation>
    <dataValidation type="list" allowBlank="1" showInputMessage="1" showErrorMessage="1" sqref="Q4" xr:uid="{04F9F5D9-EF05-4321-85EF-FE87123E1DE3}">
      <formula1>$A$2:$A$6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6B857-C3AA-480E-A098-2C9B865CE3EC}">
  <sheetPr codeName="Sheet8">
    <tabColor theme="9"/>
  </sheetPr>
  <dimension ref="B2:C4"/>
  <sheetViews>
    <sheetView workbookViewId="0">
      <selection activeCell="Q16" sqref="Q16"/>
    </sheetView>
  </sheetViews>
  <sheetFormatPr defaultColWidth="9" defaultRowHeight="15" customHeight="1" x14ac:dyDescent="0.45"/>
  <cols>
    <col min="2" max="2" width="15.265625" customWidth="1"/>
    <col min="3" max="3" width="39.53125" bestFit="1" customWidth="1"/>
  </cols>
  <sheetData>
    <row r="2" spans="2:3" ht="15" customHeight="1" x14ac:dyDescent="0.45">
      <c r="B2" s="38" t="s">
        <v>219</v>
      </c>
      <c r="C2" s="39"/>
    </row>
    <row r="3" spans="2:3" ht="15" customHeight="1" x14ac:dyDescent="0.45">
      <c r="B3" s="38" t="s">
        <v>173</v>
      </c>
      <c r="C3" s="38" t="s">
        <v>181</v>
      </c>
    </row>
    <row r="4" spans="2:3" ht="15" customHeight="1" x14ac:dyDescent="0.45">
      <c r="B4" s="28" t="s">
        <v>174</v>
      </c>
      <c r="C4" s="28" t="s">
        <v>192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2EF17-3A05-4890-845B-4F3B87DD873F}">
  <sheetPr codeName="Sheet27">
    <tabColor theme="9"/>
  </sheetPr>
  <dimension ref="A1:L72"/>
  <sheetViews>
    <sheetView workbookViewId="0">
      <selection activeCell="H51" sqref="H51"/>
    </sheetView>
  </sheetViews>
  <sheetFormatPr defaultColWidth="0" defaultRowHeight="8.25" customHeight="1" zeroHeight="1" x14ac:dyDescent="0.45"/>
  <cols>
    <col min="1" max="1" width="11.265625" bestFit="1" customWidth="1"/>
    <col min="2" max="8" width="6.53125" customWidth="1"/>
    <col min="9" max="9" width="16.53125" customWidth="1"/>
    <col min="10" max="16384" width="8.73046875" hidden="1"/>
  </cols>
  <sheetData>
    <row r="1" spans="11:12" ht="8.25" customHeight="1" x14ac:dyDescent="0.45"/>
    <row r="2" spans="11:12" ht="8.25" customHeight="1" x14ac:dyDescent="0.45"/>
    <row r="3" spans="11:12" ht="8.25" customHeight="1" x14ac:dyDescent="0.45"/>
    <row r="4" spans="11:12" ht="8.25" customHeight="1" x14ac:dyDescent="0.45"/>
    <row r="5" spans="11:12" ht="8.25" customHeight="1" x14ac:dyDescent="0.45">
      <c r="K5" t="s">
        <v>179</v>
      </c>
      <c r="L5" t="s">
        <v>249</v>
      </c>
    </row>
    <row r="6" spans="11:12" ht="8.25" customHeight="1" x14ac:dyDescent="0.45">
      <c r="K6" t="s">
        <v>224</v>
      </c>
      <c r="L6" t="s">
        <v>251</v>
      </c>
    </row>
    <row r="7" spans="11:12" ht="8.25" customHeight="1" x14ac:dyDescent="0.45">
      <c r="K7" t="s">
        <v>225</v>
      </c>
      <c r="L7" t="s">
        <v>234</v>
      </c>
    </row>
    <row r="8" spans="11:12" ht="8.25" customHeight="1" x14ac:dyDescent="0.45">
      <c r="L8" s="26" t="str">
        <f>CONCATENATE(L5,"
",L6,"
",L7)</f>
        <v>Saal, Ruchy
43 Lorimer  St #4
Brooklyn NY 11206</v>
      </c>
    </row>
    <row r="9" spans="11:12" ht="8.25" customHeight="1" x14ac:dyDescent="0.45"/>
    <row r="10" spans="11:12" ht="8.25" customHeight="1" x14ac:dyDescent="0.45"/>
    <row r="11" spans="11:12" ht="8.25" customHeight="1" x14ac:dyDescent="0.45"/>
    <row r="12" spans="11:12" ht="8.25" customHeight="1" x14ac:dyDescent="0.45"/>
    <row r="13" spans="11:12" ht="8.25" customHeight="1" x14ac:dyDescent="0.45"/>
    <row r="14" spans="11:12" ht="8.25" customHeight="1" x14ac:dyDescent="0.45"/>
    <row r="15" spans="11:12" ht="8.25" customHeight="1" x14ac:dyDescent="0.45"/>
    <row r="16" spans="11:12" ht="8.25" customHeight="1" x14ac:dyDescent="0.45"/>
    <row r="17" ht="8.25" customHeight="1" x14ac:dyDescent="0.45"/>
    <row r="18" ht="8.25" customHeight="1" x14ac:dyDescent="0.45"/>
    <row r="19" ht="8.25" customHeight="1" x14ac:dyDescent="0.45"/>
    <row r="20" ht="8.25" customHeight="1" x14ac:dyDescent="0.45"/>
    <row r="21" ht="8.25" customHeight="1" x14ac:dyDescent="0.45"/>
    <row r="22" ht="8.25" customHeight="1" x14ac:dyDescent="0.45"/>
    <row r="23" ht="8.25" customHeight="1" x14ac:dyDescent="0.45"/>
    <row r="24" ht="8.25" customHeight="1" x14ac:dyDescent="0.45"/>
    <row r="25" ht="8.25" customHeight="1" x14ac:dyDescent="0.45"/>
    <row r="26" ht="8.25" customHeight="1" x14ac:dyDescent="0.45"/>
    <row r="27" ht="8.25" customHeight="1" x14ac:dyDescent="0.45"/>
    <row r="28" ht="8.25" customHeight="1" x14ac:dyDescent="0.45"/>
    <row r="29" ht="8.25" customHeight="1" x14ac:dyDescent="0.45"/>
    <row r="30" ht="8.25" customHeight="1" x14ac:dyDescent="0.45"/>
    <row r="31" ht="8.25" customHeight="1" x14ac:dyDescent="0.45"/>
    <row r="32" ht="8.25" customHeight="1" x14ac:dyDescent="0.45"/>
    <row r="33" ht="8.25" customHeight="1" x14ac:dyDescent="0.45"/>
    <row r="34" ht="8.25" customHeight="1" x14ac:dyDescent="0.45"/>
    <row r="35" ht="8.25" customHeight="1" x14ac:dyDescent="0.45"/>
    <row r="36" ht="8.25" customHeight="1" x14ac:dyDescent="0.45"/>
    <row r="37" ht="8.25" customHeight="1" x14ac:dyDescent="0.45"/>
    <row r="38" ht="8.25" customHeight="1" x14ac:dyDescent="0.45"/>
    <row r="39" ht="8.25" customHeight="1" x14ac:dyDescent="0.45"/>
    <row r="40" ht="8.25" customHeight="1" x14ac:dyDescent="0.45"/>
    <row r="41" ht="8.25" customHeight="1" x14ac:dyDescent="0.45"/>
    <row r="42" ht="8.25" customHeight="1" x14ac:dyDescent="0.45"/>
    <row r="43" ht="8.25" customHeight="1" x14ac:dyDescent="0.45"/>
    <row r="44" ht="8.25" customHeight="1" x14ac:dyDescent="0.45"/>
    <row r="45" ht="8.25" customHeight="1" x14ac:dyDescent="0.45"/>
    <row r="46" ht="8.25" customHeight="1" x14ac:dyDescent="0.45"/>
    <row r="47" ht="8.25" customHeight="1" x14ac:dyDescent="0.45"/>
    <row r="48" ht="8.25" customHeight="1" x14ac:dyDescent="0.45"/>
    <row r="49" ht="8.25" customHeight="1" x14ac:dyDescent="0.45"/>
    <row r="50" ht="8.25" customHeight="1" x14ac:dyDescent="0.45"/>
    <row r="51" ht="8.25" customHeight="1" x14ac:dyDescent="0.45"/>
    <row r="52" ht="8.25" customHeight="1" x14ac:dyDescent="0.45"/>
    <row r="53" ht="8.25" customHeight="1" x14ac:dyDescent="0.45"/>
    <row r="54" ht="8.25" customHeight="1" x14ac:dyDescent="0.45"/>
    <row r="55" ht="8.25" customHeight="1" x14ac:dyDescent="0.45"/>
    <row r="56" ht="8.25" customHeight="1" x14ac:dyDescent="0.45"/>
    <row r="57" ht="8.25" customHeight="1" x14ac:dyDescent="0.45"/>
    <row r="58" ht="8.25" customHeight="1" x14ac:dyDescent="0.45"/>
    <row r="59" ht="8.25" customHeight="1" x14ac:dyDescent="0.45"/>
    <row r="60" ht="8.25" customHeight="1" x14ac:dyDescent="0.45"/>
    <row r="61" ht="8.25" customHeight="1" x14ac:dyDescent="0.45"/>
    <row r="62" ht="8.25" customHeight="1" x14ac:dyDescent="0.45"/>
    <row r="63" ht="8.25" customHeight="1" x14ac:dyDescent="0.45"/>
    <row r="64" ht="8.25" customHeight="1" x14ac:dyDescent="0.45"/>
    <row r="65" ht="8.25" customHeight="1" x14ac:dyDescent="0.45"/>
    <row r="66" ht="8.25" customHeight="1" x14ac:dyDescent="0.45"/>
    <row r="67" ht="8.25" customHeight="1" x14ac:dyDescent="0.45"/>
    <row r="68" ht="8.25" customHeight="1" x14ac:dyDescent="0.45"/>
    <row r="69" ht="8.25" customHeight="1" x14ac:dyDescent="0.45"/>
    <row r="70" ht="8.25" customHeight="1" x14ac:dyDescent="0.45"/>
    <row r="71" ht="8.25" customHeight="1" x14ac:dyDescent="0.45"/>
    <row r="72" ht="8.25" customHeight="1" x14ac:dyDescent="0.45"/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74759-999C-46F9-80FE-04FE79A68000}">
  <sheetPr codeName="Sheet18">
    <tabColor rgb="FFC00000"/>
    <pageSetUpPr fitToPage="1"/>
  </sheetPr>
  <dimension ref="A1:AC180"/>
  <sheetViews>
    <sheetView showGridLines="0" zoomScale="85" zoomScaleNormal="85" workbookViewId="0">
      <selection activeCell="O80" sqref="O80"/>
    </sheetView>
  </sheetViews>
  <sheetFormatPr defaultColWidth="0" defaultRowHeight="14.25" zeroHeight="1" x14ac:dyDescent="0.45"/>
  <cols>
    <col min="1" max="1" width="11.265625" style="11" bestFit="1" customWidth="1"/>
    <col min="2" max="8" width="6.53125" style="11" customWidth="1"/>
    <col min="9" max="9" width="16.53125" style="51" customWidth="1"/>
    <col min="10" max="15" width="6.53125" customWidth="1"/>
    <col min="16" max="16" width="17.73046875" style="13" customWidth="1"/>
    <col min="17" max="17" width="29.53125" style="1" customWidth="1"/>
    <col min="18" max="18" width="4" style="13" customWidth="1"/>
    <col min="19" max="19" width="37.796875" style="13" customWidth="1"/>
    <col min="20" max="20" width="10.53125" style="13" hidden="1" customWidth="1"/>
    <col min="21" max="16384" width="10.53125" hidden="1"/>
  </cols>
  <sheetData>
    <row r="1" spans="1:29" ht="8.25" customHeight="1" x14ac:dyDescent="0.45">
      <c r="A1" s="173" t="s">
        <v>175</v>
      </c>
      <c r="B1" s="174"/>
      <c r="C1" s="174"/>
      <c r="D1" s="174"/>
      <c r="E1" s="174"/>
      <c r="F1" s="174"/>
      <c r="G1" s="174"/>
      <c r="H1" s="175"/>
      <c r="I1" s="99"/>
      <c r="J1" s="178" t="s">
        <v>208</v>
      </c>
      <c r="K1" s="178" t="s">
        <v>6</v>
      </c>
      <c r="L1" s="178" t="s">
        <v>7</v>
      </c>
      <c r="M1" s="178" t="s">
        <v>8</v>
      </c>
      <c r="N1" s="178" t="s">
        <v>107</v>
      </c>
      <c r="O1" s="178" t="s">
        <v>39</v>
      </c>
      <c r="P1" s="176" t="s">
        <v>205</v>
      </c>
      <c r="Q1" s="177"/>
    </row>
    <row r="2" spans="1:29" ht="8.25" customHeight="1" x14ac:dyDescent="0.45">
      <c r="A2" s="52"/>
      <c r="B2" s="52" t="s">
        <v>32</v>
      </c>
      <c r="C2" s="52" t="s">
        <v>33</v>
      </c>
      <c r="D2" s="52" t="s">
        <v>34</v>
      </c>
      <c r="E2" s="52" t="s">
        <v>35</v>
      </c>
      <c r="F2" s="52" t="s">
        <v>36</v>
      </c>
      <c r="G2" s="52" t="s">
        <v>37</v>
      </c>
      <c r="H2" s="52" t="s">
        <v>38</v>
      </c>
      <c r="I2" s="100" t="s">
        <v>105</v>
      </c>
      <c r="J2" s="179"/>
      <c r="K2" s="179"/>
      <c r="L2" s="179"/>
      <c r="M2" s="179"/>
      <c r="N2" s="179"/>
      <c r="O2" s="179"/>
      <c r="P2" s="101" t="s">
        <v>5</v>
      </c>
      <c r="Q2" s="107" t="e" cm="1">
        <f t="array" aca="1" ref="Q2" ca="1">INDIRECT(CONCATENATE("'Servicing Total'!C",MATCH($A$1,'Servicing Total'!A:A,0)))</f>
        <v>#N/A</v>
      </c>
      <c r="T2" s="13" t="e">
        <f>LOWER(VLOOKUP(A1,Individual!A:R,16,FALSE))</f>
        <v>#N/A</v>
      </c>
      <c r="U2" s="101" t="s">
        <v>5</v>
      </c>
      <c r="V2" s="101" t="b">
        <f>COUNTIF(W2:AC2,"&gt;"&amp;0)&gt;=6</f>
        <v>0</v>
      </c>
      <c r="W2" s="59">
        <f>COUNTIF(B3:B74,"*Pre-Vocational*")</f>
        <v>0</v>
      </c>
      <c r="X2" s="59">
        <f t="shared" ref="X2:AC2" si="0">COUNTIF(C3:C74,"*Pre-Vocational*")</f>
        <v>0</v>
      </c>
      <c r="Y2" s="59">
        <f t="shared" si="0"/>
        <v>0</v>
      </c>
      <c r="Z2" s="59">
        <f t="shared" si="0"/>
        <v>0</v>
      </c>
      <c r="AA2" s="59">
        <f t="shared" si="0"/>
        <v>0</v>
      </c>
      <c r="AB2" s="59">
        <f t="shared" si="0"/>
        <v>0</v>
      </c>
      <c r="AC2" s="59">
        <f t="shared" si="0"/>
        <v>0</v>
      </c>
    </row>
    <row r="3" spans="1:29" ht="8.25" customHeight="1" x14ac:dyDescent="0.45">
      <c r="A3" s="150">
        <v>0.25</v>
      </c>
      <c r="B3" s="70"/>
      <c r="C3" s="74"/>
      <c r="D3" s="74"/>
      <c r="E3" s="78"/>
      <c r="F3" s="74"/>
      <c r="G3" s="78"/>
      <c r="H3" s="74"/>
      <c r="I3" s="57"/>
      <c r="J3" s="125">
        <f ca="1">IFERROR(COUNTIFS(INDIRECT(CONCATENATE("'",$I3,"'!B3:H74")),"*Pre-Vocational*",INDIRECT(CONCATENATE("'",$I3,"'!B3:H74")),"*"&amp;$A$1&amp;"*")/4,0)</f>
        <v>0</v>
      </c>
      <c r="K3" s="126">
        <f ca="1">IFERROR(COUNTIFS(INDIRECT(CONCATENATE("'",$I3,"'!B3:H74")),"*CareGiver*",INDIRECT(CONCATENATE("'",$I3,"'!B3:H74")),"*"&amp;$A$1&amp;"*")/4,0)</f>
        <v>0</v>
      </c>
      <c r="L3" s="127">
        <f ca="1">IFERROR(COUNTIFS(INDIRECT(CONCATENATE("'",$I3,"'!B3:H74")),"*Advocacy*",INDIRECT(CONCATENATE("'",$I3,"'!B3:H74")),"*"&amp;$A$1&amp;"*")/4,0)</f>
        <v>0</v>
      </c>
      <c r="M3" s="128">
        <f ca="1">IFERROR(COUNTIFS(INDIRECT(CONCATENATE("'",$I3,"'!B3:H74")),"*Respite*",INDIRECT(CONCATENATE("'",$I3,"'!B3:H74")),"*"&amp;$A$1&amp;"*")/4,0)</f>
        <v>0</v>
      </c>
      <c r="N3" s="129">
        <f ca="1">IFERROR(COUNTIFS(INDIRECT(CONCATENATE("'",$I3,"'!B3:H74")),"*Com Hab*",INDIRECT(CONCATENATE("'",$I3,"'!B3:H74")),"*"&amp;$A$1&amp;"*")/4,0)</f>
        <v>0</v>
      </c>
      <c r="O3" s="130">
        <f ca="1">SUM(J3:N3)</f>
        <v>0</v>
      </c>
      <c r="P3" s="102" t="s">
        <v>6</v>
      </c>
      <c r="Q3" s="108" t="e" cm="1">
        <f t="array" aca="1" ref="Q3" ca="1">INDIRECT(CONCATENATE("'Servicing Total'!D",MATCH($A$1,'Servicing Total'!A:A,0)))</f>
        <v>#N/A</v>
      </c>
      <c r="R3" s="1"/>
      <c r="S3" s="1"/>
      <c r="T3" s="1"/>
      <c r="U3" s="102" t="s">
        <v>6</v>
      </c>
      <c r="V3" s="102" t="b">
        <f t="shared" ref="V3:V6" si="1">COUNTIF(W3:AC3,"&gt;"&amp;0)&gt;=6</f>
        <v>0</v>
      </c>
      <c r="W3" s="61">
        <f>COUNTIF(B3:B74,"*CareGiver*")</f>
        <v>0</v>
      </c>
      <c r="X3" s="61">
        <f t="shared" ref="X3:AC3" si="2">COUNTIF(C3:C74,"*CareGiver*")</f>
        <v>0</v>
      </c>
      <c r="Y3" s="61">
        <f t="shared" si="2"/>
        <v>0</v>
      </c>
      <c r="Z3" s="61">
        <f t="shared" si="2"/>
        <v>0</v>
      </c>
      <c r="AA3" s="61">
        <f t="shared" si="2"/>
        <v>0</v>
      </c>
      <c r="AB3" s="61">
        <f t="shared" si="2"/>
        <v>0</v>
      </c>
      <c r="AC3" s="61">
        <f t="shared" si="2"/>
        <v>0</v>
      </c>
    </row>
    <row r="4" spans="1:29" ht="8.25" customHeight="1" x14ac:dyDescent="0.45">
      <c r="A4" s="151">
        <v>0.26041666666666669</v>
      </c>
      <c r="B4" s="71"/>
      <c r="C4" s="75"/>
      <c r="D4" s="75"/>
      <c r="E4" s="79"/>
      <c r="F4" s="75"/>
      <c r="G4" s="79"/>
      <c r="H4" s="75"/>
      <c r="I4" s="57"/>
      <c r="J4" s="125">
        <f t="shared" ref="J4:J67" ca="1" si="3">IFERROR(COUNTIFS(INDIRECT(CONCATENATE("'",$I4,"'!B3:H74")),"*Pre-Vocational*",INDIRECT(CONCATENATE("'",$I4,"'!B3:H74")),"*"&amp;$A$1&amp;"*")/4,0)</f>
        <v>0</v>
      </c>
      <c r="K4" s="126">
        <f t="shared" ref="K4:K67" ca="1" si="4">IFERROR(COUNTIFS(INDIRECT(CONCATENATE("'",$I4,"'!B3:H74")),"*CareGiver*",INDIRECT(CONCATENATE("'",$I4,"'!B3:H74")),"*"&amp;$A$1&amp;"*")/4,0)</f>
        <v>0</v>
      </c>
      <c r="L4" s="127">
        <f t="shared" ref="L4:L67" ca="1" si="5">IFERROR(COUNTIFS(INDIRECT(CONCATENATE("'",$I4,"'!B3:H74")),"*Advocacy*",INDIRECT(CONCATENATE("'",$I4,"'!B3:H74")),"*"&amp;$A$1&amp;"*")/4,0)</f>
        <v>0</v>
      </c>
      <c r="M4" s="128">
        <f t="shared" ref="M4:M67" ca="1" si="6">IFERROR(COUNTIFS(INDIRECT(CONCATENATE("'",$I4,"'!B3:H74")),"*Respite*",INDIRECT(CONCATENATE("'",$I4,"'!B3:H74")),"*"&amp;$A$1&amp;"*")/4,0)</f>
        <v>0</v>
      </c>
      <c r="N4" s="129">
        <f t="shared" ref="N4:N67" ca="1" si="7">IFERROR(COUNTIFS(INDIRECT(CONCATENATE("'",$I4,"'!B3:H74")),"*Com Hab*",INDIRECT(CONCATENATE("'",$I4,"'!B3:H74")),"*"&amp;$A$1&amp;"*")/4,0)</f>
        <v>0</v>
      </c>
      <c r="O4" s="130">
        <f t="shared" ref="O4:O66" ca="1" si="8">SUM(J4:N4)</f>
        <v>0</v>
      </c>
      <c r="P4" s="103" t="s">
        <v>7</v>
      </c>
      <c r="Q4" s="109" t="e" cm="1">
        <f t="array" aca="1" ref="Q4" ca="1">INDIRECT(CONCATENATE("'Servicing Total'!E",MATCH($A$1,'Servicing Total'!A:A,0)))</f>
        <v>#N/A</v>
      </c>
      <c r="R4" s="1"/>
      <c r="S4" s="1"/>
      <c r="T4" s="1"/>
      <c r="U4" s="103" t="s">
        <v>7</v>
      </c>
      <c r="V4" s="103" t="b">
        <f t="shared" si="1"/>
        <v>0</v>
      </c>
      <c r="W4" s="63">
        <f>COUNTIF(B3:B74,"*Advocacy*")</f>
        <v>0</v>
      </c>
      <c r="X4" s="63">
        <f t="shared" ref="X4:AC4" si="9">COUNTIF(C3:C74,"*Advocacy*")</f>
        <v>0</v>
      </c>
      <c r="Y4" s="63">
        <f t="shared" si="9"/>
        <v>0</v>
      </c>
      <c r="Z4" s="63">
        <f t="shared" si="9"/>
        <v>0</v>
      </c>
      <c r="AA4" s="63">
        <f t="shared" si="9"/>
        <v>0</v>
      </c>
      <c r="AB4" s="63">
        <f t="shared" si="9"/>
        <v>0</v>
      </c>
      <c r="AC4" s="63">
        <f t="shared" si="9"/>
        <v>0</v>
      </c>
    </row>
    <row r="5" spans="1:29" ht="8.25" customHeight="1" x14ac:dyDescent="0.45">
      <c r="A5" s="151">
        <v>0.27083333333333331</v>
      </c>
      <c r="B5" s="71"/>
      <c r="C5" s="75"/>
      <c r="D5" s="75"/>
      <c r="E5" s="79"/>
      <c r="F5" s="75"/>
      <c r="G5" s="79"/>
      <c r="H5" s="75"/>
      <c r="I5" s="57"/>
      <c r="J5" s="125">
        <f t="shared" ca="1" si="3"/>
        <v>0</v>
      </c>
      <c r="K5" s="126">
        <f t="shared" ca="1" si="4"/>
        <v>0</v>
      </c>
      <c r="L5" s="127">
        <f t="shared" ca="1" si="5"/>
        <v>0</v>
      </c>
      <c r="M5" s="128">
        <f t="shared" ca="1" si="6"/>
        <v>0</v>
      </c>
      <c r="N5" s="129">
        <f t="shared" ca="1" si="7"/>
        <v>0</v>
      </c>
      <c r="O5" s="130">
        <f t="shared" ca="1" si="8"/>
        <v>0</v>
      </c>
      <c r="P5" s="104" t="s">
        <v>8</v>
      </c>
      <c r="Q5" s="110" t="e" cm="1">
        <f t="array" aca="1" ref="Q5" ca="1">INDIRECT(CONCATENATE("'Servicing Total'!F",MATCH($A$1,'Servicing Total'!A:A,0)))</f>
        <v>#N/A</v>
      </c>
      <c r="R5" s="1"/>
      <c r="S5" s="1"/>
      <c r="T5" s="1"/>
      <c r="U5" s="104" t="s">
        <v>8</v>
      </c>
      <c r="V5" s="104" t="b">
        <f t="shared" si="1"/>
        <v>0</v>
      </c>
      <c r="W5" s="65">
        <f>COUNTIF(B3:B74,"*Respite*")</f>
        <v>0</v>
      </c>
      <c r="X5" s="65">
        <f t="shared" ref="X5:AC5" si="10">COUNTIF(C3:C74,"*Respite*")</f>
        <v>0</v>
      </c>
      <c r="Y5" s="65">
        <f t="shared" si="10"/>
        <v>0</v>
      </c>
      <c r="Z5" s="65">
        <f t="shared" si="10"/>
        <v>0</v>
      </c>
      <c r="AA5" s="65">
        <f t="shared" si="10"/>
        <v>0</v>
      </c>
      <c r="AB5" s="65">
        <f t="shared" si="10"/>
        <v>0</v>
      </c>
      <c r="AC5" s="65">
        <f t="shared" si="10"/>
        <v>0</v>
      </c>
    </row>
    <row r="6" spans="1:29" ht="8.25" customHeight="1" x14ac:dyDescent="0.45">
      <c r="A6" s="152">
        <v>0.28125</v>
      </c>
      <c r="B6" s="72"/>
      <c r="C6" s="76"/>
      <c r="D6" s="76"/>
      <c r="E6" s="80"/>
      <c r="F6" s="76"/>
      <c r="G6" s="80"/>
      <c r="H6" s="76"/>
      <c r="I6" s="57"/>
      <c r="J6" s="125">
        <f t="shared" ca="1" si="3"/>
        <v>0</v>
      </c>
      <c r="K6" s="126">
        <f t="shared" ca="1" si="4"/>
        <v>0</v>
      </c>
      <c r="L6" s="127">
        <f t="shared" ca="1" si="5"/>
        <v>0</v>
      </c>
      <c r="M6" s="128">
        <f t="shared" ca="1" si="6"/>
        <v>0</v>
      </c>
      <c r="N6" s="129">
        <f t="shared" ca="1" si="7"/>
        <v>0</v>
      </c>
      <c r="O6" s="130">
        <f t="shared" ca="1" si="8"/>
        <v>0</v>
      </c>
      <c r="P6" s="105" t="s">
        <v>107</v>
      </c>
      <c r="Q6" s="111" t="e" cm="1">
        <f t="array" aca="1" ref="Q6" ca="1">INDIRECT(CONCATENATE("'Servicing Total'!G",MATCH($A$1,'Servicing Total'!A:A,0)))</f>
        <v>#N/A</v>
      </c>
      <c r="R6" s="1"/>
      <c r="S6" s="1"/>
      <c r="T6" s="1"/>
      <c r="U6" s="105" t="s">
        <v>107</v>
      </c>
      <c r="V6" s="105" t="b">
        <f t="shared" si="1"/>
        <v>0</v>
      </c>
      <c r="W6" s="69">
        <f>COUNTIF(B3:B74,"*Com Hab*")</f>
        <v>0</v>
      </c>
      <c r="X6" s="69">
        <f t="shared" ref="X6:AC6" si="11">COUNTIF(C3:C74,"*Com Hab*")</f>
        <v>0</v>
      </c>
      <c r="Y6" s="69">
        <f t="shared" si="11"/>
        <v>0</v>
      </c>
      <c r="Z6" s="69">
        <f t="shared" si="11"/>
        <v>0</v>
      </c>
      <c r="AA6" s="69">
        <f t="shared" si="11"/>
        <v>0</v>
      </c>
      <c r="AB6" s="69">
        <f t="shared" si="11"/>
        <v>0</v>
      </c>
      <c r="AC6" s="69">
        <f t="shared" si="11"/>
        <v>0</v>
      </c>
    </row>
    <row r="7" spans="1:29" ht="8.25" customHeight="1" x14ac:dyDescent="0.45">
      <c r="A7" s="150">
        <v>0.29166666666666669</v>
      </c>
      <c r="B7" s="70"/>
      <c r="C7" s="74"/>
      <c r="D7" s="74"/>
      <c r="E7" s="78"/>
      <c r="F7" s="74"/>
      <c r="G7" s="78"/>
      <c r="H7" s="74"/>
      <c r="I7" s="57"/>
      <c r="J7" s="125">
        <f t="shared" ca="1" si="3"/>
        <v>0</v>
      </c>
      <c r="K7" s="126">
        <f t="shared" ca="1" si="4"/>
        <v>0</v>
      </c>
      <c r="L7" s="127">
        <f t="shared" ca="1" si="5"/>
        <v>0</v>
      </c>
      <c r="M7" s="128">
        <f t="shared" ca="1" si="6"/>
        <v>0</v>
      </c>
      <c r="N7" s="129">
        <f t="shared" ca="1" si="7"/>
        <v>0</v>
      </c>
      <c r="O7" s="130">
        <f t="shared" ca="1" si="8"/>
        <v>0</v>
      </c>
      <c r="P7" s="106" t="s">
        <v>9</v>
      </c>
      <c r="Q7" s="112" t="e">
        <f ca="1">SUM(Q2:Q6)</f>
        <v>#N/A</v>
      </c>
      <c r="R7" s="1"/>
      <c r="S7" s="1"/>
      <c r="T7" s="1"/>
    </row>
    <row r="8" spans="1:29" ht="8.25" customHeight="1" x14ac:dyDescent="0.45">
      <c r="A8" s="151">
        <v>0.30208333333333331</v>
      </c>
      <c r="B8" s="71"/>
      <c r="C8" s="75"/>
      <c r="D8" s="75"/>
      <c r="E8" s="79"/>
      <c r="F8" s="75"/>
      <c r="G8" s="79"/>
      <c r="H8" s="75"/>
      <c r="I8" s="57"/>
      <c r="J8" s="125">
        <f t="shared" ca="1" si="3"/>
        <v>0</v>
      </c>
      <c r="K8" s="126">
        <f t="shared" ca="1" si="4"/>
        <v>0</v>
      </c>
      <c r="L8" s="127">
        <f t="shared" ca="1" si="5"/>
        <v>0</v>
      </c>
      <c r="M8" s="128">
        <f t="shared" ca="1" si="6"/>
        <v>0</v>
      </c>
      <c r="N8" s="129">
        <f t="shared" ca="1" si="7"/>
        <v>0</v>
      </c>
      <c r="O8" s="130">
        <f t="shared" ca="1" si="8"/>
        <v>0</v>
      </c>
      <c r="P8" s="118" t="s">
        <v>40</v>
      </c>
      <c r="Q8" s="56" t="e" cm="1">
        <f t="array" aca="1" ref="Q8" ca="1">INDIRECT(CONCATENATE("Individual!A",MATCH($A$1,Individual!A:A,0)))</f>
        <v>#N/A</v>
      </c>
      <c r="R8" s="1"/>
      <c r="S8" s="1"/>
      <c r="T8" s="1"/>
    </row>
    <row r="9" spans="1:29" ht="8.25" customHeight="1" x14ac:dyDescent="0.45">
      <c r="A9" s="151">
        <v>0.3125</v>
      </c>
      <c r="B9" s="71"/>
      <c r="C9" s="75"/>
      <c r="D9" s="75"/>
      <c r="E9" s="79"/>
      <c r="F9" s="75"/>
      <c r="G9" s="79"/>
      <c r="H9" s="75"/>
      <c r="I9" s="57"/>
      <c r="J9" s="125">
        <f t="shared" ca="1" si="3"/>
        <v>0</v>
      </c>
      <c r="K9" s="126">
        <f t="shared" ca="1" si="4"/>
        <v>0</v>
      </c>
      <c r="L9" s="127">
        <f t="shared" ca="1" si="5"/>
        <v>0</v>
      </c>
      <c r="M9" s="128">
        <f t="shared" ca="1" si="6"/>
        <v>0</v>
      </c>
      <c r="N9" s="129">
        <f t="shared" ca="1" si="7"/>
        <v>0</v>
      </c>
      <c r="O9" s="130">
        <f t="shared" ca="1" si="8"/>
        <v>0</v>
      </c>
      <c r="P9" s="118" t="s">
        <v>209</v>
      </c>
      <c r="Q9" s="56" t="e" cm="1">
        <f t="array" aca="1" ref="Q9" ca="1">INDIRECT(CONCATENATE("Individual!B",MATCH($A$1,Individual!A:A,0)))</f>
        <v>#N/A</v>
      </c>
      <c r="R9" s="1"/>
      <c r="S9" s="1"/>
      <c r="T9" s="1"/>
    </row>
    <row r="10" spans="1:29" ht="8.25" customHeight="1" x14ac:dyDescent="0.45">
      <c r="A10" s="152">
        <v>0.32291666666666702</v>
      </c>
      <c r="B10" s="72"/>
      <c r="C10" s="76"/>
      <c r="D10" s="76"/>
      <c r="E10" s="80"/>
      <c r="F10" s="76"/>
      <c r="G10" s="80"/>
      <c r="H10" s="76"/>
      <c r="I10" s="57"/>
      <c r="J10" s="125">
        <f t="shared" ca="1" si="3"/>
        <v>0</v>
      </c>
      <c r="K10" s="126">
        <f t="shared" ca="1" si="4"/>
        <v>0</v>
      </c>
      <c r="L10" s="127">
        <f t="shared" ca="1" si="5"/>
        <v>0</v>
      </c>
      <c r="M10" s="128">
        <f t="shared" ca="1" si="6"/>
        <v>0</v>
      </c>
      <c r="N10" s="129">
        <f t="shared" ca="1" si="7"/>
        <v>0</v>
      </c>
      <c r="O10" s="130">
        <f t="shared" ca="1" si="8"/>
        <v>0</v>
      </c>
      <c r="P10" s="118" t="s">
        <v>210</v>
      </c>
      <c r="Q10" s="56" t="e" cm="1">
        <f t="array" aca="1" ref="Q10" ca="1">INDIRECT(CONCATENATE("Individual!C",MATCH($A$1,Individual!A:A,0)))</f>
        <v>#N/A</v>
      </c>
      <c r="R10" s="1"/>
      <c r="S10" s="1"/>
      <c r="T10" s="1"/>
    </row>
    <row r="11" spans="1:29" ht="8.25" customHeight="1" x14ac:dyDescent="0.45">
      <c r="A11" s="150">
        <v>0.33333333333333298</v>
      </c>
      <c r="B11" s="70"/>
      <c r="C11" s="74"/>
      <c r="D11" s="74"/>
      <c r="E11" s="78"/>
      <c r="F11" s="74"/>
      <c r="G11" s="78"/>
      <c r="H11" s="74"/>
      <c r="I11" s="57"/>
      <c r="J11" s="125">
        <f t="shared" ca="1" si="3"/>
        <v>0</v>
      </c>
      <c r="K11" s="126">
        <f t="shared" ca="1" si="4"/>
        <v>0</v>
      </c>
      <c r="L11" s="127">
        <f t="shared" ca="1" si="5"/>
        <v>0</v>
      </c>
      <c r="M11" s="128">
        <f t="shared" ca="1" si="6"/>
        <v>0</v>
      </c>
      <c r="N11" s="129">
        <f t="shared" ca="1" si="7"/>
        <v>0</v>
      </c>
      <c r="O11" s="130">
        <f t="shared" ca="1" si="8"/>
        <v>0</v>
      </c>
      <c r="P11" s="118" t="s">
        <v>197</v>
      </c>
      <c r="Q11" s="56" t="e" cm="1">
        <f t="array" aca="1" ref="Q11" ca="1">INDIRECT(CONCATENATE("Individual!J",MATCH($A$1,Individual!A:A,0)))</f>
        <v>#N/A</v>
      </c>
      <c r="R11" s="1"/>
      <c r="S11" s="1"/>
      <c r="T11" s="1"/>
    </row>
    <row r="12" spans="1:29" ht="8.25" customHeight="1" x14ac:dyDescent="0.45">
      <c r="A12" s="151">
        <v>0.34375</v>
      </c>
      <c r="B12" s="71"/>
      <c r="C12" s="75"/>
      <c r="D12" s="75"/>
      <c r="E12" s="79"/>
      <c r="F12" s="75"/>
      <c r="G12" s="79"/>
      <c r="H12" s="75"/>
      <c r="I12" s="57"/>
      <c r="J12" s="125">
        <f t="shared" ca="1" si="3"/>
        <v>0</v>
      </c>
      <c r="K12" s="126">
        <f t="shared" ca="1" si="4"/>
        <v>0</v>
      </c>
      <c r="L12" s="127">
        <f t="shared" ca="1" si="5"/>
        <v>0</v>
      </c>
      <c r="M12" s="128">
        <f t="shared" ca="1" si="6"/>
        <v>0</v>
      </c>
      <c r="N12" s="129">
        <f t="shared" ca="1" si="7"/>
        <v>0</v>
      </c>
      <c r="O12" s="130">
        <f t="shared" ca="1" si="8"/>
        <v>0</v>
      </c>
      <c r="P12" s="118" t="s">
        <v>202</v>
      </c>
      <c r="Q12" s="56" t="e" cm="1">
        <f t="array" aca="1" ref="Q12" ca="1">INDIRECT(CONCATENATE("Individual!K",MATCH($A$1,Individual!A:A,0)))</f>
        <v>#N/A</v>
      </c>
      <c r="R12" s="1"/>
      <c r="S12" s="1"/>
      <c r="T12" s="1"/>
    </row>
    <row r="13" spans="1:29" ht="8.25" customHeight="1" x14ac:dyDescent="0.45">
      <c r="A13" s="151">
        <v>0.35416666666666602</v>
      </c>
      <c r="B13" s="71"/>
      <c r="C13" s="75"/>
      <c r="D13" s="75"/>
      <c r="E13" s="79"/>
      <c r="F13" s="75"/>
      <c r="G13" s="79"/>
      <c r="H13" s="75"/>
      <c r="I13" s="57"/>
      <c r="J13" s="125">
        <f t="shared" ca="1" si="3"/>
        <v>0</v>
      </c>
      <c r="K13" s="126">
        <f t="shared" ca="1" si="4"/>
        <v>0</v>
      </c>
      <c r="L13" s="127">
        <f t="shared" ca="1" si="5"/>
        <v>0</v>
      </c>
      <c r="M13" s="128">
        <f t="shared" ca="1" si="6"/>
        <v>0</v>
      </c>
      <c r="N13" s="129">
        <f t="shared" ca="1" si="7"/>
        <v>0</v>
      </c>
      <c r="O13" s="130">
        <f t="shared" ca="1" si="8"/>
        <v>0</v>
      </c>
      <c r="P13" s="118" t="s">
        <v>204</v>
      </c>
      <c r="Q13" s="56" t="e" cm="1">
        <f t="array" aca="1" ref="Q13" ca="1">INDIRECT(CONCATENATE("Individual!L",MATCH($A$1,Individual!A:A,0)))</f>
        <v>#N/A</v>
      </c>
      <c r="R13" s="1"/>
      <c r="S13" s="1"/>
      <c r="T13" s="1"/>
    </row>
    <row r="14" spans="1:29" ht="8.25" customHeight="1" x14ac:dyDescent="0.45">
      <c r="A14" s="152">
        <v>0.36458333333333298</v>
      </c>
      <c r="B14" s="72"/>
      <c r="C14" s="76"/>
      <c r="D14" s="76"/>
      <c r="E14" s="80"/>
      <c r="F14" s="76"/>
      <c r="G14" s="80"/>
      <c r="H14" s="76"/>
      <c r="I14" s="57"/>
      <c r="J14" s="125">
        <f t="shared" ca="1" si="3"/>
        <v>0</v>
      </c>
      <c r="K14" s="126">
        <f t="shared" ca="1" si="4"/>
        <v>0</v>
      </c>
      <c r="L14" s="127">
        <f t="shared" ca="1" si="5"/>
        <v>0</v>
      </c>
      <c r="M14" s="128">
        <f t="shared" ca="1" si="6"/>
        <v>0</v>
      </c>
      <c r="N14" s="129">
        <f t="shared" ca="1" si="7"/>
        <v>0</v>
      </c>
      <c r="O14" s="130">
        <f t="shared" ca="1" si="8"/>
        <v>0</v>
      </c>
      <c r="P14" s="118" t="s">
        <v>203</v>
      </c>
      <c r="Q14" s="56" t="e" cm="1">
        <f t="array" aca="1" ref="Q14" ca="1">INDIRECT(CONCATENATE("Individual!M",MATCH($A$1,Individual!A:A,0)))</f>
        <v>#N/A</v>
      </c>
      <c r="R14" s="1"/>
      <c r="S14" s="1"/>
      <c r="T14" s="1"/>
    </row>
    <row r="15" spans="1:29" ht="8.25" customHeight="1" x14ac:dyDescent="0.45">
      <c r="A15" s="150">
        <v>0.375</v>
      </c>
      <c r="B15" s="70"/>
      <c r="C15" s="74"/>
      <c r="D15" s="74"/>
      <c r="E15" s="78"/>
      <c r="F15" s="74"/>
      <c r="G15" s="78"/>
      <c r="H15" s="74"/>
      <c r="I15" s="57"/>
      <c r="J15" s="125">
        <f t="shared" ca="1" si="3"/>
        <v>0</v>
      </c>
      <c r="K15" s="126">
        <f t="shared" ca="1" si="4"/>
        <v>0</v>
      </c>
      <c r="L15" s="127">
        <f t="shared" ca="1" si="5"/>
        <v>0</v>
      </c>
      <c r="M15" s="128">
        <f t="shared" ca="1" si="6"/>
        <v>0</v>
      </c>
      <c r="N15" s="129">
        <f t="shared" ca="1" si="7"/>
        <v>0</v>
      </c>
      <c r="O15" s="130">
        <f t="shared" ca="1" si="8"/>
        <v>0</v>
      </c>
      <c r="P15" s="118" t="s">
        <v>201</v>
      </c>
      <c r="Q15" s="56" t="e" cm="1">
        <f t="array" aca="1" ref="Q15" ca="1">INDIRECT(CONCATENATE("Individual!N",MATCH($A$1,Individual!A:A,0)))</f>
        <v>#N/A</v>
      </c>
      <c r="R15" s="1"/>
      <c r="S15" s="1"/>
      <c r="T15" s="1"/>
    </row>
    <row r="16" spans="1:29" ht="8.25" customHeight="1" x14ac:dyDescent="0.45">
      <c r="A16" s="151">
        <v>0.38541666666666602</v>
      </c>
      <c r="B16" s="71"/>
      <c r="C16" s="75"/>
      <c r="D16" s="75"/>
      <c r="E16" s="79"/>
      <c r="F16" s="75"/>
      <c r="G16" s="79"/>
      <c r="H16" s="75"/>
      <c r="I16" s="57"/>
      <c r="J16" s="125">
        <f t="shared" ca="1" si="3"/>
        <v>0</v>
      </c>
      <c r="K16" s="126">
        <f t="shared" ca="1" si="4"/>
        <v>0</v>
      </c>
      <c r="L16" s="127">
        <f t="shared" ca="1" si="5"/>
        <v>0</v>
      </c>
      <c r="M16" s="128">
        <f t="shared" ca="1" si="6"/>
        <v>0</v>
      </c>
      <c r="N16" s="129">
        <f t="shared" ca="1" si="7"/>
        <v>0</v>
      </c>
      <c r="O16" s="130">
        <f t="shared" ca="1" si="8"/>
        <v>0</v>
      </c>
      <c r="P16" s="118" t="s">
        <v>199</v>
      </c>
      <c r="Q16" s="56" t="e" cm="1">
        <f t="array" aca="1" ref="Q16" ca="1">INDIRECT(CONCATENATE("Individual!O",MATCH($A$1,Individual!A:A,0)))</f>
        <v>#N/A</v>
      </c>
      <c r="R16" s="1"/>
      <c r="S16" s="1"/>
      <c r="T16" s="1"/>
    </row>
    <row r="17" spans="1:20" ht="8.25" customHeight="1" x14ac:dyDescent="0.45">
      <c r="A17" s="151">
        <v>0.39583333333333298</v>
      </c>
      <c r="B17" s="71"/>
      <c r="C17" s="75"/>
      <c r="D17" s="75"/>
      <c r="E17" s="79"/>
      <c r="F17" s="75"/>
      <c r="G17" s="79"/>
      <c r="H17" s="75"/>
      <c r="I17" s="57"/>
      <c r="J17" s="125">
        <f t="shared" ca="1" si="3"/>
        <v>0</v>
      </c>
      <c r="K17" s="126">
        <f t="shared" ca="1" si="4"/>
        <v>0</v>
      </c>
      <c r="L17" s="127">
        <f t="shared" ca="1" si="5"/>
        <v>0</v>
      </c>
      <c r="M17" s="128">
        <f t="shared" ca="1" si="6"/>
        <v>0</v>
      </c>
      <c r="N17" s="129">
        <f t="shared" ca="1" si="7"/>
        <v>0</v>
      </c>
      <c r="O17" s="130">
        <f t="shared" ca="1" si="8"/>
        <v>0</v>
      </c>
      <c r="P17" s="118" t="s">
        <v>226</v>
      </c>
      <c r="Q17" s="56" t="e" cm="1">
        <f t="array" aca="1" ref="Q17" ca="1">INDIRECT(CONCATENATE("Individual!P",MATCH($A$1,Individual!A:A,0)))</f>
        <v>#N/A</v>
      </c>
      <c r="R17" s="1"/>
      <c r="S17" s="1"/>
      <c r="T17" s="1"/>
    </row>
    <row r="18" spans="1:20" ht="8.25" customHeight="1" x14ac:dyDescent="0.45">
      <c r="A18" s="152">
        <v>0.40625</v>
      </c>
      <c r="B18" s="72"/>
      <c r="C18" s="76"/>
      <c r="D18" s="76"/>
      <c r="E18" s="80"/>
      <c r="F18" s="76"/>
      <c r="G18" s="80"/>
      <c r="H18" s="76"/>
      <c r="I18" s="57"/>
      <c r="J18" s="125">
        <f t="shared" ca="1" si="3"/>
        <v>0</v>
      </c>
      <c r="K18" s="126">
        <f t="shared" ca="1" si="4"/>
        <v>0</v>
      </c>
      <c r="L18" s="127">
        <f t="shared" ca="1" si="5"/>
        <v>0</v>
      </c>
      <c r="M18" s="128">
        <f t="shared" ca="1" si="6"/>
        <v>0</v>
      </c>
      <c r="N18" s="129">
        <f t="shared" ca="1" si="7"/>
        <v>0</v>
      </c>
      <c r="O18" s="130">
        <f t="shared" ca="1" si="8"/>
        <v>0</v>
      </c>
      <c r="P18" s="118" t="s">
        <v>200</v>
      </c>
      <c r="Q18" s="56" t="e" cm="1">
        <f t="array" aca="1" ref="Q18" ca="1">INDIRECT(CONCATENATE("Individual!Q",MATCH($A$1,Individual!A:A,0)))</f>
        <v>#N/A</v>
      </c>
      <c r="R18" s="1"/>
      <c r="S18" s="1"/>
      <c r="T18" s="1"/>
    </row>
    <row r="19" spans="1:20" ht="8.25" customHeight="1" x14ac:dyDescent="0.45">
      <c r="A19" s="150">
        <v>0.41666666666666702</v>
      </c>
      <c r="B19" s="70"/>
      <c r="C19" s="74"/>
      <c r="D19" s="74"/>
      <c r="E19" s="78"/>
      <c r="F19" s="74"/>
      <c r="G19" s="78"/>
      <c r="H19" s="74"/>
      <c r="I19" s="57"/>
      <c r="J19" s="125">
        <f t="shared" ca="1" si="3"/>
        <v>0</v>
      </c>
      <c r="K19" s="126">
        <f t="shared" ca="1" si="4"/>
        <v>0</v>
      </c>
      <c r="L19" s="127">
        <f t="shared" ca="1" si="5"/>
        <v>0</v>
      </c>
      <c r="M19" s="128">
        <f t="shared" ca="1" si="6"/>
        <v>0</v>
      </c>
      <c r="N19" s="129">
        <f t="shared" ca="1" si="7"/>
        <v>0</v>
      </c>
      <c r="O19" s="130">
        <f t="shared" ca="1" si="8"/>
        <v>0</v>
      </c>
      <c r="P19" s="48"/>
      <c r="Q19" s="49"/>
      <c r="R19" s="1"/>
      <c r="S19" s="1"/>
      <c r="T19" s="1"/>
    </row>
    <row r="20" spans="1:20" ht="8.25" customHeight="1" x14ac:dyDescent="0.45">
      <c r="A20" s="151">
        <v>0.42708333333333298</v>
      </c>
      <c r="B20" s="71"/>
      <c r="C20" s="75"/>
      <c r="D20" s="75"/>
      <c r="E20" s="79"/>
      <c r="F20" s="75"/>
      <c r="G20" s="79"/>
      <c r="H20" s="75"/>
      <c r="I20" s="57"/>
      <c r="J20" s="125">
        <f t="shared" ca="1" si="3"/>
        <v>0</v>
      </c>
      <c r="K20" s="126">
        <f t="shared" ca="1" si="4"/>
        <v>0</v>
      </c>
      <c r="L20" s="127">
        <f t="shared" ca="1" si="5"/>
        <v>0</v>
      </c>
      <c r="M20" s="128">
        <f t="shared" ca="1" si="6"/>
        <v>0</v>
      </c>
      <c r="N20" s="129">
        <f t="shared" ca="1" si="7"/>
        <v>0</v>
      </c>
      <c r="O20" s="130">
        <f t="shared" ca="1" si="8"/>
        <v>0</v>
      </c>
      <c r="P20" s="48"/>
      <c r="Q20" s="49"/>
      <c r="R20" s="1"/>
      <c r="S20" s="1"/>
      <c r="T20" s="1"/>
    </row>
    <row r="21" spans="1:20" ht="8.25" customHeight="1" x14ac:dyDescent="0.45">
      <c r="A21" s="151">
        <v>0.4375</v>
      </c>
      <c r="B21" s="71"/>
      <c r="C21" s="75"/>
      <c r="D21" s="75"/>
      <c r="E21" s="79"/>
      <c r="F21" s="75"/>
      <c r="G21" s="79"/>
      <c r="H21" s="75"/>
      <c r="I21" s="57"/>
      <c r="J21" s="125">
        <f t="shared" ca="1" si="3"/>
        <v>0</v>
      </c>
      <c r="K21" s="126">
        <f t="shared" ca="1" si="4"/>
        <v>0</v>
      </c>
      <c r="L21" s="127">
        <f t="shared" ca="1" si="5"/>
        <v>0</v>
      </c>
      <c r="M21" s="128">
        <f t="shared" ca="1" si="6"/>
        <v>0</v>
      </c>
      <c r="N21" s="129">
        <f t="shared" ca="1" si="7"/>
        <v>0</v>
      </c>
      <c r="O21" s="130">
        <f t="shared" ca="1" si="8"/>
        <v>0</v>
      </c>
      <c r="P21" s="48"/>
      <c r="Q21" s="49"/>
      <c r="R21" s="1"/>
      <c r="S21" s="1"/>
      <c r="T21" s="1"/>
    </row>
    <row r="22" spans="1:20" ht="8.25" customHeight="1" x14ac:dyDescent="0.45">
      <c r="A22" s="152">
        <v>0.44791666666666602</v>
      </c>
      <c r="B22" s="72"/>
      <c r="C22" s="76"/>
      <c r="D22" s="76"/>
      <c r="E22" s="80"/>
      <c r="F22" s="76"/>
      <c r="G22" s="80"/>
      <c r="H22" s="76"/>
      <c r="I22" s="57"/>
      <c r="J22" s="125">
        <f t="shared" ca="1" si="3"/>
        <v>0</v>
      </c>
      <c r="K22" s="126">
        <f t="shared" ca="1" si="4"/>
        <v>0</v>
      </c>
      <c r="L22" s="127">
        <f t="shared" ca="1" si="5"/>
        <v>0</v>
      </c>
      <c r="M22" s="128">
        <f t="shared" ca="1" si="6"/>
        <v>0</v>
      </c>
      <c r="N22" s="129">
        <f t="shared" ca="1" si="7"/>
        <v>0</v>
      </c>
      <c r="O22" s="130">
        <f t="shared" ca="1" si="8"/>
        <v>0</v>
      </c>
      <c r="P22" s="48"/>
      <c r="Q22" s="49"/>
      <c r="R22" s="1"/>
      <c r="S22" s="1"/>
      <c r="T22" s="1"/>
    </row>
    <row r="23" spans="1:20" ht="8.25" customHeight="1" x14ac:dyDescent="0.45">
      <c r="A23" s="150">
        <v>0.45833333333333298</v>
      </c>
      <c r="B23" s="70"/>
      <c r="C23" s="74"/>
      <c r="D23" s="74"/>
      <c r="E23" s="78"/>
      <c r="F23" s="74"/>
      <c r="G23" s="78"/>
      <c r="H23" s="74"/>
      <c r="I23" s="57"/>
      <c r="J23" s="125">
        <f t="shared" ca="1" si="3"/>
        <v>0</v>
      </c>
      <c r="K23" s="126">
        <f t="shared" ca="1" si="4"/>
        <v>0</v>
      </c>
      <c r="L23" s="127">
        <f t="shared" ca="1" si="5"/>
        <v>0</v>
      </c>
      <c r="M23" s="128">
        <f t="shared" ca="1" si="6"/>
        <v>0</v>
      </c>
      <c r="N23" s="129">
        <f t="shared" ca="1" si="7"/>
        <v>0</v>
      </c>
      <c r="O23" s="130">
        <f t="shared" ca="1" si="8"/>
        <v>0</v>
      </c>
      <c r="P23" s="48"/>
      <c r="Q23" s="49"/>
      <c r="R23" s="1"/>
      <c r="S23" s="1"/>
      <c r="T23" s="1"/>
    </row>
    <row r="24" spans="1:20" ht="8.25" customHeight="1" x14ac:dyDescent="0.45">
      <c r="A24" s="151">
        <v>0.46875</v>
      </c>
      <c r="B24" s="71"/>
      <c r="C24" s="75"/>
      <c r="D24" s="75"/>
      <c r="E24" s="79"/>
      <c r="F24" s="75"/>
      <c r="G24" s="79"/>
      <c r="H24" s="75"/>
      <c r="I24" s="57"/>
      <c r="J24" s="125">
        <f t="shared" ca="1" si="3"/>
        <v>0</v>
      </c>
      <c r="K24" s="126">
        <f t="shared" ca="1" si="4"/>
        <v>0</v>
      </c>
      <c r="L24" s="127">
        <f t="shared" ca="1" si="5"/>
        <v>0</v>
      </c>
      <c r="M24" s="128">
        <f t="shared" ca="1" si="6"/>
        <v>0</v>
      </c>
      <c r="N24" s="129">
        <f t="shared" ca="1" si="7"/>
        <v>0</v>
      </c>
      <c r="O24" s="130">
        <f t="shared" ca="1" si="8"/>
        <v>0</v>
      </c>
      <c r="P24" s="48"/>
      <c r="Q24" s="49"/>
      <c r="R24" s="1"/>
      <c r="S24" s="1"/>
      <c r="T24" s="1"/>
    </row>
    <row r="25" spans="1:20" ht="8.25" customHeight="1" x14ac:dyDescent="0.45">
      <c r="A25" s="151">
        <v>0.47916666666666602</v>
      </c>
      <c r="B25" s="71"/>
      <c r="C25" s="75"/>
      <c r="D25" s="75"/>
      <c r="E25" s="79"/>
      <c r="F25" s="75"/>
      <c r="G25" s="79"/>
      <c r="H25" s="75"/>
      <c r="I25" s="57"/>
      <c r="J25" s="125">
        <f t="shared" ca="1" si="3"/>
        <v>0</v>
      </c>
      <c r="K25" s="126">
        <f t="shared" ca="1" si="4"/>
        <v>0</v>
      </c>
      <c r="L25" s="127">
        <f t="shared" ca="1" si="5"/>
        <v>0</v>
      </c>
      <c r="M25" s="128">
        <f t="shared" ca="1" si="6"/>
        <v>0</v>
      </c>
      <c r="N25" s="129">
        <f t="shared" ca="1" si="7"/>
        <v>0</v>
      </c>
      <c r="O25" s="130">
        <f t="shared" ca="1" si="8"/>
        <v>0</v>
      </c>
      <c r="P25" s="1"/>
      <c r="R25" s="1"/>
      <c r="S25" s="1"/>
      <c r="T25" s="1"/>
    </row>
    <row r="26" spans="1:20" ht="8.25" customHeight="1" x14ac:dyDescent="0.45">
      <c r="A26" s="152">
        <v>0.48958333333333298</v>
      </c>
      <c r="B26" s="72"/>
      <c r="C26" s="76"/>
      <c r="D26" s="76"/>
      <c r="E26" s="80"/>
      <c r="F26" s="76"/>
      <c r="G26" s="80"/>
      <c r="H26" s="76"/>
      <c r="I26" s="57"/>
      <c r="J26" s="125">
        <f t="shared" ca="1" si="3"/>
        <v>0</v>
      </c>
      <c r="K26" s="126">
        <f t="shared" ca="1" si="4"/>
        <v>0</v>
      </c>
      <c r="L26" s="127">
        <f t="shared" ca="1" si="5"/>
        <v>0</v>
      </c>
      <c r="M26" s="128">
        <f t="shared" ca="1" si="6"/>
        <v>0</v>
      </c>
      <c r="N26" s="129">
        <f t="shared" ca="1" si="7"/>
        <v>0</v>
      </c>
      <c r="O26" s="130">
        <f t="shared" ca="1" si="8"/>
        <v>0</v>
      </c>
      <c r="P26" s="1"/>
      <c r="R26" s="1"/>
      <c r="S26" s="1"/>
      <c r="T26" s="1"/>
    </row>
    <row r="27" spans="1:20" ht="8.25" customHeight="1" x14ac:dyDescent="0.45">
      <c r="A27" s="150">
        <v>0.5</v>
      </c>
      <c r="B27" s="70"/>
      <c r="C27" s="74"/>
      <c r="D27" s="74"/>
      <c r="E27" s="78"/>
      <c r="F27" s="74"/>
      <c r="G27" s="78"/>
      <c r="H27" s="74"/>
      <c r="I27" s="57"/>
      <c r="J27" s="125">
        <f t="shared" ca="1" si="3"/>
        <v>0</v>
      </c>
      <c r="K27" s="126">
        <f t="shared" ca="1" si="4"/>
        <v>0</v>
      </c>
      <c r="L27" s="127">
        <f t="shared" ca="1" si="5"/>
        <v>0</v>
      </c>
      <c r="M27" s="128">
        <f t="shared" ca="1" si="6"/>
        <v>0</v>
      </c>
      <c r="N27" s="129">
        <f t="shared" ca="1" si="7"/>
        <v>0</v>
      </c>
      <c r="O27" s="130">
        <f t="shared" ca="1" si="8"/>
        <v>0</v>
      </c>
      <c r="P27" s="1"/>
      <c r="R27" s="1"/>
      <c r="S27" s="1"/>
      <c r="T27" s="1"/>
    </row>
    <row r="28" spans="1:20" ht="8.25" customHeight="1" x14ac:dyDescent="0.45">
      <c r="A28" s="151">
        <v>0.51041666666666596</v>
      </c>
      <c r="B28" s="71"/>
      <c r="C28" s="75"/>
      <c r="D28" s="75"/>
      <c r="E28" s="79"/>
      <c r="F28" s="75"/>
      <c r="G28" s="79"/>
      <c r="H28" s="75"/>
      <c r="I28" s="57"/>
      <c r="J28" s="125">
        <f t="shared" ca="1" si="3"/>
        <v>0</v>
      </c>
      <c r="K28" s="126">
        <f t="shared" ca="1" si="4"/>
        <v>0</v>
      </c>
      <c r="L28" s="127">
        <f t="shared" ca="1" si="5"/>
        <v>0</v>
      </c>
      <c r="M28" s="128">
        <f t="shared" ca="1" si="6"/>
        <v>0</v>
      </c>
      <c r="N28" s="129">
        <f t="shared" ca="1" si="7"/>
        <v>0</v>
      </c>
      <c r="O28" s="130">
        <f t="shared" ca="1" si="8"/>
        <v>0</v>
      </c>
      <c r="P28" s="1"/>
      <c r="R28" s="1"/>
      <c r="S28" s="1"/>
      <c r="T28" s="1"/>
    </row>
    <row r="29" spans="1:20" ht="8.25" customHeight="1" x14ac:dyDescent="0.45">
      <c r="A29" s="151">
        <v>0.52083333333333304</v>
      </c>
      <c r="B29" s="71"/>
      <c r="C29" s="75"/>
      <c r="D29" s="75"/>
      <c r="E29" s="79"/>
      <c r="F29" s="75"/>
      <c r="G29" s="79"/>
      <c r="H29" s="75"/>
      <c r="I29" s="57"/>
      <c r="J29" s="125">
        <f t="shared" ca="1" si="3"/>
        <v>0</v>
      </c>
      <c r="K29" s="126">
        <f t="shared" ca="1" si="4"/>
        <v>0</v>
      </c>
      <c r="L29" s="127">
        <f t="shared" ca="1" si="5"/>
        <v>0</v>
      </c>
      <c r="M29" s="128">
        <f t="shared" ca="1" si="6"/>
        <v>0</v>
      </c>
      <c r="N29" s="129">
        <f t="shared" ca="1" si="7"/>
        <v>0</v>
      </c>
      <c r="O29" s="130">
        <f t="shared" ca="1" si="8"/>
        <v>0</v>
      </c>
      <c r="P29" s="1"/>
      <c r="R29" s="1"/>
      <c r="S29" s="1"/>
      <c r="T29" s="1"/>
    </row>
    <row r="30" spans="1:20" ht="8.25" customHeight="1" x14ac:dyDescent="0.45">
      <c r="A30" s="152">
        <v>0.531249999999999</v>
      </c>
      <c r="B30" s="72"/>
      <c r="C30" s="76"/>
      <c r="D30" s="76"/>
      <c r="E30" s="80"/>
      <c r="F30" s="76"/>
      <c r="G30" s="80"/>
      <c r="H30" s="76"/>
      <c r="I30" s="57"/>
      <c r="J30" s="125">
        <f t="shared" ca="1" si="3"/>
        <v>0</v>
      </c>
      <c r="K30" s="126">
        <f t="shared" ca="1" si="4"/>
        <v>0</v>
      </c>
      <c r="L30" s="127">
        <f t="shared" ca="1" si="5"/>
        <v>0</v>
      </c>
      <c r="M30" s="128">
        <f t="shared" ca="1" si="6"/>
        <v>0</v>
      </c>
      <c r="N30" s="129">
        <f t="shared" ca="1" si="7"/>
        <v>0</v>
      </c>
      <c r="O30" s="130">
        <f t="shared" ca="1" si="8"/>
        <v>0</v>
      </c>
      <c r="P30" s="1"/>
      <c r="R30" s="1"/>
      <c r="S30" s="1"/>
      <c r="T30" s="1"/>
    </row>
    <row r="31" spans="1:20" ht="8.25" customHeight="1" x14ac:dyDescent="0.45">
      <c r="A31" s="150">
        <v>0.54166666666666596</v>
      </c>
      <c r="B31" s="70"/>
      <c r="C31" s="74"/>
      <c r="D31" s="74"/>
      <c r="E31" s="78"/>
      <c r="F31" s="74"/>
      <c r="G31" s="78"/>
      <c r="H31" s="74"/>
      <c r="I31" s="57"/>
      <c r="J31" s="125">
        <f t="shared" ca="1" si="3"/>
        <v>0</v>
      </c>
      <c r="K31" s="126">
        <f t="shared" ca="1" si="4"/>
        <v>0</v>
      </c>
      <c r="L31" s="127">
        <f t="shared" ca="1" si="5"/>
        <v>0</v>
      </c>
      <c r="M31" s="128">
        <f t="shared" ca="1" si="6"/>
        <v>0</v>
      </c>
      <c r="N31" s="129">
        <f t="shared" ca="1" si="7"/>
        <v>0</v>
      </c>
      <c r="O31" s="130">
        <f t="shared" ca="1" si="8"/>
        <v>0</v>
      </c>
      <c r="P31" s="1"/>
      <c r="R31" s="1"/>
      <c r="S31" s="1"/>
      <c r="T31" s="1"/>
    </row>
    <row r="32" spans="1:20" ht="8.25" customHeight="1" x14ac:dyDescent="0.45">
      <c r="A32" s="151">
        <v>0.55208333333333304</v>
      </c>
      <c r="B32" s="71"/>
      <c r="C32" s="75"/>
      <c r="D32" s="75"/>
      <c r="E32" s="79"/>
      <c r="F32" s="75"/>
      <c r="G32" s="79"/>
      <c r="H32" s="75"/>
      <c r="I32" s="57"/>
      <c r="J32" s="125">
        <f t="shared" ca="1" si="3"/>
        <v>0</v>
      </c>
      <c r="K32" s="126">
        <f t="shared" ca="1" si="4"/>
        <v>0</v>
      </c>
      <c r="L32" s="127">
        <f t="shared" ca="1" si="5"/>
        <v>0</v>
      </c>
      <c r="M32" s="128">
        <f t="shared" ca="1" si="6"/>
        <v>0</v>
      </c>
      <c r="N32" s="129">
        <f t="shared" ca="1" si="7"/>
        <v>0</v>
      </c>
      <c r="O32" s="130">
        <f t="shared" ca="1" si="8"/>
        <v>0</v>
      </c>
      <c r="P32" s="1"/>
      <c r="R32" s="1"/>
      <c r="S32" s="1"/>
      <c r="T32" s="1"/>
    </row>
    <row r="33" spans="1:20" ht="8.25" customHeight="1" x14ac:dyDescent="0.45">
      <c r="A33" s="151">
        <v>0.562499999999999</v>
      </c>
      <c r="B33" s="71"/>
      <c r="C33" s="75"/>
      <c r="D33" s="75"/>
      <c r="E33" s="79"/>
      <c r="F33" s="75"/>
      <c r="G33" s="79"/>
      <c r="H33" s="75"/>
      <c r="I33" s="57"/>
      <c r="J33" s="125">
        <f t="shared" ca="1" si="3"/>
        <v>0</v>
      </c>
      <c r="K33" s="126">
        <f t="shared" ca="1" si="4"/>
        <v>0</v>
      </c>
      <c r="L33" s="127">
        <f t="shared" ca="1" si="5"/>
        <v>0</v>
      </c>
      <c r="M33" s="128">
        <f t="shared" ca="1" si="6"/>
        <v>0</v>
      </c>
      <c r="N33" s="129">
        <f t="shared" ca="1" si="7"/>
        <v>0</v>
      </c>
      <c r="O33" s="130">
        <f t="shared" ca="1" si="8"/>
        <v>0</v>
      </c>
      <c r="P33" s="1"/>
      <c r="R33" s="1"/>
      <c r="S33" s="1"/>
      <c r="T33" s="1"/>
    </row>
    <row r="34" spans="1:20" ht="8.25" customHeight="1" x14ac:dyDescent="0.45">
      <c r="A34" s="152">
        <v>0.57291666666666596</v>
      </c>
      <c r="B34" s="72"/>
      <c r="C34" s="76"/>
      <c r="D34" s="76"/>
      <c r="E34" s="80"/>
      <c r="F34" s="76"/>
      <c r="G34" s="80"/>
      <c r="H34" s="76"/>
      <c r="I34" s="57"/>
      <c r="J34" s="125">
        <f t="shared" ca="1" si="3"/>
        <v>0</v>
      </c>
      <c r="K34" s="126">
        <f t="shared" ca="1" si="4"/>
        <v>0</v>
      </c>
      <c r="L34" s="127">
        <f t="shared" ca="1" si="5"/>
        <v>0</v>
      </c>
      <c r="M34" s="128">
        <f t="shared" ca="1" si="6"/>
        <v>0</v>
      </c>
      <c r="N34" s="129">
        <f t="shared" ca="1" si="7"/>
        <v>0</v>
      </c>
      <c r="O34" s="130">
        <f t="shared" ca="1" si="8"/>
        <v>0</v>
      </c>
      <c r="P34" s="1"/>
      <c r="R34" s="1"/>
      <c r="S34" s="1"/>
      <c r="T34" s="1"/>
    </row>
    <row r="35" spans="1:20" ht="8.25" customHeight="1" x14ac:dyDescent="0.45">
      <c r="A35" s="150">
        <v>0.58333333333333304</v>
      </c>
      <c r="B35" s="70"/>
      <c r="C35" s="74"/>
      <c r="D35" s="74"/>
      <c r="E35" s="78"/>
      <c r="F35" s="74"/>
      <c r="G35" s="78"/>
      <c r="H35" s="74"/>
      <c r="I35" s="57"/>
      <c r="J35" s="125">
        <f t="shared" ca="1" si="3"/>
        <v>0</v>
      </c>
      <c r="K35" s="126">
        <f t="shared" ca="1" si="4"/>
        <v>0</v>
      </c>
      <c r="L35" s="127">
        <f t="shared" ca="1" si="5"/>
        <v>0</v>
      </c>
      <c r="M35" s="128">
        <f t="shared" ca="1" si="6"/>
        <v>0</v>
      </c>
      <c r="N35" s="129">
        <f t="shared" ca="1" si="7"/>
        <v>0</v>
      </c>
      <c r="O35" s="130">
        <f t="shared" ca="1" si="8"/>
        <v>0</v>
      </c>
      <c r="P35" s="1"/>
      <c r="R35" s="1"/>
      <c r="S35" s="1"/>
      <c r="T35" s="1"/>
    </row>
    <row r="36" spans="1:20" ht="8.25" customHeight="1" x14ac:dyDescent="0.45">
      <c r="A36" s="151">
        <v>0.593749999999999</v>
      </c>
      <c r="B36" s="71"/>
      <c r="C36" s="75"/>
      <c r="D36" s="75"/>
      <c r="E36" s="79"/>
      <c r="F36" s="75"/>
      <c r="G36" s="79"/>
      <c r="H36" s="75"/>
      <c r="I36" s="57"/>
      <c r="J36" s="125">
        <f t="shared" ca="1" si="3"/>
        <v>0</v>
      </c>
      <c r="K36" s="126">
        <f t="shared" ca="1" si="4"/>
        <v>0</v>
      </c>
      <c r="L36" s="127">
        <f t="shared" ca="1" si="5"/>
        <v>0</v>
      </c>
      <c r="M36" s="128">
        <f t="shared" ca="1" si="6"/>
        <v>0</v>
      </c>
      <c r="N36" s="129">
        <f t="shared" ca="1" si="7"/>
        <v>0</v>
      </c>
      <c r="O36" s="130">
        <f t="shared" ca="1" si="8"/>
        <v>0</v>
      </c>
      <c r="P36" s="1"/>
      <c r="R36" s="1"/>
      <c r="S36" s="1"/>
      <c r="T36" s="1"/>
    </row>
    <row r="37" spans="1:20" ht="8.25" customHeight="1" x14ac:dyDescent="0.45">
      <c r="A37" s="151">
        <v>0.60416666666666596</v>
      </c>
      <c r="B37" s="71"/>
      <c r="C37" s="75"/>
      <c r="D37" s="75"/>
      <c r="E37" s="79"/>
      <c r="F37" s="75"/>
      <c r="G37" s="79"/>
      <c r="H37" s="75"/>
      <c r="I37" s="57"/>
      <c r="J37" s="125">
        <f t="shared" ca="1" si="3"/>
        <v>0</v>
      </c>
      <c r="K37" s="126">
        <f t="shared" ca="1" si="4"/>
        <v>0</v>
      </c>
      <c r="L37" s="127">
        <f t="shared" ca="1" si="5"/>
        <v>0</v>
      </c>
      <c r="M37" s="128">
        <f t="shared" ca="1" si="6"/>
        <v>0</v>
      </c>
      <c r="N37" s="129">
        <f t="shared" ca="1" si="7"/>
        <v>0</v>
      </c>
      <c r="O37" s="130">
        <f t="shared" ca="1" si="8"/>
        <v>0</v>
      </c>
      <c r="P37" s="1"/>
      <c r="R37" s="1"/>
      <c r="S37" s="1"/>
      <c r="T37" s="1"/>
    </row>
    <row r="38" spans="1:20" ht="8.25" customHeight="1" x14ac:dyDescent="0.45">
      <c r="A38" s="152">
        <v>0.61458333333333304</v>
      </c>
      <c r="B38" s="72"/>
      <c r="C38" s="76"/>
      <c r="D38" s="76"/>
      <c r="E38" s="80"/>
      <c r="F38" s="76"/>
      <c r="G38" s="80"/>
      <c r="H38" s="76"/>
      <c r="I38" s="57"/>
      <c r="J38" s="125">
        <f t="shared" ca="1" si="3"/>
        <v>0</v>
      </c>
      <c r="K38" s="126">
        <f t="shared" ca="1" si="4"/>
        <v>0</v>
      </c>
      <c r="L38" s="127">
        <f t="shared" ca="1" si="5"/>
        <v>0</v>
      </c>
      <c r="M38" s="128">
        <f t="shared" ca="1" si="6"/>
        <v>0</v>
      </c>
      <c r="N38" s="129">
        <f t="shared" ca="1" si="7"/>
        <v>0</v>
      </c>
      <c r="O38" s="130">
        <f t="shared" ca="1" si="8"/>
        <v>0</v>
      </c>
      <c r="P38" s="1"/>
      <c r="R38" s="1"/>
      <c r="S38" s="1"/>
      <c r="T38" s="1"/>
    </row>
    <row r="39" spans="1:20" ht="8.25" customHeight="1" x14ac:dyDescent="0.45">
      <c r="A39" s="150">
        <v>0.624999999999999</v>
      </c>
      <c r="B39" s="70"/>
      <c r="C39" s="74"/>
      <c r="D39" s="74"/>
      <c r="E39" s="78"/>
      <c r="F39" s="74"/>
      <c r="G39" s="78"/>
      <c r="H39" s="74"/>
      <c r="I39" s="57"/>
      <c r="J39" s="125">
        <f t="shared" ca="1" si="3"/>
        <v>0</v>
      </c>
      <c r="K39" s="126">
        <f t="shared" ca="1" si="4"/>
        <v>0</v>
      </c>
      <c r="L39" s="127">
        <f t="shared" ca="1" si="5"/>
        <v>0</v>
      </c>
      <c r="M39" s="128">
        <f t="shared" ca="1" si="6"/>
        <v>0</v>
      </c>
      <c r="N39" s="129">
        <f t="shared" ca="1" si="7"/>
        <v>0</v>
      </c>
      <c r="O39" s="130">
        <f t="shared" ca="1" si="8"/>
        <v>0</v>
      </c>
      <c r="P39" s="1"/>
      <c r="R39" s="1"/>
      <c r="S39" s="1"/>
      <c r="T39" s="1"/>
    </row>
    <row r="40" spans="1:20" ht="8.25" customHeight="1" x14ac:dyDescent="0.45">
      <c r="A40" s="151">
        <v>0.63541666666666596</v>
      </c>
      <c r="B40" s="71"/>
      <c r="C40" s="75"/>
      <c r="D40" s="75"/>
      <c r="E40" s="79"/>
      <c r="F40" s="75"/>
      <c r="G40" s="79"/>
      <c r="H40" s="75"/>
      <c r="I40" s="57"/>
      <c r="J40" s="125">
        <f t="shared" ca="1" si="3"/>
        <v>0</v>
      </c>
      <c r="K40" s="126">
        <f t="shared" ca="1" si="4"/>
        <v>0</v>
      </c>
      <c r="L40" s="127">
        <f t="shared" ca="1" si="5"/>
        <v>0</v>
      </c>
      <c r="M40" s="128">
        <f t="shared" ca="1" si="6"/>
        <v>0</v>
      </c>
      <c r="N40" s="129">
        <f t="shared" ca="1" si="7"/>
        <v>0</v>
      </c>
      <c r="O40" s="130">
        <f t="shared" ca="1" si="8"/>
        <v>0</v>
      </c>
      <c r="P40" s="1"/>
      <c r="R40" s="1"/>
      <c r="S40" s="1"/>
      <c r="T40" s="1"/>
    </row>
    <row r="41" spans="1:20" ht="8.25" customHeight="1" x14ac:dyDescent="0.45">
      <c r="A41" s="151">
        <v>0.64583333333333204</v>
      </c>
      <c r="B41" s="71"/>
      <c r="C41" s="75"/>
      <c r="D41" s="75"/>
      <c r="E41" s="79"/>
      <c r="F41" s="75"/>
      <c r="G41" s="79"/>
      <c r="H41" s="75"/>
      <c r="I41" s="57"/>
      <c r="J41" s="125">
        <f t="shared" ca="1" si="3"/>
        <v>0</v>
      </c>
      <c r="K41" s="126">
        <f t="shared" ca="1" si="4"/>
        <v>0</v>
      </c>
      <c r="L41" s="127">
        <f t="shared" ca="1" si="5"/>
        <v>0</v>
      </c>
      <c r="M41" s="128">
        <f t="shared" ca="1" si="6"/>
        <v>0</v>
      </c>
      <c r="N41" s="129">
        <f t="shared" ca="1" si="7"/>
        <v>0</v>
      </c>
      <c r="O41" s="130">
        <f t="shared" ca="1" si="8"/>
        <v>0</v>
      </c>
      <c r="P41" s="1"/>
      <c r="R41" s="1"/>
      <c r="S41" s="1"/>
      <c r="T41" s="1"/>
    </row>
    <row r="42" spans="1:20" ht="8.25" customHeight="1" x14ac:dyDescent="0.45">
      <c r="A42" s="152">
        <v>0.656249999999999</v>
      </c>
      <c r="B42" s="72"/>
      <c r="C42" s="76"/>
      <c r="D42" s="76"/>
      <c r="E42" s="80"/>
      <c r="F42" s="76"/>
      <c r="G42" s="80"/>
      <c r="H42" s="76"/>
      <c r="I42" s="57"/>
      <c r="J42" s="125">
        <f t="shared" ca="1" si="3"/>
        <v>0</v>
      </c>
      <c r="K42" s="126">
        <f t="shared" ca="1" si="4"/>
        <v>0</v>
      </c>
      <c r="L42" s="127">
        <f t="shared" ca="1" si="5"/>
        <v>0</v>
      </c>
      <c r="M42" s="128">
        <f t="shared" ca="1" si="6"/>
        <v>0</v>
      </c>
      <c r="N42" s="129">
        <f t="shared" ca="1" si="7"/>
        <v>0</v>
      </c>
      <c r="O42" s="130">
        <f t="shared" ca="1" si="8"/>
        <v>0</v>
      </c>
      <c r="P42" s="1"/>
      <c r="R42" s="1"/>
      <c r="S42" s="1"/>
      <c r="T42" s="1"/>
    </row>
    <row r="43" spans="1:20" ht="8.25" customHeight="1" x14ac:dyDescent="0.45">
      <c r="A43" s="150">
        <v>0.66666666666666596</v>
      </c>
      <c r="B43" s="70"/>
      <c r="C43" s="74"/>
      <c r="D43" s="74"/>
      <c r="E43" s="78"/>
      <c r="F43" s="74"/>
      <c r="G43" s="78"/>
      <c r="H43" s="74"/>
      <c r="I43" s="57"/>
      <c r="J43" s="125">
        <f t="shared" ca="1" si="3"/>
        <v>0</v>
      </c>
      <c r="K43" s="126">
        <f t="shared" ca="1" si="4"/>
        <v>0</v>
      </c>
      <c r="L43" s="127">
        <f t="shared" ca="1" si="5"/>
        <v>0</v>
      </c>
      <c r="M43" s="128">
        <f t="shared" ca="1" si="6"/>
        <v>0</v>
      </c>
      <c r="N43" s="129">
        <f t="shared" ca="1" si="7"/>
        <v>0</v>
      </c>
      <c r="O43" s="130">
        <f t="shared" ca="1" si="8"/>
        <v>0</v>
      </c>
      <c r="P43" s="1"/>
      <c r="R43" s="1"/>
      <c r="S43" s="1"/>
      <c r="T43" s="1"/>
    </row>
    <row r="44" spans="1:20" ht="8.25" customHeight="1" x14ac:dyDescent="0.45">
      <c r="A44" s="151">
        <v>0.67708333333333204</v>
      </c>
      <c r="B44" s="71"/>
      <c r="C44" s="75"/>
      <c r="D44" s="75"/>
      <c r="E44" s="79"/>
      <c r="F44" s="75"/>
      <c r="G44" s="79"/>
      <c r="H44" s="75"/>
      <c r="I44" s="57"/>
      <c r="J44" s="125">
        <f t="shared" ca="1" si="3"/>
        <v>0</v>
      </c>
      <c r="K44" s="126">
        <f t="shared" ca="1" si="4"/>
        <v>0</v>
      </c>
      <c r="L44" s="127">
        <f t="shared" ca="1" si="5"/>
        <v>0</v>
      </c>
      <c r="M44" s="128">
        <f t="shared" ca="1" si="6"/>
        <v>0</v>
      </c>
      <c r="N44" s="129">
        <f t="shared" ca="1" si="7"/>
        <v>0</v>
      </c>
      <c r="O44" s="130">
        <f t="shared" ca="1" si="8"/>
        <v>0</v>
      </c>
      <c r="P44" s="1"/>
      <c r="R44" s="1"/>
      <c r="S44" s="1"/>
      <c r="T44" s="1"/>
    </row>
    <row r="45" spans="1:20" ht="8.25" customHeight="1" x14ac:dyDescent="0.45">
      <c r="A45" s="151">
        <v>0.687499999999999</v>
      </c>
      <c r="B45" s="71"/>
      <c r="C45" s="75"/>
      <c r="D45" s="75"/>
      <c r="E45" s="79"/>
      <c r="F45" s="75"/>
      <c r="G45" s="79"/>
      <c r="H45" s="75"/>
      <c r="I45" s="57"/>
      <c r="J45" s="125">
        <f t="shared" ca="1" si="3"/>
        <v>0</v>
      </c>
      <c r="K45" s="126">
        <f t="shared" ca="1" si="4"/>
        <v>0</v>
      </c>
      <c r="L45" s="127">
        <f t="shared" ca="1" si="5"/>
        <v>0</v>
      </c>
      <c r="M45" s="128">
        <f t="shared" ca="1" si="6"/>
        <v>0</v>
      </c>
      <c r="N45" s="129">
        <f t="shared" ca="1" si="7"/>
        <v>0</v>
      </c>
      <c r="O45" s="130">
        <f t="shared" ca="1" si="8"/>
        <v>0</v>
      </c>
      <c r="P45" s="1"/>
      <c r="R45" s="1"/>
      <c r="S45" s="1"/>
      <c r="T45" s="1"/>
    </row>
    <row r="46" spans="1:20" ht="8.25" customHeight="1" x14ac:dyDescent="0.45">
      <c r="A46" s="152">
        <v>0.69791666666666596</v>
      </c>
      <c r="B46" s="72"/>
      <c r="C46" s="76"/>
      <c r="D46" s="76"/>
      <c r="E46" s="80"/>
      <c r="F46" s="76"/>
      <c r="G46" s="80"/>
      <c r="H46" s="76"/>
      <c r="I46" s="57"/>
      <c r="J46" s="125">
        <f t="shared" ca="1" si="3"/>
        <v>0</v>
      </c>
      <c r="K46" s="126">
        <f t="shared" ca="1" si="4"/>
        <v>0</v>
      </c>
      <c r="L46" s="127">
        <f t="shared" ca="1" si="5"/>
        <v>0</v>
      </c>
      <c r="M46" s="128">
        <f t="shared" ca="1" si="6"/>
        <v>0</v>
      </c>
      <c r="N46" s="129">
        <f t="shared" ca="1" si="7"/>
        <v>0</v>
      </c>
      <c r="O46" s="130">
        <f t="shared" ca="1" si="8"/>
        <v>0</v>
      </c>
      <c r="P46" s="1"/>
      <c r="R46" s="1"/>
      <c r="S46" s="1"/>
      <c r="T46" s="1"/>
    </row>
    <row r="47" spans="1:20" ht="8.25" customHeight="1" x14ac:dyDescent="0.45">
      <c r="A47" s="150">
        <v>0.70833333333333204</v>
      </c>
      <c r="B47" s="70"/>
      <c r="C47" s="74"/>
      <c r="D47" s="74"/>
      <c r="E47" s="78"/>
      <c r="F47" s="74"/>
      <c r="G47" s="78"/>
      <c r="H47" s="74"/>
      <c r="I47" s="57"/>
      <c r="J47" s="125">
        <f t="shared" ca="1" si="3"/>
        <v>0</v>
      </c>
      <c r="K47" s="126">
        <f t="shared" ca="1" si="4"/>
        <v>0</v>
      </c>
      <c r="L47" s="127">
        <f t="shared" ca="1" si="5"/>
        <v>0</v>
      </c>
      <c r="M47" s="128">
        <f t="shared" ca="1" si="6"/>
        <v>0</v>
      </c>
      <c r="N47" s="129">
        <f t="shared" ca="1" si="7"/>
        <v>0</v>
      </c>
      <c r="O47" s="130">
        <f t="shared" ca="1" si="8"/>
        <v>0</v>
      </c>
      <c r="P47" s="1"/>
      <c r="R47" s="1"/>
      <c r="S47" s="1"/>
      <c r="T47" s="1"/>
    </row>
    <row r="48" spans="1:20" ht="8.25" customHeight="1" x14ac:dyDescent="0.45">
      <c r="A48" s="151">
        <v>0.718749999999999</v>
      </c>
      <c r="B48" s="71"/>
      <c r="C48" s="75"/>
      <c r="D48" s="75"/>
      <c r="E48" s="79"/>
      <c r="F48" s="75"/>
      <c r="G48" s="79"/>
      <c r="H48" s="75"/>
      <c r="I48" s="57"/>
      <c r="J48" s="125">
        <f t="shared" ca="1" si="3"/>
        <v>0</v>
      </c>
      <c r="K48" s="126">
        <f t="shared" ca="1" si="4"/>
        <v>0</v>
      </c>
      <c r="L48" s="127">
        <f t="shared" ca="1" si="5"/>
        <v>0</v>
      </c>
      <c r="M48" s="128">
        <f t="shared" ca="1" si="6"/>
        <v>0</v>
      </c>
      <c r="N48" s="129">
        <f t="shared" ca="1" si="7"/>
        <v>0</v>
      </c>
      <c r="O48" s="130">
        <f t="shared" ca="1" si="8"/>
        <v>0</v>
      </c>
      <c r="P48" s="1"/>
      <c r="R48" s="1"/>
      <c r="S48" s="1"/>
      <c r="T48" s="1"/>
    </row>
    <row r="49" spans="1:20" ht="8.25" customHeight="1" x14ac:dyDescent="0.45">
      <c r="A49" s="151">
        <v>0.72916666666666496</v>
      </c>
      <c r="B49" s="71"/>
      <c r="C49" s="75"/>
      <c r="D49" s="75"/>
      <c r="E49" s="79"/>
      <c r="F49" s="75"/>
      <c r="G49" s="79"/>
      <c r="H49" s="75"/>
      <c r="I49" s="57"/>
      <c r="J49" s="125">
        <f t="shared" ca="1" si="3"/>
        <v>0</v>
      </c>
      <c r="K49" s="126">
        <f t="shared" ca="1" si="4"/>
        <v>0</v>
      </c>
      <c r="L49" s="127">
        <f t="shared" ca="1" si="5"/>
        <v>0</v>
      </c>
      <c r="M49" s="128">
        <f t="shared" ca="1" si="6"/>
        <v>0</v>
      </c>
      <c r="N49" s="129">
        <f t="shared" ca="1" si="7"/>
        <v>0</v>
      </c>
      <c r="O49" s="130">
        <f t="shared" ca="1" si="8"/>
        <v>0</v>
      </c>
      <c r="P49" s="1"/>
      <c r="R49" s="1"/>
      <c r="S49" s="1"/>
      <c r="T49" s="1"/>
    </row>
    <row r="50" spans="1:20" ht="8.25" customHeight="1" x14ac:dyDescent="0.45">
      <c r="A50" s="152">
        <v>0.73958333333333204</v>
      </c>
      <c r="B50" s="72"/>
      <c r="C50" s="76"/>
      <c r="D50" s="76"/>
      <c r="E50" s="80"/>
      <c r="F50" s="76"/>
      <c r="G50" s="80"/>
      <c r="H50" s="76"/>
      <c r="I50" s="57"/>
      <c r="J50" s="125">
        <f t="shared" ca="1" si="3"/>
        <v>0</v>
      </c>
      <c r="K50" s="126">
        <f t="shared" ca="1" si="4"/>
        <v>0</v>
      </c>
      <c r="L50" s="127">
        <f t="shared" ca="1" si="5"/>
        <v>0</v>
      </c>
      <c r="M50" s="128">
        <f t="shared" ca="1" si="6"/>
        <v>0</v>
      </c>
      <c r="N50" s="129">
        <f t="shared" ca="1" si="7"/>
        <v>0</v>
      </c>
      <c r="O50" s="130">
        <f t="shared" ca="1" si="8"/>
        <v>0</v>
      </c>
      <c r="P50" s="1"/>
      <c r="R50" s="1"/>
      <c r="S50" s="1"/>
      <c r="T50" s="1"/>
    </row>
    <row r="51" spans="1:20" ht="8.25" customHeight="1" x14ac:dyDescent="0.45">
      <c r="A51" s="150">
        <v>0.749999999999999</v>
      </c>
      <c r="B51" s="70"/>
      <c r="C51" s="74"/>
      <c r="D51" s="74"/>
      <c r="E51" s="78"/>
      <c r="F51" s="74"/>
      <c r="G51" s="78"/>
      <c r="H51" s="74"/>
      <c r="I51" s="57"/>
      <c r="J51" s="125">
        <f t="shared" ca="1" si="3"/>
        <v>0</v>
      </c>
      <c r="K51" s="126">
        <f t="shared" ca="1" si="4"/>
        <v>0</v>
      </c>
      <c r="L51" s="127">
        <f t="shared" ca="1" si="5"/>
        <v>0</v>
      </c>
      <c r="M51" s="128">
        <f t="shared" ca="1" si="6"/>
        <v>0</v>
      </c>
      <c r="N51" s="129">
        <f t="shared" ca="1" si="7"/>
        <v>0</v>
      </c>
      <c r="O51" s="130">
        <f t="shared" ca="1" si="8"/>
        <v>0</v>
      </c>
      <c r="P51" s="1"/>
      <c r="R51" s="1"/>
      <c r="S51" s="1"/>
      <c r="T51" s="1"/>
    </row>
    <row r="52" spans="1:20" ht="8.25" customHeight="1" x14ac:dyDescent="0.45">
      <c r="A52" s="151">
        <v>0.76041666666666496</v>
      </c>
      <c r="B52" s="71"/>
      <c r="C52" s="75"/>
      <c r="D52" s="75"/>
      <c r="E52" s="79"/>
      <c r="F52" s="75"/>
      <c r="G52" s="79"/>
      <c r="H52" s="75"/>
      <c r="I52" s="57"/>
      <c r="J52" s="125">
        <f t="shared" ca="1" si="3"/>
        <v>0</v>
      </c>
      <c r="K52" s="126">
        <f t="shared" ca="1" si="4"/>
        <v>0</v>
      </c>
      <c r="L52" s="127">
        <f t="shared" ca="1" si="5"/>
        <v>0</v>
      </c>
      <c r="M52" s="128">
        <f t="shared" ca="1" si="6"/>
        <v>0</v>
      </c>
      <c r="N52" s="129">
        <f t="shared" ca="1" si="7"/>
        <v>0</v>
      </c>
      <c r="O52" s="130">
        <f t="shared" ca="1" si="8"/>
        <v>0</v>
      </c>
      <c r="P52" s="1"/>
      <c r="R52" s="1"/>
      <c r="S52" s="1"/>
      <c r="T52" s="1"/>
    </row>
    <row r="53" spans="1:20" ht="8.25" customHeight="1" x14ac:dyDescent="0.45">
      <c r="A53" s="151">
        <v>0.77083333333333204</v>
      </c>
      <c r="B53" s="71"/>
      <c r="C53" s="75"/>
      <c r="D53" s="75"/>
      <c r="E53" s="79"/>
      <c r="F53" s="75"/>
      <c r="G53" s="79"/>
      <c r="H53" s="75"/>
      <c r="I53" s="57"/>
      <c r="J53" s="125">
        <f t="shared" ca="1" si="3"/>
        <v>0</v>
      </c>
      <c r="K53" s="126">
        <f t="shared" ca="1" si="4"/>
        <v>0</v>
      </c>
      <c r="L53" s="127">
        <f t="shared" ca="1" si="5"/>
        <v>0</v>
      </c>
      <c r="M53" s="128">
        <f t="shared" ca="1" si="6"/>
        <v>0</v>
      </c>
      <c r="N53" s="129">
        <f t="shared" ca="1" si="7"/>
        <v>0</v>
      </c>
      <c r="O53" s="130">
        <f t="shared" ca="1" si="8"/>
        <v>0</v>
      </c>
      <c r="P53" s="1"/>
      <c r="R53" s="1"/>
      <c r="S53" s="1"/>
      <c r="T53" s="1"/>
    </row>
    <row r="54" spans="1:20" ht="8.25" customHeight="1" x14ac:dyDescent="0.45">
      <c r="A54" s="152">
        <v>0.781249999999999</v>
      </c>
      <c r="B54" s="72"/>
      <c r="C54" s="76"/>
      <c r="D54" s="76"/>
      <c r="E54" s="80"/>
      <c r="F54" s="76"/>
      <c r="G54" s="80"/>
      <c r="H54" s="76"/>
      <c r="I54" s="57"/>
      <c r="J54" s="125">
        <f t="shared" ca="1" si="3"/>
        <v>0</v>
      </c>
      <c r="K54" s="126">
        <f t="shared" ca="1" si="4"/>
        <v>0</v>
      </c>
      <c r="L54" s="127">
        <f t="shared" ca="1" si="5"/>
        <v>0</v>
      </c>
      <c r="M54" s="128">
        <f t="shared" ca="1" si="6"/>
        <v>0</v>
      </c>
      <c r="N54" s="129">
        <f t="shared" ca="1" si="7"/>
        <v>0</v>
      </c>
      <c r="O54" s="130">
        <f t="shared" ca="1" si="8"/>
        <v>0</v>
      </c>
      <c r="P54" s="1"/>
      <c r="R54" s="1"/>
      <c r="S54" s="1"/>
      <c r="T54" s="1"/>
    </row>
    <row r="55" spans="1:20" ht="8.25" customHeight="1" x14ac:dyDescent="0.45">
      <c r="A55" s="150">
        <v>0.79166666666666496</v>
      </c>
      <c r="B55" s="70"/>
      <c r="C55" s="74"/>
      <c r="D55" s="74"/>
      <c r="E55" s="78"/>
      <c r="F55" s="74"/>
      <c r="G55" s="78"/>
      <c r="H55" s="74"/>
      <c r="I55" s="57"/>
      <c r="J55" s="125">
        <f t="shared" ca="1" si="3"/>
        <v>0</v>
      </c>
      <c r="K55" s="126">
        <f t="shared" ca="1" si="4"/>
        <v>0</v>
      </c>
      <c r="L55" s="127">
        <f t="shared" ca="1" si="5"/>
        <v>0</v>
      </c>
      <c r="M55" s="128">
        <f t="shared" ca="1" si="6"/>
        <v>0</v>
      </c>
      <c r="N55" s="129">
        <f t="shared" ca="1" si="7"/>
        <v>0</v>
      </c>
      <c r="O55" s="130">
        <f t="shared" ca="1" si="8"/>
        <v>0</v>
      </c>
      <c r="P55" s="1"/>
      <c r="R55" s="1"/>
      <c r="S55" s="1"/>
      <c r="T55" s="1"/>
    </row>
    <row r="56" spans="1:20" ht="8.25" customHeight="1" x14ac:dyDescent="0.45">
      <c r="A56" s="151">
        <v>0.80208333333333204</v>
      </c>
      <c r="B56" s="71"/>
      <c r="C56" s="75"/>
      <c r="D56" s="75"/>
      <c r="E56" s="79"/>
      <c r="F56" s="75"/>
      <c r="G56" s="79"/>
      <c r="H56" s="75"/>
      <c r="I56" s="57"/>
      <c r="J56" s="125">
        <f t="shared" ca="1" si="3"/>
        <v>0</v>
      </c>
      <c r="K56" s="126">
        <f t="shared" ca="1" si="4"/>
        <v>0</v>
      </c>
      <c r="L56" s="127">
        <f t="shared" ca="1" si="5"/>
        <v>0</v>
      </c>
      <c r="M56" s="128">
        <f t="shared" ca="1" si="6"/>
        <v>0</v>
      </c>
      <c r="N56" s="129">
        <f t="shared" ca="1" si="7"/>
        <v>0</v>
      </c>
      <c r="O56" s="130">
        <f t="shared" ca="1" si="8"/>
        <v>0</v>
      </c>
      <c r="P56" s="1"/>
      <c r="R56" s="1"/>
      <c r="S56" s="1"/>
      <c r="T56" s="1"/>
    </row>
    <row r="57" spans="1:20" ht="8.25" customHeight="1" x14ac:dyDescent="0.45">
      <c r="A57" s="151">
        <v>0.812499999999998</v>
      </c>
      <c r="B57" s="71"/>
      <c r="C57" s="75"/>
      <c r="D57" s="75"/>
      <c r="E57" s="79"/>
      <c r="F57" s="75"/>
      <c r="G57" s="79"/>
      <c r="H57" s="75"/>
      <c r="I57" s="57"/>
      <c r="J57" s="125">
        <f t="shared" ca="1" si="3"/>
        <v>0</v>
      </c>
      <c r="K57" s="126">
        <f t="shared" ca="1" si="4"/>
        <v>0</v>
      </c>
      <c r="L57" s="127">
        <f t="shared" ca="1" si="5"/>
        <v>0</v>
      </c>
      <c r="M57" s="128">
        <f t="shared" ca="1" si="6"/>
        <v>0</v>
      </c>
      <c r="N57" s="129">
        <f t="shared" ca="1" si="7"/>
        <v>0</v>
      </c>
      <c r="O57" s="130">
        <f t="shared" ca="1" si="8"/>
        <v>0</v>
      </c>
      <c r="P57" s="1"/>
      <c r="R57" s="1"/>
      <c r="S57" s="1"/>
      <c r="T57" s="1"/>
    </row>
    <row r="58" spans="1:20" ht="8.25" customHeight="1" x14ac:dyDescent="0.45">
      <c r="A58" s="152">
        <v>0.82291666666666496</v>
      </c>
      <c r="B58" s="72"/>
      <c r="C58" s="76"/>
      <c r="D58" s="76"/>
      <c r="E58" s="80"/>
      <c r="F58" s="76"/>
      <c r="G58" s="80"/>
      <c r="H58" s="76"/>
      <c r="I58" s="57"/>
      <c r="J58" s="125">
        <f t="shared" ca="1" si="3"/>
        <v>0</v>
      </c>
      <c r="K58" s="126">
        <f t="shared" ca="1" si="4"/>
        <v>0</v>
      </c>
      <c r="L58" s="127">
        <f t="shared" ca="1" si="5"/>
        <v>0</v>
      </c>
      <c r="M58" s="128">
        <f t="shared" ca="1" si="6"/>
        <v>0</v>
      </c>
      <c r="N58" s="129">
        <f t="shared" ca="1" si="7"/>
        <v>0</v>
      </c>
      <c r="O58" s="130">
        <f t="shared" ca="1" si="8"/>
        <v>0</v>
      </c>
      <c r="P58" s="1"/>
      <c r="R58" s="1"/>
      <c r="S58" s="1"/>
      <c r="T58" s="1"/>
    </row>
    <row r="59" spans="1:20" ht="8.25" customHeight="1" x14ac:dyDescent="0.45">
      <c r="A59" s="150">
        <v>0.83333333333333204</v>
      </c>
      <c r="B59" s="70"/>
      <c r="C59" s="74"/>
      <c r="D59" s="74"/>
      <c r="E59" s="78"/>
      <c r="F59" s="74"/>
      <c r="G59" s="78"/>
      <c r="H59" s="74"/>
      <c r="I59" s="57"/>
      <c r="J59" s="125">
        <f t="shared" ca="1" si="3"/>
        <v>0</v>
      </c>
      <c r="K59" s="126">
        <f t="shared" ca="1" si="4"/>
        <v>0</v>
      </c>
      <c r="L59" s="127">
        <f t="shared" ca="1" si="5"/>
        <v>0</v>
      </c>
      <c r="M59" s="128">
        <f t="shared" ca="1" si="6"/>
        <v>0</v>
      </c>
      <c r="N59" s="129">
        <f t="shared" ca="1" si="7"/>
        <v>0</v>
      </c>
      <c r="O59" s="130">
        <f t="shared" ca="1" si="8"/>
        <v>0</v>
      </c>
      <c r="P59" s="1"/>
      <c r="R59" s="1"/>
      <c r="S59" s="1"/>
      <c r="T59" s="1"/>
    </row>
    <row r="60" spans="1:20" ht="8.25" customHeight="1" x14ac:dyDescent="0.45">
      <c r="A60" s="151">
        <v>0.843749999999998</v>
      </c>
      <c r="B60" s="71"/>
      <c r="C60" s="75"/>
      <c r="D60" s="75"/>
      <c r="E60" s="79"/>
      <c r="F60" s="75"/>
      <c r="G60" s="79"/>
      <c r="H60" s="75"/>
      <c r="I60" s="57"/>
      <c r="J60" s="125">
        <f t="shared" ca="1" si="3"/>
        <v>0</v>
      </c>
      <c r="K60" s="126">
        <f t="shared" ca="1" si="4"/>
        <v>0</v>
      </c>
      <c r="L60" s="127">
        <f t="shared" ca="1" si="5"/>
        <v>0</v>
      </c>
      <c r="M60" s="128">
        <f t="shared" ca="1" si="6"/>
        <v>0</v>
      </c>
      <c r="N60" s="129">
        <f t="shared" ca="1" si="7"/>
        <v>0</v>
      </c>
      <c r="O60" s="130">
        <f t="shared" ca="1" si="8"/>
        <v>0</v>
      </c>
      <c r="P60" s="1"/>
      <c r="R60" s="1"/>
      <c r="S60" s="1"/>
      <c r="T60" s="1"/>
    </row>
    <row r="61" spans="1:20" ht="8.25" customHeight="1" x14ac:dyDescent="0.45">
      <c r="A61" s="151">
        <v>0.85416666666666496</v>
      </c>
      <c r="B61" s="71"/>
      <c r="C61" s="75"/>
      <c r="D61" s="75"/>
      <c r="E61" s="79"/>
      <c r="F61" s="75"/>
      <c r="G61" s="79"/>
      <c r="H61" s="75"/>
      <c r="I61" s="57"/>
      <c r="J61" s="125">
        <f t="shared" ca="1" si="3"/>
        <v>0</v>
      </c>
      <c r="K61" s="126">
        <f t="shared" ca="1" si="4"/>
        <v>0</v>
      </c>
      <c r="L61" s="127">
        <f t="shared" ca="1" si="5"/>
        <v>0</v>
      </c>
      <c r="M61" s="128">
        <f t="shared" ca="1" si="6"/>
        <v>0</v>
      </c>
      <c r="N61" s="129">
        <f t="shared" ca="1" si="7"/>
        <v>0</v>
      </c>
      <c r="O61" s="130">
        <f t="shared" ca="1" si="8"/>
        <v>0</v>
      </c>
      <c r="P61" s="1"/>
      <c r="R61" s="1"/>
      <c r="S61" s="1"/>
      <c r="T61" s="1"/>
    </row>
    <row r="62" spans="1:20" ht="8.25" customHeight="1" x14ac:dyDescent="0.45">
      <c r="A62" s="152">
        <v>0.86458333333333204</v>
      </c>
      <c r="B62" s="73"/>
      <c r="C62" s="77"/>
      <c r="D62" s="77"/>
      <c r="E62" s="81"/>
      <c r="F62" s="77"/>
      <c r="G62" s="81"/>
      <c r="H62" s="77"/>
      <c r="I62" s="57"/>
      <c r="J62" s="125">
        <f t="shared" ca="1" si="3"/>
        <v>0</v>
      </c>
      <c r="K62" s="126">
        <f t="shared" ca="1" si="4"/>
        <v>0</v>
      </c>
      <c r="L62" s="127">
        <f t="shared" ca="1" si="5"/>
        <v>0</v>
      </c>
      <c r="M62" s="128">
        <f t="shared" ca="1" si="6"/>
        <v>0</v>
      </c>
      <c r="N62" s="129">
        <f t="shared" ca="1" si="7"/>
        <v>0</v>
      </c>
      <c r="O62" s="130">
        <f t="shared" ca="1" si="8"/>
        <v>0</v>
      </c>
      <c r="P62" s="1"/>
      <c r="R62" s="1"/>
      <c r="S62" s="1"/>
      <c r="T62" s="1"/>
    </row>
    <row r="63" spans="1:20" ht="8.25" customHeight="1" x14ac:dyDescent="0.45">
      <c r="A63" s="150">
        <v>0.874999999999998</v>
      </c>
      <c r="B63" s="74"/>
      <c r="C63" s="74"/>
      <c r="D63" s="74"/>
      <c r="E63" s="78"/>
      <c r="F63" s="74"/>
      <c r="G63" s="78"/>
      <c r="H63" s="74"/>
      <c r="I63" s="57"/>
      <c r="J63" s="125">
        <f t="shared" ca="1" si="3"/>
        <v>0</v>
      </c>
      <c r="K63" s="126">
        <f t="shared" ca="1" si="4"/>
        <v>0</v>
      </c>
      <c r="L63" s="127">
        <f t="shared" ca="1" si="5"/>
        <v>0</v>
      </c>
      <c r="M63" s="128">
        <f t="shared" ca="1" si="6"/>
        <v>0</v>
      </c>
      <c r="N63" s="129">
        <f t="shared" ca="1" si="7"/>
        <v>0</v>
      </c>
      <c r="O63" s="130">
        <f t="shared" ca="1" si="8"/>
        <v>0</v>
      </c>
      <c r="P63" s="1"/>
      <c r="R63" s="1"/>
      <c r="S63" s="1"/>
      <c r="T63" s="1"/>
    </row>
    <row r="64" spans="1:20" ht="8.25" customHeight="1" x14ac:dyDescent="0.45">
      <c r="A64" s="151">
        <v>0.88541666666666496</v>
      </c>
      <c r="B64" s="75"/>
      <c r="C64" s="75"/>
      <c r="D64" s="75"/>
      <c r="E64" s="79"/>
      <c r="F64" s="75"/>
      <c r="G64" s="79"/>
      <c r="H64" s="75"/>
      <c r="I64" s="57"/>
      <c r="J64" s="125">
        <f t="shared" ca="1" si="3"/>
        <v>0</v>
      </c>
      <c r="K64" s="126">
        <f t="shared" ca="1" si="4"/>
        <v>0</v>
      </c>
      <c r="L64" s="127">
        <f t="shared" ca="1" si="5"/>
        <v>0</v>
      </c>
      <c r="M64" s="128">
        <f t="shared" ca="1" si="6"/>
        <v>0</v>
      </c>
      <c r="N64" s="129">
        <f t="shared" ca="1" si="7"/>
        <v>0</v>
      </c>
      <c r="O64" s="130">
        <f t="shared" ca="1" si="8"/>
        <v>0</v>
      </c>
      <c r="P64" s="1"/>
      <c r="R64" s="1"/>
      <c r="S64" s="1"/>
      <c r="T64" s="1"/>
    </row>
    <row r="65" spans="1:20" ht="8.25" customHeight="1" x14ac:dyDescent="0.45">
      <c r="A65" s="151">
        <v>0.89583333333333204</v>
      </c>
      <c r="B65" s="75"/>
      <c r="C65" s="75"/>
      <c r="D65" s="75"/>
      <c r="E65" s="79"/>
      <c r="F65" s="75"/>
      <c r="G65" s="79"/>
      <c r="H65" s="75"/>
      <c r="I65" s="57"/>
      <c r="J65" s="125">
        <f t="shared" ca="1" si="3"/>
        <v>0</v>
      </c>
      <c r="K65" s="126">
        <f t="shared" ca="1" si="4"/>
        <v>0</v>
      </c>
      <c r="L65" s="127">
        <f t="shared" ca="1" si="5"/>
        <v>0</v>
      </c>
      <c r="M65" s="128">
        <f t="shared" ca="1" si="6"/>
        <v>0</v>
      </c>
      <c r="N65" s="129">
        <f t="shared" ca="1" si="7"/>
        <v>0</v>
      </c>
      <c r="O65" s="130">
        <f t="shared" ca="1" si="8"/>
        <v>0</v>
      </c>
      <c r="P65" s="1"/>
      <c r="R65" s="1"/>
      <c r="S65" s="1"/>
      <c r="T65" s="1"/>
    </row>
    <row r="66" spans="1:20" ht="8.25" customHeight="1" x14ac:dyDescent="0.45">
      <c r="A66" s="153">
        <v>0.906249999999998</v>
      </c>
      <c r="B66" s="76"/>
      <c r="C66" s="76"/>
      <c r="D66" s="76"/>
      <c r="E66" s="80"/>
      <c r="F66" s="76"/>
      <c r="G66" s="80"/>
      <c r="H66" s="76"/>
      <c r="I66" s="57"/>
      <c r="J66" s="125">
        <f t="shared" ca="1" si="3"/>
        <v>0</v>
      </c>
      <c r="K66" s="126">
        <f t="shared" ca="1" si="4"/>
        <v>0</v>
      </c>
      <c r="L66" s="127">
        <f t="shared" ca="1" si="5"/>
        <v>0</v>
      </c>
      <c r="M66" s="128">
        <f t="shared" ca="1" si="6"/>
        <v>0</v>
      </c>
      <c r="N66" s="129">
        <f t="shared" ca="1" si="7"/>
        <v>0</v>
      </c>
      <c r="O66" s="130">
        <f t="shared" ca="1" si="8"/>
        <v>0</v>
      </c>
      <c r="P66" s="1"/>
      <c r="R66" s="1"/>
      <c r="S66" s="1"/>
      <c r="T66" s="1"/>
    </row>
    <row r="67" spans="1:20" ht="8.25" customHeight="1" x14ac:dyDescent="0.45">
      <c r="A67" s="150">
        <v>0.91666666666666496</v>
      </c>
      <c r="B67" s="74"/>
      <c r="C67" s="74"/>
      <c r="D67" s="74"/>
      <c r="E67" s="78"/>
      <c r="F67" s="74"/>
      <c r="G67" s="78"/>
      <c r="H67" s="74"/>
      <c r="I67" s="57"/>
      <c r="J67" s="125">
        <f t="shared" ca="1" si="3"/>
        <v>0</v>
      </c>
      <c r="K67" s="126">
        <f t="shared" ca="1" si="4"/>
        <v>0</v>
      </c>
      <c r="L67" s="127">
        <f t="shared" ca="1" si="5"/>
        <v>0</v>
      </c>
      <c r="M67" s="128">
        <f t="shared" ca="1" si="6"/>
        <v>0</v>
      </c>
      <c r="N67" s="129">
        <f t="shared" ca="1" si="7"/>
        <v>0</v>
      </c>
      <c r="O67" s="130">
        <f t="shared" ref="O67:O74" ca="1" si="12">SUM(J67:N67)</f>
        <v>0</v>
      </c>
      <c r="P67" s="1"/>
      <c r="R67" s="1"/>
      <c r="S67" s="1"/>
      <c r="T67" s="1"/>
    </row>
    <row r="68" spans="1:20" ht="8.25" customHeight="1" x14ac:dyDescent="0.45">
      <c r="A68" s="151">
        <v>0.92708333333333104</v>
      </c>
      <c r="B68" s="75"/>
      <c r="C68" s="75"/>
      <c r="D68" s="75"/>
      <c r="E68" s="79"/>
      <c r="F68" s="75"/>
      <c r="G68" s="79"/>
      <c r="H68" s="75"/>
      <c r="I68" s="57"/>
      <c r="J68" s="125">
        <f t="shared" ref="J68:J74" ca="1" si="13">IFERROR(COUNTIFS(INDIRECT(CONCATENATE("'",$I68,"'!B3:H74")),"*Pre-Vocational*",INDIRECT(CONCATENATE("'",$I68,"'!B3:H74")),"*"&amp;$A$1&amp;"*")/4,0)</f>
        <v>0</v>
      </c>
      <c r="K68" s="126">
        <f t="shared" ref="K68:K74" ca="1" si="14">IFERROR(COUNTIFS(INDIRECT(CONCATENATE("'",$I68,"'!B3:H74")),"*CareGiver*",INDIRECT(CONCATENATE("'",$I68,"'!B3:H74")),"*"&amp;$A$1&amp;"*")/4,0)</f>
        <v>0</v>
      </c>
      <c r="L68" s="127">
        <f t="shared" ref="L68:L74" ca="1" si="15">IFERROR(COUNTIFS(INDIRECT(CONCATENATE("'",$I68,"'!B3:H74")),"*Advocacy*",INDIRECT(CONCATENATE("'",$I68,"'!B3:H74")),"*"&amp;$A$1&amp;"*")/4,0)</f>
        <v>0</v>
      </c>
      <c r="M68" s="128">
        <f t="shared" ref="M68:M74" ca="1" si="16">IFERROR(COUNTIFS(INDIRECT(CONCATENATE("'",$I68,"'!B3:H74")),"*Respite*",INDIRECT(CONCATENATE("'",$I68,"'!B3:H74")),"*"&amp;$A$1&amp;"*")/4,0)</f>
        <v>0</v>
      </c>
      <c r="N68" s="129">
        <f t="shared" ref="N68:N74" ca="1" si="17">IFERROR(COUNTIFS(INDIRECT(CONCATENATE("'",$I68,"'!B3:H74")),"*Com Hab*",INDIRECT(CONCATENATE("'",$I68,"'!B3:H74")),"*"&amp;$A$1&amp;"*")/4,0)</f>
        <v>0</v>
      </c>
      <c r="O68" s="130">
        <f t="shared" ca="1" si="12"/>
        <v>0</v>
      </c>
      <c r="P68" s="1"/>
      <c r="R68" s="1"/>
      <c r="S68" s="1"/>
      <c r="T68" s="1"/>
    </row>
    <row r="69" spans="1:20" ht="8.25" customHeight="1" x14ac:dyDescent="0.45">
      <c r="A69" s="151">
        <v>0.937499999999998</v>
      </c>
      <c r="B69" s="75"/>
      <c r="C69" s="75"/>
      <c r="D69" s="75"/>
      <c r="E69" s="79"/>
      <c r="F69" s="75"/>
      <c r="G69" s="79"/>
      <c r="H69" s="75"/>
      <c r="I69" s="57"/>
      <c r="J69" s="125">
        <f t="shared" ca="1" si="13"/>
        <v>0</v>
      </c>
      <c r="K69" s="126">
        <f t="shared" ca="1" si="14"/>
        <v>0</v>
      </c>
      <c r="L69" s="127">
        <f t="shared" ca="1" si="15"/>
        <v>0</v>
      </c>
      <c r="M69" s="128">
        <f t="shared" ca="1" si="16"/>
        <v>0</v>
      </c>
      <c r="N69" s="129">
        <f t="shared" ca="1" si="17"/>
        <v>0</v>
      </c>
      <c r="O69" s="130">
        <f t="shared" ca="1" si="12"/>
        <v>0</v>
      </c>
      <c r="P69" s="1"/>
      <c r="R69" s="1"/>
      <c r="S69" s="1"/>
      <c r="T69" s="1"/>
    </row>
    <row r="70" spans="1:20" ht="8.25" customHeight="1" x14ac:dyDescent="0.45">
      <c r="A70" s="153">
        <v>0.94791666666666496</v>
      </c>
      <c r="B70" s="76"/>
      <c r="C70" s="76"/>
      <c r="D70" s="76"/>
      <c r="E70" s="80"/>
      <c r="F70" s="76"/>
      <c r="G70" s="80"/>
      <c r="H70" s="76"/>
      <c r="I70" s="57"/>
      <c r="J70" s="125">
        <f t="shared" ca="1" si="13"/>
        <v>0</v>
      </c>
      <c r="K70" s="126">
        <f t="shared" ca="1" si="14"/>
        <v>0</v>
      </c>
      <c r="L70" s="127">
        <f t="shared" ca="1" si="15"/>
        <v>0</v>
      </c>
      <c r="M70" s="128">
        <f t="shared" ca="1" si="16"/>
        <v>0</v>
      </c>
      <c r="N70" s="129">
        <f t="shared" ca="1" si="17"/>
        <v>0</v>
      </c>
      <c r="O70" s="130">
        <f t="shared" ca="1" si="12"/>
        <v>0</v>
      </c>
      <c r="P70" s="1"/>
      <c r="R70" s="1"/>
      <c r="S70" s="1"/>
      <c r="T70" s="1"/>
    </row>
    <row r="71" spans="1:20" ht="8.25" customHeight="1" x14ac:dyDescent="0.45">
      <c r="A71" s="150">
        <v>0.95833333333333337</v>
      </c>
      <c r="B71" s="74"/>
      <c r="C71" s="74"/>
      <c r="D71" s="74"/>
      <c r="E71" s="78"/>
      <c r="F71" s="74"/>
      <c r="G71" s="78"/>
      <c r="H71" s="74"/>
      <c r="I71" s="57"/>
      <c r="J71" s="125">
        <f t="shared" ca="1" si="13"/>
        <v>0</v>
      </c>
      <c r="K71" s="126">
        <f t="shared" ca="1" si="14"/>
        <v>0</v>
      </c>
      <c r="L71" s="127">
        <f t="shared" ca="1" si="15"/>
        <v>0</v>
      </c>
      <c r="M71" s="128">
        <f t="shared" ca="1" si="16"/>
        <v>0</v>
      </c>
      <c r="N71" s="129">
        <f t="shared" ca="1" si="17"/>
        <v>0</v>
      </c>
      <c r="O71" s="130">
        <f t="shared" ca="1" si="12"/>
        <v>0</v>
      </c>
      <c r="P71" s="1"/>
      <c r="R71" s="1"/>
      <c r="S71" s="1"/>
      <c r="T71" s="1"/>
    </row>
    <row r="72" spans="1:20" ht="8.25" customHeight="1" x14ac:dyDescent="0.45">
      <c r="A72" s="151">
        <v>0.96875</v>
      </c>
      <c r="B72" s="75"/>
      <c r="C72" s="75"/>
      <c r="D72" s="75"/>
      <c r="E72" s="79"/>
      <c r="F72" s="75"/>
      <c r="G72" s="79"/>
      <c r="H72" s="75"/>
      <c r="I72" s="57"/>
      <c r="J72" s="125">
        <f t="shared" ca="1" si="13"/>
        <v>0</v>
      </c>
      <c r="K72" s="126">
        <f t="shared" ca="1" si="14"/>
        <v>0</v>
      </c>
      <c r="L72" s="127">
        <f t="shared" ca="1" si="15"/>
        <v>0</v>
      </c>
      <c r="M72" s="128">
        <f t="shared" ca="1" si="16"/>
        <v>0</v>
      </c>
      <c r="N72" s="129">
        <f t="shared" ca="1" si="17"/>
        <v>0</v>
      </c>
      <c r="O72" s="130">
        <f t="shared" ca="1" si="12"/>
        <v>0</v>
      </c>
      <c r="P72" s="1"/>
      <c r="R72" s="1"/>
      <c r="S72" s="1"/>
      <c r="T72" s="1"/>
    </row>
    <row r="73" spans="1:20" ht="8.25" customHeight="1" x14ac:dyDescent="0.45">
      <c r="A73" s="151">
        <v>0.97916666666666663</v>
      </c>
      <c r="B73" s="75"/>
      <c r="C73" s="75"/>
      <c r="D73" s="75"/>
      <c r="E73" s="79"/>
      <c r="F73" s="75"/>
      <c r="G73" s="79"/>
      <c r="H73" s="75"/>
      <c r="I73" s="57"/>
      <c r="J73" s="125">
        <f t="shared" ca="1" si="13"/>
        <v>0</v>
      </c>
      <c r="K73" s="126">
        <f t="shared" ca="1" si="14"/>
        <v>0</v>
      </c>
      <c r="L73" s="127">
        <f t="shared" ca="1" si="15"/>
        <v>0</v>
      </c>
      <c r="M73" s="128">
        <f t="shared" ca="1" si="16"/>
        <v>0</v>
      </c>
      <c r="N73" s="129">
        <f t="shared" ca="1" si="17"/>
        <v>0</v>
      </c>
      <c r="O73" s="130">
        <f t="shared" ca="1" si="12"/>
        <v>0</v>
      </c>
      <c r="P73" s="1"/>
      <c r="R73" s="1"/>
      <c r="S73" s="1"/>
      <c r="T73" s="1"/>
    </row>
    <row r="74" spans="1:20" ht="8.25" customHeight="1" x14ac:dyDescent="0.45">
      <c r="A74" s="153">
        <v>0.98958333333333337</v>
      </c>
      <c r="B74" s="76"/>
      <c r="C74" s="76"/>
      <c r="D74" s="76"/>
      <c r="E74" s="80"/>
      <c r="F74" s="76"/>
      <c r="G74" s="80"/>
      <c r="H74" s="76"/>
      <c r="I74" s="57"/>
      <c r="J74" s="125">
        <f t="shared" ca="1" si="13"/>
        <v>0</v>
      </c>
      <c r="K74" s="126">
        <f t="shared" ca="1" si="14"/>
        <v>0</v>
      </c>
      <c r="L74" s="127">
        <f t="shared" ca="1" si="15"/>
        <v>0</v>
      </c>
      <c r="M74" s="128">
        <f t="shared" ca="1" si="16"/>
        <v>0</v>
      </c>
      <c r="N74" s="129">
        <f t="shared" ca="1" si="17"/>
        <v>0</v>
      </c>
      <c r="O74" s="130">
        <f t="shared" ca="1" si="12"/>
        <v>0</v>
      </c>
      <c r="P74" s="1"/>
      <c r="R74" s="1"/>
      <c r="S74" s="1"/>
      <c r="T74" s="1"/>
    </row>
    <row r="75" spans="1:20" ht="8.25" customHeight="1" x14ac:dyDescent="0.45">
      <c r="A75" s="101" t="s">
        <v>5</v>
      </c>
      <c r="B75" s="58"/>
      <c r="C75" s="58"/>
      <c r="D75" s="58"/>
      <c r="E75" s="58"/>
      <c r="F75" s="58"/>
      <c r="G75" s="58"/>
      <c r="H75" s="59">
        <f>COUNTIF($B$3:$H$74,"*Pre-Vocational*")/4</f>
        <v>0</v>
      </c>
      <c r="I75" s="57"/>
      <c r="P75"/>
      <c r="R75"/>
      <c r="S75"/>
      <c r="T75"/>
    </row>
    <row r="76" spans="1:20" ht="8.25" customHeight="1" x14ac:dyDescent="0.45">
      <c r="A76" s="102" t="s">
        <v>6</v>
      </c>
      <c r="B76" s="60"/>
      <c r="C76" s="60"/>
      <c r="D76" s="60"/>
      <c r="E76" s="60"/>
      <c r="F76" s="60"/>
      <c r="G76" s="60"/>
      <c r="H76" s="61">
        <f>COUNTIF($B$3:$H$74,"*CareGiver*")/4</f>
        <v>0</v>
      </c>
      <c r="I76" s="57"/>
      <c r="P76"/>
      <c r="R76"/>
      <c r="S76"/>
      <c r="T76"/>
    </row>
    <row r="77" spans="1:20" ht="8.25" customHeight="1" x14ac:dyDescent="0.45">
      <c r="A77" s="103" t="s">
        <v>7</v>
      </c>
      <c r="B77" s="62"/>
      <c r="C77" s="62"/>
      <c r="D77" s="62"/>
      <c r="E77" s="62"/>
      <c r="F77" s="62"/>
      <c r="G77" s="62"/>
      <c r="H77" s="63">
        <f>COUNTIF($B$3:$H$74,"*Advocacy*")/4</f>
        <v>0</v>
      </c>
      <c r="I77" s="57"/>
      <c r="P77"/>
      <c r="R77"/>
      <c r="S77"/>
      <c r="T77"/>
    </row>
    <row r="78" spans="1:20" ht="7.5" customHeight="1" x14ac:dyDescent="0.45">
      <c r="A78" s="104" t="s">
        <v>8</v>
      </c>
      <c r="B78" s="64"/>
      <c r="C78" s="64"/>
      <c r="D78" s="64"/>
      <c r="E78" s="64"/>
      <c r="F78" s="64"/>
      <c r="G78" s="64"/>
      <c r="H78" s="65">
        <f>COUNTIF($B$3:$H$74,"*Respite*")/4</f>
        <v>0</v>
      </c>
      <c r="I78" s="57"/>
      <c r="P78"/>
      <c r="R78"/>
      <c r="S78"/>
      <c r="T78"/>
    </row>
    <row r="79" spans="1:20" ht="7.5" customHeight="1" x14ac:dyDescent="0.45">
      <c r="A79" s="105" t="s">
        <v>107</v>
      </c>
      <c r="B79" s="68"/>
      <c r="C79" s="68"/>
      <c r="D79" s="68"/>
      <c r="E79" s="68"/>
      <c r="F79" s="68"/>
      <c r="G79" s="68"/>
      <c r="H79" s="69">
        <f>COUNTIF($B$3:$H$74,"*Com Hab*")/4</f>
        <v>0</v>
      </c>
      <c r="I79" s="57"/>
      <c r="P79"/>
      <c r="R79"/>
      <c r="S79"/>
      <c r="T79"/>
    </row>
    <row r="80" spans="1:20" ht="8.25" customHeight="1" x14ac:dyDescent="0.45">
      <c r="A80" s="106" t="s">
        <v>39</v>
      </c>
      <c r="B80" s="66"/>
      <c r="C80" s="66"/>
      <c r="D80" s="66"/>
      <c r="E80" s="66"/>
      <c r="F80" s="66"/>
      <c r="G80" s="66"/>
      <c r="H80" s="67">
        <f>SUM(H75:H79)</f>
        <v>0</v>
      </c>
      <c r="I80" s="57"/>
      <c r="P80"/>
      <c r="R80"/>
      <c r="S80"/>
      <c r="T80"/>
    </row>
    <row r="81" spans="1:20" ht="32.65" hidden="1" customHeight="1" x14ac:dyDescent="0.45">
      <c r="I81" s="55"/>
      <c r="P81" s="1"/>
      <c r="R81" s="1"/>
      <c r="S81" s="1"/>
      <c r="T81" s="1"/>
    </row>
    <row r="82" spans="1:20" ht="8.25" hidden="1" customHeight="1" x14ac:dyDescent="0.45">
      <c r="I82" s="53"/>
      <c r="P82" s="1"/>
      <c r="R82" s="1"/>
      <c r="S82" s="1"/>
      <c r="T82" s="1"/>
    </row>
    <row r="83" spans="1:20" ht="14.65" hidden="1" customHeight="1" x14ac:dyDescent="0.45">
      <c r="I83" s="53"/>
      <c r="P83" s="1"/>
      <c r="R83" s="1"/>
      <c r="S83" s="1"/>
      <c r="T83" s="1"/>
    </row>
    <row r="84" spans="1:20" hidden="1" x14ac:dyDescent="0.45">
      <c r="I84" s="53"/>
      <c r="P84" s="1"/>
      <c r="R84" s="1"/>
      <c r="S84" s="1"/>
      <c r="T84" s="1"/>
    </row>
    <row r="85" spans="1:20" hidden="1" x14ac:dyDescent="0.45">
      <c r="A85"/>
      <c r="B85"/>
      <c r="C85"/>
      <c r="D85"/>
      <c r="E85"/>
      <c r="F85"/>
      <c r="G85"/>
      <c r="H85"/>
      <c r="I85" s="53"/>
      <c r="P85" s="1"/>
      <c r="R85" s="1"/>
      <c r="S85" s="1"/>
      <c r="T85" s="1"/>
    </row>
    <row r="86" spans="1:20" hidden="1" x14ac:dyDescent="0.45">
      <c r="A86"/>
      <c r="B86"/>
      <c r="C86"/>
      <c r="D86"/>
      <c r="E86"/>
      <c r="F86"/>
      <c r="G86"/>
      <c r="H86"/>
      <c r="I86" s="53"/>
      <c r="P86" s="1"/>
      <c r="R86" s="1"/>
      <c r="S86" s="1"/>
      <c r="T86" s="1"/>
    </row>
    <row r="87" spans="1:20" hidden="1" x14ac:dyDescent="0.45">
      <c r="A87"/>
      <c r="B87"/>
      <c r="C87"/>
      <c r="D87"/>
      <c r="E87"/>
      <c r="F87"/>
      <c r="G87"/>
      <c r="H87"/>
      <c r="I87" s="53"/>
      <c r="P87" s="1"/>
      <c r="R87" s="1"/>
      <c r="S87" s="1"/>
      <c r="T87" s="1"/>
    </row>
    <row r="88" spans="1:20" hidden="1" x14ac:dyDescent="0.45">
      <c r="A88"/>
      <c r="B88"/>
      <c r="C88"/>
      <c r="D88"/>
      <c r="E88"/>
      <c r="F88"/>
      <c r="G88"/>
      <c r="H88"/>
      <c r="I88" s="53"/>
      <c r="P88" s="1"/>
      <c r="R88" s="1"/>
      <c r="S88" s="1"/>
      <c r="T88" s="1"/>
    </row>
    <row r="89" spans="1:20" hidden="1" x14ac:dyDescent="0.45">
      <c r="A89"/>
      <c r="B89"/>
      <c r="C89"/>
      <c r="D89"/>
      <c r="E89"/>
      <c r="F89"/>
      <c r="G89"/>
      <c r="H89"/>
      <c r="I89" s="53"/>
      <c r="P89" s="1"/>
      <c r="R89" s="1"/>
      <c r="S89" s="1"/>
      <c r="T89" s="1"/>
    </row>
    <row r="90" spans="1:20" ht="14.65" hidden="1" customHeight="1" x14ac:dyDescent="0.45">
      <c r="A90"/>
      <c r="B90"/>
      <c r="C90"/>
      <c r="D90"/>
      <c r="E90"/>
      <c r="F90"/>
      <c r="G90"/>
      <c r="H90"/>
      <c r="I90" s="53"/>
      <c r="P90" s="1"/>
      <c r="R90" s="1"/>
      <c r="S90" s="1"/>
      <c r="T90" s="1"/>
    </row>
    <row r="91" spans="1:20" ht="14.65" hidden="1" customHeight="1" x14ac:dyDescent="0.45">
      <c r="I91" s="53"/>
      <c r="P91" s="1"/>
      <c r="R91" s="1"/>
      <c r="S91" s="1"/>
      <c r="T91" s="1"/>
    </row>
    <row r="92" spans="1:20" hidden="1" x14ac:dyDescent="0.45">
      <c r="I92" s="53"/>
      <c r="P92" s="1"/>
      <c r="R92" s="1"/>
      <c r="S92" s="1"/>
      <c r="T92" s="1"/>
    </row>
    <row r="93" spans="1:20" hidden="1" x14ac:dyDescent="0.45">
      <c r="I93" s="53"/>
      <c r="P93" s="1"/>
      <c r="R93" s="1"/>
      <c r="S93" s="1"/>
      <c r="T93" s="1"/>
    </row>
    <row r="94" spans="1:20" hidden="1" x14ac:dyDescent="0.45">
      <c r="I94" s="53"/>
      <c r="P94" s="1"/>
      <c r="R94" s="1"/>
      <c r="S94" s="1"/>
      <c r="T94" s="1"/>
    </row>
    <row r="95" spans="1:20" hidden="1" x14ac:dyDescent="0.45">
      <c r="I95" s="53"/>
      <c r="P95" s="1"/>
      <c r="R95" s="1"/>
      <c r="S95" s="1"/>
      <c r="T95" s="1"/>
    </row>
    <row r="96" spans="1:20" hidden="1" x14ac:dyDescent="0.45">
      <c r="I96" s="53"/>
      <c r="P96" s="1"/>
      <c r="R96" s="1"/>
      <c r="S96" s="1"/>
      <c r="T96" s="1"/>
    </row>
    <row r="97" spans="9:20" hidden="1" x14ac:dyDescent="0.45">
      <c r="I97" s="53"/>
      <c r="P97" s="1"/>
      <c r="R97" s="1"/>
      <c r="S97" s="1"/>
      <c r="T97" s="1"/>
    </row>
    <row r="98" spans="9:20" ht="14.65" hidden="1" customHeight="1" x14ac:dyDescent="0.45">
      <c r="I98" s="53"/>
    </row>
    <row r="99" spans="9:20" ht="14.65" hidden="1" customHeight="1" x14ac:dyDescent="0.45">
      <c r="I99" s="53"/>
    </row>
    <row r="100" spans="9:20" ht="14.65" hidden="1" customHeight="1" x14ac:dyDescent="0.45">
      <c r="I100" s="53"/>
    </row>
    <row r="101" spans="9:20" ht="14.65" hidden="1" customHeight="1" x14ac:dyDescent="0.45">
      <c r="I101" s="53"/>
    </row>
    <row r="102" spans="9:20" ht="14.65" hidden="1" customHeight="1" x14ac:dyDescent="0.45">
      <c r="I102" s="53"/>
    </row>
    <row r="103" spans="9:20" ht="14.65" hidden="1" customHeight="1" x14ac:dyDescent="0.45">
      <c r="I103" s="53"/>
    </row>
    <row r="104" spans="9:20" ht="14.65" hidden="1" customHeight="1" x14ac:dyDescent="0.45">
      <c r="I104" s="53"/>
    </row>
    <row r="105" spans="9:20" ht="14.65" hidden="1" customHeight="1" x14ac:dyDescent="0.45">
      <c r="I105" s="53"/>
    </row>
    <row r="106" spans="9:20" ht="14.65" hidden="1" customHeight="1" x14ac:dyDescent="0.45">
      <c r="I106" s="53"/>
    </row>
    <row r="107" spans="9:20" ht="14.65" hidden="1" customHeight="1" x14ac:dyDescent="0.45">
      <c r="I107" s="53"/>
    </row>
    <row r="108" spans="9:20" ht="14.65" hidden="1" customHeight="1" x14ac:dyDescent="0.45">
      <c r="I108" s="53"/>
    </row>
    <row r="109" spans="9:20" ht="14.65" hidden="1" customHeight="1" x14ac:dyDescent="0.45">
      <c r="I109" s="53"/>
    </row>
    <row r="110" spans="9:20" ht="14.65" hidden="1" customHeight="1" x14ac:dyDescent="0.45">
      <c r="I110" s="53"/>
    </row>
    <row r="111" spans="9:20" ht="14.65" hidden="1" customHeight="1" x14ac:dyDescent="0.45">
      <c r="I111" s="53"/>
    </row>
    <row r="112" spans="9:20" ht="14.65" hidden="1" customHeight="1" x14ac:dyDescent="0.45">
      <c r="I112" s="53"/>
    </row>
    <row r="113" spans="9:9" ht="14.65" hidden="1" customHeight="1" x14ac:dyDescent="0.45">
      <c r="I113" s="53"/>
    </row>
    <row r="114" spans="9:9" ht="14.65" hidden="1" customHeight="1" x14ac:dyDescent="0.45">
      <c r="I114" s="53"/>
    </row>
    <row r="115" spans="9:9" ht="14.65" hidden="1" customHeight="1" x14ac:dyDescent="0.45">
      <c r="I115" s="53"/>
    </row>
    <row r="116" spans="9:9" ht="14.65" hidden="1" customHeight="1" x14ac:dyDescent="0.45">
      <c r="I116" s="53"/>
    </row>
    <row r="117" spans="9:9" ht="14.65" hidden="1" customHeight="1" x14ac:dyDescent="0.45">
      <c r="I117" s="53"/>
    </row>
    <row r="118" spans="9:9" ht="14.65" hidden="1" customHeight="1" x14ac:dyDescent="0.45">
      <c r="I118" s="53"/>
    </row>
    <row r="119" spans="9:9" ht="14.65" hidden="1" customHeight="1" x14ac:dyDescent="0.45">
      <c r="I119" s="53"/>
    </row>
    <row r="120" spans="9:9" ht="14.65" hidden="1" customHeight="1" x14ac:dyDescent="0.45">
      <c r="I120" s="53"/>
    </row>
    <row r="121" spans="9:9" ht="14.65" hidden="1" customHeight="1" x14ac:dyDescent="0.45">
      <c r="I121" s="53"/>
    </row>
    <row r="122" spans="9:9" ht="14.65" hidden="1" customHeight="1" x14ac:dyDescent="0.45">
      <c r="I122" s="53"/>
    </row>
    <row r="123" spans="9:9" ht="14.65" hidden="1" customHeight="1" x14ac:dyDescent="0.45">
      <c r="I123" s="53"/>
    </row>
    <row r="124" spans="9:9" ht="14.65" hidden="1" customHeight="1" x14ac:dyDescent="0.45">
      <c r="I124" s="53"/>
    </row>
    <row r="125" spans="9:9" ht="14.65" hidden="1" customHeight="1" x14ac:dyDescent="0.45">
      <c r="I125" s="53"/>
    </row>
    <row r="126" spans="9:9" ht="14.65" hidden="1" customHeight="1" x14ac:dyDescent="0.45">
      <c r="I126" s="53"/>
    </row>
    <row r="127" spans="9:9" ht="14.65" hidden="1" customHeight="1" x14ac:dyDescent="0.45">
      <c r="I127" s="53"/>
    </row>
    <row r="128" spans="9:9" ht="14.65" hidden="1" customHeight="1" x14ac:dyDescent="0.45">
      <c r="I128" s="53"/>
    </row>
    <row r="129" spans="9:9" ht="14.65" hidden="1" customHeight="1" x14ac:dyDescent="0.45">
      <c r="I129" s="53"/>
    </row>
    <row r="130" spans="9:9" ht="14.65" hidden="1" customHeight="1" x14ac:dyDescent="0.45">
      <c r="I130" s="53"/>
    </row>
    <row r="131" spans="9:9" ht="14.65" hidden="1" customHeight="1" x14ac:dyDescent="0.45">
      <c r="I131" s="53"/>
    </row>
    <row r="132" spans="9:9" ht="14.65" hidden="1" customHeight="1" x14ac:dyDescent="0.45">
      <c r="I132" s="53"/>
    </row>
    <row r="133" spans="9:9" ht="14.65" hidden="1" customHeight="1" x14ac:dyDescent="0.45">
      <c r="I133" s="53"/>
    </row>
    <row r="134" spans="9:9" ht="14.65" hidden="1" customHeight="1" x14ac:dyDescent="0.45">
      <c r="I134" s="53"/>
    </row>
    <row r="135" spans="9:9" ht="14.65" hidden="1" customHeight="1" x14ac:dyDescent="0.45">
      <c r="I135" s="53"/>
    </row>
    <row r="136" spans="9:9" ht="14.65" hidden="1" customHeight="1" x14ac:dyDescent="0.45">
      <c r="I136" s="53"/>
    </row>
    <row r="137" spans="9:9" ht="14.65" hidden="1" customHeight="1" x14ac:dyDescent="0.45">
      <c r="I137" s="53"/>
    </row>
    <row r="138" spans="9:9" ht="14.65" hidden="1" customHeight="1" x14ac:dyDescent="0.45">
      <c r="I138" s="53"/>
    </row>
    <row r="139" spans="9:9" ht="14.65" hidden="1" customHeight="1" x14ac:dyDescent="0.45">
      <c r="I139" s="53"/>
    </row>
    <row r="140" spans="9:9" ht="14.65" hidden="1" customHeight="1" x14ac:dyDescent="0.45">
      <c r="I140" s="53"/>
    </row>
    <row r="141" spans="9:9" ht="14.65" hidden="1" customHeight="1" x14ac:dyDescent="0.45">
      <c r="I141" s="53"/>
    </row>
    <row r="142" spans="9:9" ht="14.65" hidden="1" customHeight="1" x14ac:dyDescent="0.45">
      <c r="I142" s="53"/>
    </row>
    <row r="143" spans="9:9" ht="14.65" hidden="1" customHeight="1" x14ac:dyDescent="0.45">
      <c r="I143" s="53"/>
    </row>
    <row r="144" spans="9:9" ht="14.65" hidden="1" customHeight="1" x14ac:dyDescent="0.45">
      <c r="I144" s="53"/>
    </row>
    <row r="145" spans="9:9" ht="14.65" hidden="1" customHeight="1" x14ac:dyDescent="0.45">
      <c r="I145" s="53"/>
    </row>
    <row r="146" spans="9:9" ht="14.65" hidden="1" customHeight="1" x14ac:dyDescent="0.45">
      <c r="I146" s="53"/>
    </row>
    <row r="147" spans="9:9" ht="14.65" hidden="1" customHeight="1" x14ac:dyDescent="0.45">
      <c r="I147" s="53"/>
    </row>
    <row r="148" spans="9:9" ht="14.65" hidden="1" customHeight="1" x14ac:dyDescent="0.45">
      <c r="I148" s="53"/>
    </row>
    <row r="149" spans="9:9" ht="14.65" hidden="1" customHeight="1" x14ac:dyDescent="0.45">
      <c r="I149" s="53"/>
    </row>
    <row r="150" spans="9:9" ht="14.65" hidden="1" customHeight="1" x14ac:dyDescent="0.45">
      <c r="I150" s="53"/>
    </row>
    <row r="151" spans="9:9" ht="14.65" hidden="1" customHeight="1" x14ac:dyDescent="0.45">
      <c r="I151" s="53"/>
    </row>
    <row r="152" spans="9:9" ht="14.65" hidden="1" customHeight="1" x14ac:dyDescent="0.45">
      <c r="I152" s="53"/>
    </row>
    <row r="153" spans="9:9" ht="14.65" hidden="1" customHeight="1" x14ac:dyDescent="0.45">
      <c r="I153" s="53"/>
    </row>
    <row r="154" spans="9:9" ht="14.65" hidden="1" customHeight="1" x14ac:dyDescent="0.45">
      <c r="I154" s="53"/>
    </row>
    <row r="155" spans="9:9" ht="14.65" hidden="1" customHeight="1" x14ac:dyDescent="0.45">
      <c r="I155" s="53"/>
    </row>
    <row r="156" spans="9:9" ht="14.65" hidden="1" customHeight="1" x14ac:dyDescent="0.45">
      <c r="I156" s="53"/>
    </row>
    <row r="157" spans="9:9" ht="14.65" hidden="1" customHeight="1" x14ac:dyDescent="0.45">
      <c r="I157" s="53"/>
    </row>
    <row r="158" spans="9:9" ht="14.65" hidden="1" customHeight="1" x14ac:dyDescent="0.45">
      <c r="I158" s="53"/>
    </row>
    <row r="159" spans="9:9" ht="14.65" hidden="1" customHeight="1" x14ac:dyDescent="0.45">
      <c r="I159" s="53"/>
    </row>
    <row r="160" spans="9:9" ht="14.65" hidden="1" customHeight="1" x14ac:dyDescent="0.45">
      <c r="I160" s="53"/>
    </row>
    <row r="161" spans="9:9" ht="14.65" hidden="1" customHeight="1" x14ac:dyDescent="0.45">
      <c r="I161" s="53"/>
    </row>
    <row r="162" spans="9:9" ht="14.65" hidden="1" customHeight="1" x14ac:dyDescent="0.45">
      <c r="I162" s="53"/>
    </row>
    <row r="163" spans="9:9" ht="14.65" hidden="1" customHeight="1" x14ac:dyDescent="0.45">
      <c r="I163" s="53"/>
    </row>
    <row r="164" spans="9:9" ht="14.65" hidden="1" customHeight="1" x14ac:dyDescent="0.45">
      <c r="I164" s="53"/>
    </row>
    <row r="165" spans="9:9" ht="14.65" hidden="1" customHeight="1" x14ac:dyDescent="0.45">
      <c r="I165" s="53"/>
    </row>
    <row r="166" spans="9:9" ht="14.65" hidden="1" customHeight="1" x14ac:dyDescent="0.45">
      <c r="I166" s="53"/>
    </row>
    <row r="167" spans="9:9" ht="14.65" hidden="1" customHeight="1" x14ac:dyDescent="0.45">
      <c r="I167" s="53"/>
    </row>
    <row r="168" spans="9:9" ht="14.65" hidden="1" customHeight="1" x14ac:dyDescent="0.45">
      <c r="I168" s="53"/>
    </row>
    <row r="169" spans="9:9" ht="14.65" hidden="1" customHeight="1" x14ac:dyDescent="0.45">
      <c r="I169" s="53"/>
    </row>
    <row r="170" spans="9:9" ht="14.65" hidden="1" customHeight="1" x14ac:dyDescent="0.45">
      <c r="I170" s="53"/>
    </row>
    <row r="171" spans="9:9" ht="14.65" hidden="1" customHeight="1" x14ac:dyDescent="0.45">
      <c r="I171" s="53"/>
    </row>
    <row r="172" spans="9:9" ht="14.65" hidden="1" customHeight="1" x14ac:dyDescent="0.45">
      <c r="I172" s="53"/>
    </row>
    <row r="173" spans="9:9" ht="14.65" hidden="1" customHeight="1" x14ac:dyDescent="0.45">
      <c r="I173" s="53"/>
    </row>
    <row r="174" spans="9:9" ht="14.65" hidden="1" customHeight="1" x14ac:dyDescent="0.45">
      <c r="I174" s="53"/>
    </row>
    <row r="175" spans="9:9" ht="14.65" hidden="1" customHeight="1" x14ac:dyDescent="0.45">
      <c r="I175" s="53"/>
    </row>
    <row r="176" spans="9:9" ht="14.65" hidden="1" customHeight="1" x14ac:dyDescent="0.45">
      <c r="I176" s="53"/>
    </row>
    <row r="177" spans="9:9" ht="14.65" hidden="1" customHeight="1" x14ac:dyDescent="0.45">
      <c r="I177" s="53"/>
    </row>
    <row r="178" spans="9:9" ht="14.65" hidden="1" customHeight="1" x14ac:dyDescent="0.45">
      <c r="I178" s="53"/>
    </row>
    <row r="179" spans="9:9" ht="14.65" hidden="1" customHeight="1" x14ac:dyDescent="0.45">
      <c r="I179" s="53"/>
    </row>
    <row r="180" spans="9:9" ht="14.65" hidden="1" customHeight="1" x14ac:dyDescent="0.45">
      <c r="I180" s="54"/>
    </row>
  </sheetData>
  <mergeCells count="8">
    <mergeCell ref="A1:H1"/>
    <mergeCell ref="P1:Q1"/>
    <mergeCell ref="J1:J2"/>
    <mergeCell ref="K1:K2"/>
    <mergeCell ref="L1:L2"/>
    <mergeCell ref="M1:M2"/>
    <mergeCell ref="N1:N2"/>
    <mergeCell ref="O1:O2"/>
  </mergeCells>
  <conditionalFormatting sqref="B3:H74">
    <cfRule type="containsText" dxfId="149" priority="1" operator="containsText" text="Unavailable">
      <formula>NOT(ISERROR(SEARCH("Unavailable",B3)))</formula>
    </cfRule>
    <cfRule type="containsText" dxfId="148" priority="2" operator="containsText" text="Com Hab">
      <formula>NOT(ISERROR(SEARCH("Com Hab",B3)))</formula>
    </cfRule>
    <cfRule type="containsText" dxfId="147" priority="3" operator="containsText" text="Respite">
      <formula>NOT(ISERROR(SEARCH("Respite",B3)))</formula>
    </cfRule>
    <cfRule type="containsText" dxfId="146" priority="4" operator="containsText" text="Advocacy">
      <formula>NOT(ISERROR(SEARCH("Advocacy",B3)))</formula>
    </cfRule>
    <cfRule type="containsText" dxfId="145" priority="5" operator="containsText" text="CareGiver">
      <formula>NOT(ISERROR(SEARCH("CareGiver",B3)))</formula>
    </cfRule>
    <cfRule type="containsText" dxfId="144" priority="6" operator="containsText" text="Pre-Vocational">
      <formula>NOT(ISERROR(SEARCH("Pre-Vocational",B3)))</formula>
    </cfRule>
  </conditionalFormatting>
  <dataValidations count="1">
    <dataValidation type="list" allowBlank="1" showInputMessage="1" sqref="A1" xr:uid="{FED4362A-C751-46BA-843F-14D35B02351E}">
      <formula1>Clients</formula1>
    </dataValidation>
  </dataValidations>
  <pageMargins left="0" right="0" top="1.75" bottom="0.75" header="0" footer="0"/>
  <pageSetup orientation="portrait" horizontalDpi="300" verticalDpi="300" r:id="rId1"/>
  <headerFooter scaleWithDoc="0">
    <oddHeader>&amp;L&amp;G&amp;C
&amp;G</oddHeader>
    <oddFooter>&amp;C
Signature: ____________________ Date:____/_____/____
 &amp;K92D05010 Prag Blvd #003 Monroe NY 10950 ● 845-600-1331 ● Info@legadail.org &amp;K01+000
&amp;G</oddFoot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FD753-B8A0-4FE8-AFF3-9937E620C671}">
  <sheetPr codeName="Sheet5">
    <tabColor rgb="FFC00000"/>
    <pageSetUpPr fitToPage="1"/>
  </sheetPr>
  <dimension ref="A1:GC180"/>
  <sheetViews>
    <sheetView showGridLines="0" zoomScale="85" zoomScaleNormal="85" workbookViewId="0">
      <selection activeCell="R41" sqref="R41"/>
    </sheetView>
  </sheetViews>
  <sheetFormatPr defaultColWidth="0" defaultRowHeight="0" customHeight="1" zeroHeight="1" x14ac:dyDescent="0.45"/>
  <cols>
    <col min="1" max="1" width="11.265625" style="11" bestFit="1" customWidth="1"/>
    <col min="2" max="8" width="6.53125" style="11" customWidth="1"/>
    <col min="9" max="9" width="16.53125" style="83" customWidth="1"/>
    <col min="10" max="15" width="6.53125" customWidth="1"/>
    <col min="16" max="16" width="5.46484375" style="11" customWidth="1"/>
    <col min="17" max="17" width="17.73046875" style="11" customWidth="1"/>
    <col min="18" max="18" width="29.53125" style="50" customWidth="1"/>
    <col min="19" max="19" width="3.73046875" style="11" customWidth="1"/>
    <col min="20" max="20" width="37.53125" style="11" customWidth="1"/>
    <col min="21" max="21" width="3.73046875" style="11" customWidth="1"/>
    <col min="22" max="22" width="4.796875" style="11" hidden="1" customWidth="1"/>
    <col min="23" max="23" width="10.265625" style="11" hidden="1" customWidth="1"/>
    <col min="24" max="24" width="14.265625" style="11" hidden="1" customWidth="1"/>
    <col min="25" max="29" width="3.73046875" style="11" hidden="1" customWidth="1"/>
    <col min="30" max="30" width="4.796875" style="11" hidden="1" customWidth="1"/>
    <col min="31" max="31" width="10.265625" style="11" hidden="1" customWidth="1"/>
    <col min="32" max="37" width="3.73046875" style="11" hidden="1" customWidth="1"/>
    <col min="38" max="38" width="4.796875" style="11" hidden="1" customWidth="1"/>
    <col min="39" max="39" width="10.265625" style="11" hidden="1" customWidth="1"/>
    <col min="40" max="45" width="3.73046875" style="11" hidden="1" customWidth="1"/>
    <col min="46" max="46" width="4.796875" style="11" hidden="1" customWidth="1"/>
    <col min="47" max="47" width="10.265625" style="11" hidden="1" customWidth="1"/>
    <col min="48" max="53" width="3.73046875" style="11" hidden="1" customWidth="1"/>
    <col min="54" max="54" width="4.796875" style="11" hidden="1" customWidth="1"/>
    <col min="55" max="55" width="10.265625" style="11" hidden="1" customWidth="1"/>
    <col min="56" max="61" width="3.73046875" style="11" hidden="1" customWidth="1"/>
    <col min="62" max="62" width="4.796875" style="11" hidden="1" customWidth="1"/>
    <col min="63" max="63" width="10.265625" style="11" hidden="1" customWidth="1"/>
    <col min="64" max="69" width="3.73046875" style="11" hidden="1" customWidth="1"/>
    <col min="70" max="70" width="4.796875" style="11" hidden="1" customWidth="1"/>
    <col min="71" max="71" width="10.265625" style="11" hidden="1" customWidth="1"/>
    <col min="72" max="77" width="3.73046875" style="11" hidden="1" customWidth="1"/>
    <col min="78" max="78" width="4.796875" style="11" hidden="1" customWidth="1"/>
    <col min="79" max="79" width="10.265625" style="11" hidden="1" customWidth="1"/>
    <col min="80" max="85" width="3.73046875" style="11" hidden="1" customWidth="1"/>
    <col min="86" max="86" width="4.796875" style="11" hidden="1" customWidth="1"/>
    <col min="87" max="87" width="10.265625" style="11" hidden="1" customWidth="1"/>
    <col min="88" max="93" width="3.73046875" style="11" hidden="1" customWidth="1"/>
    <col min="94" max="94" width="4.796875" style="11" hidden="1" customWidth="1"/>
    <col min="95" max="95" width="10.265625" style="11" hidden="1" customWidth="1"/>
    <col min="96" max="101" width="3.73046875" style="11" hidden="1" customWidth="1"/>
    <col min="102" max="102" width="4.796875" style="11" hidden="1" customWidth="1"/>
    <col min="103" max="103" width="10.265625" style="11" hidden="1" customWidth="1"/>
    <col min="104" max="109" width="3.73046875" style="11" hidden="1" customWidth="1"/>
    <col min="110" max="110" width="4.796875" style="11" hidden="1" customWidth="1"/>
    <col min="111" max="111" width="10.265625" style="11" hidden="1" customWidth="1"/>
    <col min="112" max="117" width="3.73046875" style="11" hidden="1" customWidth="1"/>
    <col min="118" max="118" width="4.796875" style="11" hidden="1" customWidth="1"/>
    <col min="119" max="119" width="10.265625" style="11" hidden="1" customWidth="1"/>
    <col min="120" max="125" width="3.73046875" style="11" hidden="1" customWidth="1"/>
    <col min="126" max="126" width="4.796875" style="11" hidden="1" customWidth="1"/>
    <col min="127" max="127" width="10.265625" style="11" hidden="1" customWidth="1"/>
    <col min="128" max="133" width="3.73046875" style="11" hidden="1" customWidth="1"/>
    <col min="134" max="134" width="4.796875" style="11" hidden="1" customWidth="1"/>
    <col min="135" max="135" width="10.265625" style="11" hidden="1" customWidth="1"/>
    <col min="136" max="141" width="3.73046875" style="11" hidden="1" customWidth="1"/>
    <col min="142" max="142" width="4.796875" style="11" hidden="1" customWidth="1"/>
    <col min="143" max="143" width="10.265625" style="11" hidden="1" customWidth="1"/>
    <col min="144" max="149" width="3.73046875" style="11" hidden="1" customWidth="1"/>
    <col min="150" max="150" width="4.796875" style="11" hidden="1" customWidth="1"/>
    <col min="151" max="151" width="10.265625" style="11" hidden="1" customWidth="1"/>
    <col min="152" max="157" width="3.73046875" style="11" hidden="1" customWidth="1"/>
    <col min="158" max="158" width="4.796875" style="11" hidden="1" customWidth="1"/>
    <col min="159" max="159" width="10.265625" style="11" hidden="1" customWidth="1"/>
    <col min="160" max="165" width="3.73046875" style="11" hidden="1" customWidth="1"/>
    <col min="166" max="166" width="4.796875" style="11" hidden="1" customWidth="1"/>
    <col min="167" max="167" width="10.265625" style="11" hidden="1" customWidth="1"/>
    <col min="168" max="173" width="3.73046875" style="11" hidden="1" customWidth="1"/>
    <col min="174" max="174" width="4.796875" style="11" hidden="1" customWidth="1"/>
    <col min="175" max="175" width="3.73046875" hidden="1" customWidth="1"/>
    <col min="176" max="176" width="20.265625" hidden="1" customWidth="1"/>
    <col min="177" max="178" width="14.53125" hidden="1" customWidth="1"/>
    <col min="179" max="183" width="3.73046875" hidden="1" customWidth="1"/>
    <col min="184" max="184" width="12" hidden="1" customWidth="1"/>
    <col min="185" max="185" width="8.265625" hidden="1" customWidth="1"/>
    <col min="186" max="16384" width="3.73046875" hidden="1"/>
  </cols>
  <sheetData>
    <row r="1" spans="1:174" ht="8.25" customHeight="1" thickBot="1" x14ac:dyDescent="0.5">
      <c r="A1" s="181" t="s">
        <v>177</v>
      </c>
      <c r="B1" s="182"/>
      <c r="C1" s="182"/>
      <c r="D1" s="182"/>
      <c r="E1" s="182"/>
      <c r="F1" s="182"/>
      <c r="G1" s="182"/>
      <c r="H1" s="183"/>
      <c r="I1" s="148"/>
      <c r="J1" s="180" t="s">
        <v>208</v>
      </c>
      <c r="K1" s="180" t="s">
        <v>6</v>
      </c>
      <c r="L1" s="180" t="s">
        <v>7</v>
      </c>
      <c r="M1" s="180" t="s">
        <v>8</v>
      </c>
      <c r="N1" s="180" t="s">
        <v>107</v>
      </c>
      <c r="O1" s="180" t="s">
        <v>39</v>
      </c>
      <c r="P1"/>
      <c r="Q1" s="117" t="s">
        <v>10</v>
      </c>
      <c r="R1" s="115" t="e" cm="1">
        <f t="array" aca="1" ref="R1" ca="1">INDIRECT(CONCATENATE("Worker!A",MATCH($A$1,Worker!A:A,0)))</f>
        <v>#N/A</v>
      </c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</row>
    <row r="2" spans="1:174" ht="8.25" customHeight="1" thickTop="1" thickBot="1" x14ac:dyDescent="0.5">
      <c r="A2" s="47"/>
      <c r="B2" s="47" t="s">
        <v>32</v>
      </c>
      <c r="C2" s="47" t="s">
        <v>33</v>
      </c>
      <c r="D2" s="47" t="s">
        <v>34</v>
      </c>
      <c r="E2" s="47" t="s">
        <v>35</v>
      </c>
      <c r="F2" s="47" t="s">
        <v>36</v>
      </c>
      <c r="G2" s="47" t="s">
        <v>37</v>
      </c>
      <c r="H2" s="47" t="s">
        <v>38</v>
      </c>
      <c r="I2" s="149" t="s">
        <v>172</v>
      </c>
      <c r="J2" s="180"/>
      <c r="K2" s="180"/>
      <c r="L2" s="180"/>
      <c r="M2" s="180"/>
      <c r="N2" s="180"/>
      <c r="O2" s="180"/>
      <c r="P2"/>
      <c r="Q2" s="117" t="s">
        <v>198</v>
      </c>
      <c r="R2" s="115" t="e" cm="1">
        <f t="array" aca="1" ref="R2" ca="1">INDIRECT(CONCATENATE("Worker!I",MATCH($A$1,Worker!A:A,0)))</f>
        <v>#N/A</v>
      </c>
      <c r="S2"/>
      <c r="T2"/>
      <c r="U2"/>
      <c r="V2"/>
      <c r="W2" s="29" t="s">
        <v>179</v>
      </c>
      <c r="X2" s="29" t="str">
        <f>LOWER(A1)</f>
        <v>worker template</v>
      </c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</row>
    <row r="3" spans="1:174" ht="8.25" customHeight="1" thickTop="1" thickBot="1" x14ac:dyDescent="0.5">
      <c r="A3" s="145">
        <v>0.25</v>
      </c>
      <c r="B3" s="84"/>
      <c r="C3" s="87"/>
      <c r="D3" s="84"/>
      <c r="E3" s="87"/>
      <c r="F3" s="84"/>
      <c r="G3" s="87"/>
      <c r="H3" s="84"/>
      <c r="I3" s="82"/>
      <c r="J3" s="119">
        <f ca="1">IFERROR(COUNTIFS(INDIRECT(CONCATENATE("'",$I3,"'!B3:H74")),"*Pre-Vocational*",INDIRECT(CONCATENATE("'",$I3,"'!B3:H74")),"*"&amp;$A$1&amp;"*")/4,0)</f>
        <v>0</v>
      </c>
      <c r="K3" s="120">
        <f ca="1">IFERROR(COUNTIFS(INDIRECT(CONCATENATE("'",$I3,"'!B3:H74")),"*CareGiver*",INDIRECT(CONCATENATE("'",$I3,"'!B3:H74")),"*"&amp;$A$1&amp;"*")/4,0)</f>
        <v>0</v>
      </c>
      <c r="L3" s="121">
        <f ca="1">IFERROR(COUNTIFS(INDIRECT(CONCATENATE("'",$I3,"'!B3:H74")),"*Advocacy*",INDIRECT(CONCATENATE("'",$I3,"'!B3:H74")),"*"&amp;$A$1&amp;"*")/4,0)</f>
        <v>0</v>
      </c>
      <c r="M3" s="122">
        <f ca="1">IFERROR(COUNTIFS(INDIRECT(CONCATENATE("'",$I3,"'!B3:H74")),"*Respite*",INDIRECT(CONCATENATE("'",$I3,"'!B3:H74")),"*"&amp;$A$1&amp;"*")/4,0)</f>
        <v>0</v>
      </c>
      <c r="N3" s="123">
        <f ca="1">IFERROR(COUNTIFS(INDIRECT(CONCATENATE("'",$I3,"'!B3:H74")),"*Com Hab*",INDIRECT(CONCATENATE("'",$I3,"'!B3:H74")),"*"&amp;$A$1&amp;"*")/4,0)</f>
        <v>0</v>
      </c>
      <c r="O3" s="124">
        <f ca="1">SUM(J3:N3)</f>
        <v>0</v>
      </c>
      <c r="P3"/>
      <c r="Q3" s="117" t="s">
        <v>201</v>
      </c>
      <c r="R3" s="115" t="e" cm="1">
        <f t="array" aca="1" ref="R3" ca="1">INDIRECT(CONCATENATE("Worker!J",MATCH($A$1,Worker!A:A,0)))</f>
        <v>#N/A</v>
      </c>
      <c r="S3"/>
      <c r="T3"/>
      <c r="U3"/>
      <c r="V3"/>
      <c r="W3" s="29" t="s">
        <v>166</v>
      </c>
      <c r="X3" s="29" t="e">
        <f>LOWER(VLOOKUP(X2,Worker!A:N,12,FALSE))</f>
        <v>#N/A</v>
      </c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</row>
    <row r="4" spans="1:174" ht="8.25" customHeight="1" thickTop="1" thickBot="1" x14ac:dyDescent="0.5">
      <c r="A4" s="146">
        <v>0.26041666666666669</v>
      </c>
      <c r="B4" s="85"/>
      <c r="C4" s="79"/>
      <c r="D4" s="85"/>
      <c r="E4" s="79"/>
      <c r="F4" s="85"/>
      <c r="G4" s="79"/>
      <c r="H4" s="85"/>
      <c r="I4" s="82"/>
      <c r="J4" s="119">
        <f t="shared" ref="J4:J67" ca="1" si="0">IFERROR(COUNTIFS(INDIRECT(CONCATENATE("'",$I4,"'!B3:H74")),"*Pre-Vocational*",INDIRECT(CONCATENATE("'",$I4,"'!B3:H74")),"*"&amp;$A$1&amp;"*")/4,0)</f>
        <v>0</v>
      </c>
      <c r="K4" s="120">
        <f t="shared" ref="K4:K67" ca="1" si="1">IFERROR(COUNTIFS(INDIRECT(CONCATENATE("'",$I4,"'!B3:H74")),"*CareGiver*",INDIRECT(CONCATENATE("'",$I4,"'!B3:H74")),"*"&amp;$A$1&amp;"*")/4,0)</f>
        <v>0</v>
      </c>
      <c r="L4" s="121">
        <f t="shared" ref="L4:L67" ca="1" si="2">IFERROR(COUNTIFS(INDIRECT(CONCATENATE("'",$I4,"'!B3:H74")),"*Advocacy*",INDIRECT(CONCATENATE("'",$I4,"'!B3:H74")),"*"&amp;$A$1&amp;"*")/4,0)</f>
        <v>0</v>
      </c>
      <c r="M4" s="122">
        <f t="shared" ref="M4:M67" ca="1" si="3">IFERROR(COUNTIFS(INDIRECT(CONCATENATE("'",$I4,"'!B3:H74")),"*Respite*",INDIRECT(CONCATENATE("'",$I4,"'!B3:H74")),"*"&amp;$A$1&amp;"*")/4,0)</f>
        <v>0</v>
      </c>
      <c r="N4" s="123">
        <f t="shared" ref="N4:N67" ca="1" si="4">IFERROR(COUNTIFS(INDIRECT(CONCATENATE("'",$I4,"'!B3:H74")),"*Com Hab*",INDIRECT(CONCATENATE("'",$I4,"'!B3:H74")),"*"&amp;$A$1&amp;"*")/4,0)</f>
        <v>0</v>
      </c>
      <c r="O4" s="124">
        <f t="shared" ref="O4:O67" ca="1" si="5">SUM(J4:N4)</f>
        <v>0</v>
      </c>
      <c r="P4"/>
      <c r="Q4" s="117" t="s">
        <v>199</v>
      </c>
      <c r="R4" s="115" t="e" cm="1">
        <f t="array" aca="1" ref="R4" ca="1">INDIRECT(CONCATENATE("Worker!K",MATCH($A$1,Worker!A:A,0)))</f>
        <v>#N/A</v>
      </c>
      <c r="S4"/>
      <c r="T4"/>
      <c r="U4"/>
      <c r="V4"/>
      <c r="W4" s="29" t="s">
        <v>109</v>
      </c>
      <c r="X4" s="30" t="e">
        <f>VLOOKUP(X2,Worker!A:N,2,FALSE)</f>
        <v>#N/A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</row>
    <row r="5" spans="1:174" ht="8.25" customHeight="1" thickTop="1" thickBot="1" x14ac:dyDescent="0.5">
      <c r="A5" s="146">
        <v>0.27083333333333331</v>
      </c>
      <c r="B5" s="85"/>
      <c r="C5" s="79"/>
      <c r="D5" s="85"/>
      <c r="E5" s="79"/>
      <c r="F5" s="85"/>
      <c r="G5" s="79"/>
      <c r="H5" s="85"/>
      <c r="I5" s="82"/>
      <c r="J5" s="119">
        <f t="shared" ca="1" si="0"/>
        <v>0</v>
      </c>
      <c r="K5" s="120">
        <f t="shared" ca="1" si="1"/>
        <v>0</v>
      </c>
      <c r="L5" s="121">
        <f t="shared" ca="1" si="2"/>
        <v>0</v>
      </c>
      <c r="M5" s="122">
        <f t="shared" ca="1" si="3"/>
        <v>0</v>
      </c>
      <c r="N5" s="123">
        <f t="shared" ca="1" si="4"/>
        <v>0</v>
      </c>
      <c r="O5" s="124">
        <f t="shared" ca="1" si="5"/>
        <v>0</v>
      </c>
      <c r="P5"/>
      <c r="Q5" s="117" t="s">
        <v>226</v>
      </c>
      <c r="R5" s="115" t="e" cm="1">
        <f t="array" aca="1" ref="R5" ca="1">INDIRECT(CONCATENATE("Worker!L",MATCH($A$1,Worker!A:A,0)))</f>
        <v>#N/A</v>
      </c>
      <c r="S5"/>
      <c r="T5"/>
      <c r="U5"/>
      <c r="V5"/>
      <c r="W5" s="31"/>
      <c r="X5" s="30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</row>
    <row r="6" spans="1:174" ht="8.25" customHeight="1" thickTop="1" thickBot="1" x14ac:dyDescent="0.5">
      <c r="A6" s="147">
        <v>0.28125</v>
      </c>
      <c r="B6" s="86"/>
      <c r="C6" s="88"/>
      <c r="D6" s="86"/>
      <c r="E6" s="88"/>
      <c r="F6" s="86"/>
      <c r="G6" s="88"/>
      <c r="H6" s="86"/>
      <c r="I6" s="82"/>
      <c r="J6" s="119">
        <f t="shared" ca="1" si="0"/>
        <v>0</v>
      </c>
      <c r="K6" s="120">
        <f t="shared" ca="1" si="1"/>
        <v>0</v>
      </c>
      <c r="L6" s="121">
        <f t="shared" ca="1" si="2"/>
        <v>0</v>
      </c>
      <c r="M6" s="122">
        <f t="shared" ca="1" si="3"/>
        <v>0</v>
      </c>
      <c r="N6" s="123">
        <f t="shared" ca="1" si="4"/>
        <v>0</v>
      </c>
      <c r="O6" s="124">
        <f t="shared" ca="1" si="5"/>
        <v>0</v>
      </c>
      <c r="P6"/>
      <c r="Q6" s="117" t="s">
        <v>200</v>
      </c>
      <c r="R6" s="115" t="e" cm="1">
        <f t="array" aca="1" ref="R6" ca="1">INDIRECT(CONCATENATE("Worker!M",MATCH($A$1,Worker!A:A,0)))</f>
        <v>#N/A</v>
      </c>
      <c r="S6"/>
      <c r="T6"/>
      <c r="U6"/>
      <c r="V6"/>
      <c r="W6" s="31"/>
      <c r="X6" s="30" t="e">
        <f>IF(X4=Settings!E1,5,IF(X4=Settings!F1,6,IF(X4=Settings!G1,7,)))</f>
        <v>#N/A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</row>
    <row r="7" spans="1:174" ht="8.25" customHeight="1" thickTop="1" thickBot="1" x14ac:dyDescent="0.5">
      <c r="A7" s="145">
        <v>0.29166666666666669</v>
      </c>
      <c r="B7" s="84"/>
      <c r="C7" s="87"/>
      <c r="D7" s="84"/>
      <c r="E7" s="87"/>
      <c r="F7" s="84"/>
      <c r="G7" s="87"/>
      <c r="H7" s="84"/>
      <c r="I7" s="82"/>
      <c r="J7" s="119">
        <f t="shared" ca="1" si="0"/>
        <v>0</v>
      </c>
      <c r="K7" s="120">
        <f t="shared" ca="1" si="1"/>
        <v>0</v>
      </c>
      <c r="L7" s="121">
        <f t="shared" ca="1" si="2"/>
        <v>0</v>
      </c>
      <c r="M7" s="122">
        <f t="shared" ca="1" si="3"/>
        <v>0</v>
      </c>
      <c r="N7" s="123">
        <f t="shared" ca="1" si="4"/>
        <v>0</v>
      </c>
      <c r="O7" s="124">
        <f t="shared" ca="1" si="5"/>
        <v>0</v>
      </c>
      <c r="P7"/>
      <c r="Q7"/>
      <c r="R7" s="1"/>
      <c r="S7"/>
      <c r="T7"/>
      <c r="U7"/>
      <c r="V7"/>
      <c r="W7" s="31"/>
      <c r="X7" s="30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</row>
    <row r="8" spans="1:174" ht="8.25" customHeight="1" thickTop="1" thickBot="1" x14ac:dyDescent="0.5">
      <c r="A8" s="146">
        <v>0.30208333333333331</v>
      </c>
      <c r="B8" s="85"/>
      <c r="C8" s="79"/>
      <c r="D8" s="85"/>
      <c r="E8" s="79"/>
      <c r="F8" s="85"/>
      <c r="G8" s="79"/>
      <c r="H8" s="85"/>
      <c r="I8" s="82"/>
      <c r="J8" s="119">
        <f t="shared" ca="1" si="0"/>
        <v>0</v>
      </c>
      <c r="K8" s="120">
        <f t="shared" ca="1" si="1"/>
        <v>0</v>
      </c>
      <c r="L8" s="121">
        <f t="shared" ca="1" si="2"/>
        <v>0</v>
      </c>
      <c r="M8" s="122">
        <f t="shared" ca="1" si="3"/>
        <v>0</v>
      </c>
      <c r="N8" s="123">
        <f t="shared" ca="1" si="4"/>
        <v>0</v>
      </c>
      <c r="O8" s="124">
        <f t="shared" ca="1" si="5"/>
        <v>0</v>
      </c>
      <c r="P8"/>
      <c r="Q8"/>
      <c r="R8" s="1"/>
      <c r="S8"/>
      <c r="T8"/>
      <c r="U8"/>
      <c r="V8"/>
      <c r="W8" s="29" t="s">
        <v>108</v>
      </c>
      <c r="X8" s="30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</row>
    <row r="9" spans="1:174" ht="8.25" customHeight="1" thickTop="1" thickBot="1" x14ac:dyDescent="0.5">
      <c r="A9" s="146">
        <v>0.3125</v>
      </c>
      <c r="B9" s="85"/>
      <c r="C9" s="79"/>
      <c r="D9" s="85"/>
      <c r="E9" s="79"/>
      <c r="F9" s="85"/>
      <c r="G9" s="79"/>
      <c r="H9" s="85"/>
      <c r="I9" s="82"/>
      <c r="J9" s="119">
        <f t="shared" ca="1" si="0"/>
        <v>0</v>
      </c>
      <c r="K9" s="120">
        <f t="shared" ca="1" si="1"/>
        <v>0</v>
      </c>
      <c r="L9" s="121">
        <f t="shared" ca="1" si="2"/>
        <v>0</v>
      </c>
      <c r="M9" s="122">
        <f t="shared" ca="1" si="3"/>
        <v>0</v>
      </c>
      <c r="N9" s="123">
        <f t="shared" ca="1" si="4"/>
        <v>0</v>
      </c>
      <c r="O9" s="124">
        <f t="shared" ca="1" si="5"/>
        <v>0</v>
      </c>
      <c r="P9"/>
      <c r="Q9"/>
      <c r="R9" s="1"/>
      <c r="S9"/>
      <c r="T9"/>
      <c r="U9"/>
      <c r="V9"/>
      <c r="W9" s="29" t="s">
        <v>5</v>
      </c>
      <c r="X9" s="30" t="e">
        <f>VLOOKUP(W9,Settings!$A$1:$G$6,$X$6,FALSE)</f>
        <v>#REF!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</row>
    <row r="10" spans="1:174" ht="8.25" customHeight="1" thickTop="1" thickBot="1" x14ac:dyDescent="0.5">
      <c r="A10" s="147">
        <v>0.32291666666666702</v>
      </c>
      <c r="B10" s="86"/>
      <c r="C10" s="88"/>
      <c r="D10" s="86"/>
      <c r="E10" s="88"/>
      <c r="F10" s="86"/>
      <c r="G10" s="88"/>
      <c r="H10" s="86"/>
      <c r="I10" s="82"/>
      <c r="J10" s="119">
        <f t="shared" ca="1" si="0"/>
        <v>0</v>
      </c>
      <c r="K10" s="120">
        <f t="shared" ca="1" si="1"/>
        <v>0</v>
      </c>
      <c r="L10" s="121">
        <f t="shared" ca="1" si="2"/>
        <v>0</v>
      </c>
      <c r="M10" s="122">
        <f t="shared" ca="1" si="3"/>
        <v>0</v>
      </c>
      <c r="N10" s="123">
        <f t="shared" ca="1" si="4"/>
        <v>0</v>
      </c>
      <c r="O10" s="124">
        <f t="shared" ca="1" si="5"/>
        <v>0</v>
      </c>
      <c r="P10"/>
      <c r="Q10"/>
      <c r="R10" s="1"/>
      <c r="S10"/>
      <c r="T10"/>
      <c r="U10"/>
      <c r="V10"/>
      <c r="W10" s="29" t="s">
        <v>6</v>
      </c>
      <c r="X10" s="30" t="e">
        <f>VLOOKUP(W10,Settings!$A$1:$G$6,$X$6,FALSE)</f>
        <v>#REF!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</row>
    <row r="11" spans="1:174" ht="8.25" customHeight="1" thickTop="1" thickBot="1" x14ac:dyDescent="0.5">
      <c r="A11" s="145">
        <v>0.33333333333333298</v>
      </c>
      <c r="B11" s="84"/>
      <c r="C11" s="87"/>
      <c r="D11" s="84"/>
      <c r="E11" s="87"/>
      <c r="F11" s="84"/>
      <c r="G11" s="87"/>
      <c r="H11" s="84"/>
      <c r="I11" s="82"/>
      <c r="J11" s="119">
        <f t="shared" ca="1" si="0"/>
        <v>0</v>
      </c>
      <c r="K11" s="120">
        <f t="shared" ca="1" si="1"/>
        <v>0</v>
      </c>
      <c r="L11" s="121">
        <f t="shared" ca="1" si="2"/>
        <v>0</v>
      </c>
      <c r="M11" s="122">
        <f t="shared" ca="1" si="3"/>
        <v>0</v>
      </c>
      <c r="N11" s="123">
        <f t="shared" ca="1" si="4"/>
        <v>0</v>
      </c>
      <c r="O11" s="124">
        <f t="shared" ca="1" si="5"/>
        <v>0</v>
      </c>
      <c r="P11"/>
      <c r="Q11"/>
      <c r="R11" s="1"/>
      <c r="S11"/>
      <c r="T11"/>
      <c r="U11"/>
      <c r="V11"/>
      <c r="W11" s="29" t="s">
        <v>7</v>
      </c>
      <c r="X11" s="30" t="e">
        <f>VLOOKUP(W11,Settings!$A$1:$G$6,$X$6,FALSE)</f>
        <v>#REF!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</row>
    <row r="12" spans="1:174" ht="8.25" customHeight="1" thickTop="1" thickBot="1" x14ac:dyDescent="0.5">
      <c r="A12" s="146">
        <v>0.34375</v>
      </c>
      <c r="B12" s="85"/>
      <c r="C12" s="79"/>
      <c r="D12" s="85"/>
      <c r="E12" s="79"/>
      <c r="F12" s="85"/>
      <c r="G12" s="79"/>
      <c r="H12" s="85"/>
      <c r="I12" s="82"/>
      <c r="J12" s="119">
        <f t="shared" ca="1" si="0"/>
        <v>0</v>
      </c>
      <c r="K12" s="120">
        <f t="shared" ca="1" si="1"/>
        <v>0</v>
      </c>
      <c r="L12" s="121">
        <f t="shared" ca="1" si="2"/>
        <v>0</v>
      </c>
      <c r="M12" s="122">
        <f t="shared" ca="1" si="3"/>
        <v>0</v>
      </c>
      <c r="N12" s="123">
        <f t="shared" ca="1" si="4"/>
        <v>0</v>
      </c>
      <c r="O12" s="124">
        <f t="shared" ca="1" si="5"/>
        <v>0</v>
      </c>
      <c r="P12"/>
      <c r="Q12"/>
      <c r="R12" s="1"/>
      <c r="S12"/>
      <c r="T12"/>
      <c r="U12"/>
      <c r="V12"/>
      <c r="W12" s="29" t="s">
        <v>8</v>
      </c>
      <c r="X12" s="30" t="e">
        <f>VLOOKUP(W12,Settings!$A$1:$G$6,$X$6,FALSE)</f>
        <v>#REF!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</row>
    <row r="13" spans="1:174" ht="8.25" customHeight="1" thickTop="1" thickBot="1" x14ac:dyDescent="0.5">
      <c r="A13" s="146">
        <v>0.35416666666666602</v>
      </c>
      <c r="B13" s="85"/>
      <c r="C13" s="79"/>
      <c r="D13" s="85"/>
      <c r="E13" s="79"/>
      <c r="F13" s="85"/>
      <c r="G13" s="79"/>
      <c r="H13" s="85"/>
      <c r="I13" s="82"/>
      <c r="J13" s="119">
        <f t="shared" ca="1" si="0"/>
        <v>0</v>
      </c>
      <c r="K13" s="120">
        <f t="shared" ca="1" si="1"/>
        <v>0</v>
      </c>
      <c r="L13" s="121">
        <f t="shared" ca="1" si="2"/>
        <v>0</v>
      </c>
      <c r="M13" s="122">
        <f t="shared" ca="1" si="3"/>
        <v>0</v>
      </c>
      <c r="N13" s="123">
        <f t="shared" ca="1" si="4"/>
        <v>0</v>
      </c>
      <c r="O13" s="124">
        <f t="shared" ca="1" si="5"/>
        <v>0</v>
      </c>
      <c r="P13"/>
      <c r="Q13"/>
      <c r="R13" s="1"/>
      <c r="S13"/>
      <c r="T13"/>
      <c r="U13"/>
      <c r="V13"/>
      <c r="W13" s="29" t="s">
        <v>107</v>
      </c>
      <c r="X13" s="30" t="e">
        <f>VLOOKUP(W13,Settings!$A$1:$G$6,$X$6,FALSE)</f>
        <v>#REF!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</row>
    <row r="14" spans="1:174" ht="8.25" customHeight="1" thickTop="1" x14ac:dyDescent="0.45">
      <c r="A14" s="147">
        <v>0.36458333333333298</v>
      </c>
      <c r="B14" s="86"/>
      <c r="C14" s="88"/>
      <c r="D14" s="86"/>
      <c r="E14" s="88"/>
      <c r="F14" s="86"/>
      <c r="G14" s="88"/>
      <c r="H14" s="86"/>
      <c r="I14" s="82"/>
      <c r="J14" s="119">
        <f t="shared" ca="1" si="0"/>
        <v>0</v>
      </c>
      <c r="K14" s="120">
        <f t="shared" ca="1" si="1"/>
        <v>0</v>
      </c>
      <c r="L14" s="121">
        <f t="shared" ca="1" si="2"/>
        <v>0</v>
      </c>
      <c r="M14" s="122">
        <f t="shared" ca="1" si="3"/>
        <v>0</v>
      </c>
      <c r="N14" s="123">
        <f t="shared" ca="1" si="4"/>
        <v>0</v>
      </c>
      <c r="O14" s="124">
        <f t="shared" ca="1" si="5"/>
        <v>0</v>
      </c>
      <c r="P14"/>
      <c r="Q14"/>
      <c r="R14" s="1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</row>
    <row r="15" spans="1:174" ht="8.25" customHeight="1" x14ac:dyDescent="0.45">
      <c r="A15" s="145">
        <v>0.375</v>
      </c>
      <c r="B15" s="84"/>
      <c r="C15" s="87"/>
      <c r="D15" s="84"/>
      <c r="E15" s="87"/>
      <c r="F15" s="84"/>
      <c r="G15" s="87"/>
      <c r="H15" s="84"/>
      <c r="I15" s="82"/>
      <c r="J15" s="119">
        <f t="shared" ca="1" si="0"/>
        <v>0</v>
      </c>
      <c r="K15" s="120">
        <f t="shared" ca="1" si="1"/>
        <v>0</v>
      </c>
      <c r="L15" s="121">
        <f t="shared" ca="1" si="2"/>
        <v>0</v>
      </c>
      <c r="M15" s="122">
        <f t="shared" ca="1" si="3"/>
        <v>0</v>
      </c>
      <c r="N15" s="123">
        <f t="shared" ca="1" si="4"/>
        <v>0</v>
      </c>
      <c r="O15" s="124">
        <f t="shared" ca="1" si="5"/>
        <v>0</v>
      </c>
      <c r="P15"/>
      <c r="Q15"/>
      <c r="R15" s="1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</row>
    <row r="16" spans="1:174" ht="8.25" customHeight="1" x14ac:dyDescent="0.45">
      <c r="A16" s="146">
        <v>0.38541666666666602</v>
      </c>
      <c r="B16" s="85"/>
      <c r="C16" s="79"/>
      <c r="D16" s="85"/>
      <c r="E16" s="79"/>
      <c r="F16" s="85"/>
      <c r="G16" s="79"/>
      <c r="H16" s="85"/>
      <c r="I16" s="82"/>
      <c r="J16" s="119">
        <f t="shared" ca="1" si="0"/>
        <v>0</v>
      </c>
      <c r="K16" s="120">
        <f t="shared" ca="1" si="1"/>
        <v>0</v>
      </c>
      <c r="L16" s="121">
        <f t="shared" ca="1" si="2"/>
        <v>0</v>
      </c>
      <c r="M16" s="122">
        <f t="shared" ca="1" si="3"/>
        <v>0</v>
      </c>
      <c r="N16" s="123">
        <f t="shared" ca="1" si="4"/>
        <v>0</v>
      </c>
      <c r="O16" s="124">
        <f t="shared" ca="1" si="5"/>
        <v>0</v>
      </c>
      <c r="P16"/>
      <c r="Q16"/>
      <c r="R16" s="1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</row>
    <row r="17" spans="1:174" ht="8.25" customHeight="1" x14ac:dyDescent="0.45">
      <c r="A17" s="146">
        <v>0.39583333333333298</v>
      </c>
      <c r="B17" s="85"/>
      <c r="C17" s="79"/>
      <c r="D17" s="85"/>
      <c r="E17" s="79"/>
      <c r="F17" s="85"/>
      <c r="G17" s="79"/>
      <c r="H17" s="85"/>
      <c r="I17" s="82"/>
      <c r="J17" s="119">
        <f t="shared" ca="1" si="0"/>
        <v>0</v>
      </c>
      <c r="K17" s="120">
        <f t="shared" ca="1" si="1"/>
        <v>0</v>
      </c>
      <c r="L17" s="121">
        <f t="shared" ca="1" si="2"/>
        <v>0</v>
      </c>
      <c r="M17" s="122">
        <f t="shared" ca="1" si="3"/>
        <v>0</v>
      </c>
      <c r="N17" s="123">
        <f t="shared" ca="1" si="4"/>
        <v>0</v>
      </c>
      <c r="O17" s="124">
        <f t="shared" ca="1" si="5"/>
        <v>0</v>
      </c>
      <c r="P17"/>
      <c r="Q17"/>
      <c r="R17" s="1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</row>
    <row r="18" spans="1:174" ht="7.9" customHeight="1" x14ac:dyDescent="0.45">
      <c r="A18" s="147">
        <v>0.40625</v>
      </c>
      <c r="B18" s="86"/>
      <c r="C18" s="88"/>
      <c r="D18" s="86"/>
      <c r="E18" s="88"/>
      <c r="F18" s="86"/>
      <c r="G18" s="88"/>
      <c r="H18" s="86"/>
      <c r="I18" s="82"/>
      <c r="J18" s="119">
        <f t="shared" ca="1" si="0"/>
        <v>0</v>
      </c>
      <c r="K18" s="120">
        <f t="shared" ca="1" si="1"/>
        <v>0</v>
      </c>
      <c r="L18" s="121">
        <f t="shared" ca="1" si="2"/>
        <v>0</v>
      </c>
      <c r="M18" s="122">
        <f t="shared" ca="1" si="3"/>
        <v>0</v>
      </c>
      <c r="N18" s="123">
        <f t="shared" ca="1" si="4"/>
        <v>0</v>
      </c>
      <c r="O18" s="124">
        <f t="shared" ca="1" si="5"/>
        <v>0</v>
      </c>
      <c r="P18"/>
      <c r="Q18"/>
      <c r="R18" s="1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</row>
    <row r="19" spans="1:174" ht="8.25" customHeight="1" x14ac:dyDescent="0.45">
      <c r="A19" s="145">
        <v>0.41666666666666702</v>
      </c>
      <c r="B19" s="84"/>
      <c r="C19" s="87"/>
      <c r="D19" s="84"/>
      <c r="E19" s="87"/>
      <c r="F19" s="84"/>
      <c r="G19" s="87"/>
      <c r="H19" s="84"/>
      <c r="I19" s="82"/>
      <c r="J19" s="119">
        <f t="shared" ca="1" si="0"/>
        <v>0</v>
      </c>
      <c r="K19" s="120">
        <f t="shared" ca="1" si="1"/>
        <v>0</v>
      </c>
      <c r="L19" s="121">
        <f t="shared" ca="1" si="2"/>
        <v>0</v>
      </c>
      <c r="M19" s="122">
        <f t="shared" ca="1" si="3"/>
        <v>0</v>
      </c>
      <c r="N19" s="123">
        <f t="shared" ca="1" si="4"/>
        <v>0</v>
      </c>
      <c r="O19" s="124">
        <f t="shared" ca="1" si="5"/>
        <v>0</v>
      </c>
      <c r="P19"/>
      <c r="Q19"/>
      <c r="R19" s="1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</row>
    <row r="20" spans="1:174" ht="8.25" customHeight="1" x14ac:dyDescent="0.45">
      <c r="A20" s="146">
        <v>0.42708333333333298</v>
      </c>
      <c r="B20" s="85"/>
      <c r="C20" s="79"/>
      <c r="D20" s="85"/>
      <c r="E20" s="79"/>
      <c r="F20" s="85"/>
      <c r="G20" s="79"/>
      <c r="H20" s="85"/>
      <c r="I20" s="82"/>
      <c r="J20" s="119">
        <f t="shared" ca="1" si="0"/>
        <v>0</v>
      </c>
      <c r="K20" s="120">
        <f t="shared" ca="1" si="1"/>
        <v>0</v>
      </c>
      <c r="L20" s="121">
        <f t="shared" ca="1" si="2"/>
        <v>0</v>
      </c>
      <c r="M20" s="122">
        <f t="shared" ca="1" si="3"/>
        <v>0</v>
      </c>
      <c r="N20" s="123">
        <f t="shared" ca="1" si="4"/>
        <v>0</v>
      </c>
      <c r="O20" s="124">
        <f t="shared" ca="1" si="5"/>
        <v>0</v>
      </c>
      <c r="P20"/>
      <c r="Q20"/>
      <c r="R20" s="1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</row>
    <row r="21" spans="1:174" ht="8.25" customHeight="1" x14ac:dyDescent="0.45">
      <c r="A21" s="146">
        <v>0.4375</v>
      </c>
      <c r="B21" s="85"/>
      <c r="C21" s="79"/>
      <c r="D21" s="85"/>
      <c r="E21" s="79"/>
      <c r="F21" s="85"/>
      <c r="G21" s="79"/>
      <c r="H21" s="85"/>
      <c r="I21" s="82"/>
      <c r="J21" s="119">
        <f t="shared" ca="1" si="0"/>
        <v>0</v>
      </c>
      <c r="K21" s="120">
        <f t="shared" ca="1" si="1"/>
        <v>0</v>
      </c>
      <c r="L21" s="121">
        <f t="shared" ca="1" si="2"/>
        <v>0</v>
      </c>
      <c r="M21" s="122">
        <f t="shared" ca="1" si="3"/>
        <v>0</v>
      </c>
      <c r="N21" s="123">
        <f t="shared" ca="1" si="4"/>
        <v>0</v>
      </c>
      <c r="O21" s="124">
        <f t="shared" ca="1" si="5"/>
        <v>0</v>
      </c>
      <c r="P21"/>
      <c r="Q21"/>
      <c r="R21" s="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</row>
    <row r="22" spans="1:174" ht="7.9" customHeight="1" x14ac:dyDescent="0.45">
      <c r="A22" s="147">
        <v>0.44791666666666602</v>
      </c>
      <c r="B22" s="86"/>
      <c r="C22" s="88"/>
      <c r="D22" s="86"/>
      <c r="E22" s="88"/>
      <c r="F22" s="86"/>
      <c r="G22" s="88"/>
      <c r="H22" s="86"/>
      <c r="I22" s="82"/>
      <c r="J22" s="119">
        <f t="shared" ca="1" si="0"/>
        <v>0</v>
      </c>
      <c r="K22" s="120">
        <f t="shared" ca="1" si="1"/>
        <v>0</v>
      </c>
      <c r="L22" s="121">
        <f t="shared" ca="1" si="2"/>
        <v>0</v>
      </c>
      <c r="M22" s="122">
        <f t="shared" ca="1" si="3"/>
        <v>0</v>
      </c>
      <c r="N22" s="123">
        <f t="shared" ca="1" si="4"/>
        <v>0</v>
      </c>
      <c r="O22" s="124">
        <f t="shared" ca="1" si="5"/>
        <v>0</v>
      </c>
      <c r="P22"/>
      <c r="Q22"/>
      <c r="R22" s="1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</row>
    <row r="23" spans="1:174" ht="8.25" customHeight="1" x14ac:dyDescent="0.45">
      <c r="A23" s="145">
        <v>0.45833333333333298</v>
      </c>
      <c r="B23" s="84"/>
      <c r="C23" s="87"/>
      <c r="D23" s="84"/>
      <c r="E23" s="87"/>
      <c r="F23" s="84"/>
      <c r="G23" s="87"/>
      <c r="H23" s="84"/>
      <c r="I23" s="82"/>
      <c r="J23" s="119">
        <f t="shared" ca="1" si="0"/>
        <v>0</v>
      </c>
      <c r="K23" s="120">
        <f t="shared" ca="1" si="1"/>
        <v>0</v>
      </c>
      <c r="L23" s="121">
        <f t="shared" ca="1" si="2"/>
        <v>0</v>
      </c>
      <c r="M23" s="122">
        <f t="shared" ca="1" si="3"/>
        <v>0</v>
      </c>
      <c r="N23" s="123">
        <f t="shared" ca="1" si="4"/>
        <v>0</v>
      </c>
      <c r="O23" s="124">
        <f t="shared" ca="1" si="5"/>
        <v>0</v>
      </c>
      <c r="P23"/>
      <c r="Q23"/>
      <c r="R23" s="1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</row>
    <row r="24" spans="1:174" ht="8.25" customHeight="1" x14ac:dyDescent="0.45">
      <c r="A24" s="146">
        <v>0.46875</v>
      </c>
      <c r="B24" s="85"/>
      <c r="C24" s="79"/>
      <c r="D24" s="85"/>
      <c r="E24" s="79"/>
      <c r="F24" s="85"/>
      <c r="G24" s="79"/>
      <c r="H24" s="85"/>
      <c r="I24" s="82"/>
      <c r="J24" s="119">
        <f t="shared" ca="1" si="0"/>
        <v>0</v>
      </c>
      <c r="K24" s="120">
        <f t="shared" ca="1" si="1"/>
        <v>0</v>
      </c>
      <c r="L24" s="121">
        <f t="shared" ca="1" si="2"/>
        <v>0</v>
      </c>
      <c r="M24" s="122">
        <f t="shared" ca="1" si="3"/>
        <v>0</v>
      </c>
      <c r="N24" s="123">
        <f t="shared" ca="1" si="4"/>
        <v>0</v>
      </c>
      <c r="O24" s="124">
        <f t="shared" ca="1" si="5"/>
        <v>0</v>
      </c>
      <c r="P24"/>
      <c r="Q24"/>
      <c r="R24" s="1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</row>
    <row r="25" spans="1:174" ht="8.25" customHeight="1" x14ac:dyDescent="0.45">
      <c r="A25" s="146">
        <v>0.47916666666666602</v>
      </c>
      <c r="B25" s="85"/>
      <c r="C25" s="79"/>
      <c r="D25" s="85"/>
      <c r="E25" s="79"/>
      <c r="F25" s="85"/>
      <c r="G25" s="79"/>
      <c r="H25" s="85"/>
      <c r="I25" s="82"/>
      <c r="J25" s="119">
        <f t="shared" ca="1" si="0"/>
        <v>0</v>
      </c>
      <c r="K25" s="120">
        <f t="shared" ca="1" si="1"/>
        <v>0</v>
      </c>
      <c r="L25" s="121">
        <f t="shared" ca="1" si="2"/>
        <v>0</v>
      </c>
      <c r="M25" s="122">
        <f t="shared" ca="1" si="3"/>
        <v>0</v>
      </c>
      <c r="N25" s="123">
        <f t="shared" ca="1" si="4"/>
        <v>0</v>
      </c>
      <c r="O25" s="124">
        <f t="shared" ca="1" si="5"/>
        <v>0</v>
      </c>
      <c r="P25"/>
      <c r="Q25"/>
      <c r="R25" s="1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</row>
    <row r="26" spans="1:174" ht="8.25" customHeight="1" x14ac:dyDescent="0.45">
      <c r="A26" s="147">
        <v>0.48958333333333298</v>
      </c>
      <c r="B26" s="86"/>
      <c r="C26" s="88"/>
      <c r="D26" s="86"/>
      <c r="E26" s="88"/>
      <c r="F26" s="86"/>
      <c r="G26" s="88"/>
      <c r="H26" s="86"/>
      <c r="I26" s="82"/>
      <c r="J26" s="119">
        <f t="shared" ca="1" si="0"/>
        <v>0</v>
      </c>
      <c r="K26" s="120">
        <f t="shared" ca="1" si="1"/>
        <v>0</v>
      </c>
      <c r="L26" s="121">
        <f t="shared" ca="1" si="2"/>
        <v>0</v>
      </c>
      <c r="M26" s="122">
        <f t="shared" ca="1" si="3"/>
        <v>0</v>
      </c>
      <c r="N26" s="123">
        <f t="shared" ca="1" si="4"/>
        <v>0</v>
      </c>
      <c r="O26" s="124">
        <f t="shared" ca="1" si="5"/>
        <v>0</v>
      </c>
      <c r="P26"/>
      <c r="Q26"/>
      <c r="R26" s="1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</row>
    <row r="27" spans="1:174" ht="8.25" customHeight="1" x14ac:dyDescent="0.45">
      <c r="A27" s="145">
        <v>0.5</v>
      </c>
      <c r="B27" s="84"/>
      <c r="C27" s="87"/>
      <c r="D27" s="84"/>
      <c r="E27" s="87"/>
      <c r="F27" s="84"/>
      <c r="G27" s="87"/>
      <c r="H27" s="84"/>
      <c r="I27" s="82"/>
      <c r="J27" s="119">
        <f t="shared" ca="1" si="0"/>
        <v>0</v>
      </c>
      <c r="K27" s="120">
        <f t="shared" ca="1" si="1"/>
        <v>0</v>
      </c>
      <c r="L27" s="121">
        <f t="shared" ca="1" si="2"/>
        <v>0</v>
      </c>
      <c r="M27" s="122">
        <f t="shared" ca="1" si="3"/>
        <v>0</v>
      </c>
      <c r="N27" s="123">
        <f t="shared" ca="1" si="4"/>
        <v>0</v>
      </c>
      <c r="O27" s="124">
        <f t="shared" ca="1" si="5"/>
        <v>0</v>
      </c>
      <c r="P27"/>
      <c r="Q27"/>
      <c r="R27" s="1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</row>
    <row r="28" spans="1:174" ht="8.25" customHeight="1" x14ac:dyDescent="0.45">
      <c r="A28" s="146">
        <v>0.51041666666666596</v>
      </c>
      <c r="B28" s="85"/>
      <c r="C28" s="79"/>
      <c r="D28" s="85"/>
      <c r="E28" s="79"/>
      <c r="F28" s="85"/>
      <c r="G28" s="79"/>
      <c r="H28" s="85"/>
      <c r="I28" s="82"/>
      <c r="J28" s="119">
        <f t="shared" ca="1" si="0"/>
        <v>0</v>
      </c>
      <c r="K28" s="120">
        <f t="shared" ca="1" si="1"/>
        <v>0</v>
      </c>
      <c r="L28" s="121">
        <f t="shared" ca="1" si="2"/>
        <v>0</v>
      </c>
      <c r="M28" s="122">
        <f t="shared" ca="1" si="3"/>
        <v>0</v>
      </c>
      <c r="N28" s="123">
        <f t="shared" ca="1" si="4"/>
        <v>0</v>
      </c>
      <c r="O28" s="124">
        <f t="shared" ca="1" si="5"/>
        <v>0</v>
      </c>
      <c r="P28"/>
      <c r="Q28"/>
      <c r="R28" s="1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</row>
    <row r="29" spans="1:174" ht="8.25" customHeight="1" x14ac:dyDescent="0.45">
      <c r="A29" s="146">
        <v>0.52083333333333304</v>
      </c>
      <c r="B29" s="85"/>
      <c r="C29" s="79"/>
      <c r="D29" s="85"/>
      <c r="E29" s="79"/>
      <c r="F29" s="85"/>
      <c r="G29" s="79"/>
      <c r="H29" s="85"/>
      <c r="I29" s="82"/>
      <c r="J29" s="119">
        <f t="shared" ca="1" si="0"/>
        <v>0</v>
      </c>
      <c r="K29" s="120">
        <f t="shared" ca="1" si="1"/>
        <v>0</v>
      </c>
      <c r="L29" s="121">
        <f t="shared" ca="1" si="2"/>
        <v>0</v>
      </c>
      <c r="M29" s="122">
        <f t="shared" ca="1" si="3"/>
        <v>0</v>
      </c>
      <c r="N29" s="123">
        <f t="shared" ca="1" si="4"/>
        <v>0</v>
      </c>
      <c r="O29" s="124">
        <f t="shared" ca="1" si="5"/>
        <v>0</v>
      </c>
      <c r="P29"/>
      <c r="Q29"/>
      <c r="R29" s="1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</row>
    <row r="30" spans="1:174" ht="8.25" customHeight="1" x14ac:dyDescent="0.45">
      <c r="A30" s="147">
        <v>0.531249999999999</v>
      </c>
      <c r="B30" s="86"/>
      <c r="C30" s="88"/>
      <c r="D30" s="86"/>
      <c r="E30" s="88"/>
      <c r="F30" s="86"/>
      <c r="G30" s="88"/>
      <c r="H30" s="86"/>
      <c r="I30" s="82"/>
      <c r="J30" s="119">
        <f t="shared" ca="1" si="0"/>
        <v>0</v>
      </c>
      <c r="K30" s="120">
        <f t="shared" ca="1" si="1"/>
        <v>0</v>
      </c>
      <c r="L30" s="121">
        <f t="shared" ca="1" si="2"/>
        <v>0</v>
      </c>
      <c r="M30" s="122">
        <f t="shared" ca="1" si="3"/>
        <v>0</v>
      </c>
      <c r="N30" s="123">
        <f t="shared" ca="1" si="4"/>
        <v>0</v>
      </c>
      <c r="O30" s="124">
        <f t="shared" ca="1" si="5"/>
        <v>0</v>
      </c>
      <c r="P30"/>
      <c r="Q30"/>
      <c r="R30" s="1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</row>
    <row r="31" spans="1:174" ht="8.25" customHeight="1" x14ac:dyDescent="0.45">
      <c r="A31" s="145">
        <v>0.54166666666666596</v>
      </c>
      <c r="B31" s="84"/>
      <c r="C31" s="87"/>
      <c r="D31" s="84"/>
      <c r="E31" s="87"/>
      <c r="F31" s="84"/>
      <c r="G31" s="87"/>
      <c r="H31" s="84"/>
      <c r="I31" s="82"/>
      <c r="J31" s="119">
        <f t="shared" ca="1" si="0"/>
        <v>0</v>
      </c>
      <c r="K31" s="120">
        <f t="shared" ca="1" si="1"/>
        <v>0</v>
      </c>
      <c r="L31" s="121">
        <f t="shared" ca="1" si="2"/>
        <v>0</v>
      </c>
      <c r="M31" s="122">
        <f t="shared" ca="1" si="3"/>
        <v>0</v>
      </c>
      <c r="N31" s="123">
        <f t="shared" ca="1" si="4"/>
        <v>0</v>
      </c>
      <c r="O31" s="124">
        <f t="shared" ca="1" si="5"/>
        <v>0</v>
      </c>
      <c r="P31"/>
      <c r="Q31"/>
      <c r="R31" s="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</row>
    <row r="32" spans="1:174" ht="8.25" customHeight="1" x14ac:dyDescent="0.45">
      <c r="A32" s="146">
        <v>0.55208333333333304</v>
      </c>
      <c r="B32" s="85"/>
      <c r="C32" s="79"/>
      <c r="D32" s="85"/>
      <c r="E32" s="79"/>
      <c r="F32" s="85"/>
      <c r="G32" s="79"/>
      <c r="H32" s="85"/>
      <c r="I32" s="82"/>
      <c r="J32" s="119">
        <f t="shared" ca="1" si="0"/>
        <v>0</v>
      </c>
      <c r="K32" s="120">
        <f t="shared" ca="1" si="1"/>
        <v>0</v>
      </c>
      <c r="L32" s="121">
        <f t="shared" ca="1" si="2"/>
        <v>0</v>
      </c>
      <c r="M32" s="122">
        <f t="shared" ca="1" si="3"/>
        <v>0</v>
      </c>
      <c r="N32" s="123">
        <f t="shared" ca="1" si="4"/>
        <v>0</v>
      </c>
      <c r="O32" s="124">
        <f t="shared" ca="1" si="5"/>
        <v>0</v>
      </c>
      <c r="P32"/>
      <c r="Q32"/>
      <c r="R32" s="1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</row>
    <row r="33" spans="1:174" ht="8.25" customHeight="1" x14ac:dyDescent="0.45">
      <c r="A33" s="146">
        <v>0.562499999999999</v>
      </c>
      <c r="B33" s="85"/>
      <c r="C33" s="79"/>
      <c r="D33" s="85"/>
      <c r="E33" s="79"/>
      <c r="F33" s="85"/>
      <c r="G33" s="79"/>
      <c r="H33" s="85"/>
      <c r="I33" s="82"/>
      <c r="J33" s="119">
        <f t="shared" ca="1" si="0"/>
        <v>0</v>
      </c>
      <c r="K33" s="120">
        <f t="shared" ca="1" si="1"/>
        <v>0</v>
      </c>
      <c r="L33" s="121">
        <f t="shared" ca="1" si="2"/>
        <v>0</v>
      </c>
      <c r="M33" s="122">
        <f t="shared" ca="1" si="3"/>
        <v>0</v>
      </c>
      <c r="N33" s="123">
        <f t="shared" ca="1" si="4"/>
        <v>0</v>
      </c>
      <c r="O33" s="124">
        <f t="shared" ca="1" si="5"/>
        <v>0</v>
      </c>
      <c r="P33"/>
      <c r="Q33"/>
      <c r="R33" s="1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</row>
    <row r="34" spans="1:174" ht="8.25" customHeight="1" x14ac:dyDescent="0.45">
      <c r="A34" s="147">
        <v>0.57291666666666596</v>
      </c>
      <c r="B34" s="86"/>
      <c r="C34" s="88"/>
      <c r="D34" s="86"/>
      <c r="E34" s="88"/>
      <c r="F34" s="86"/>
      <c r="G34" s="88"/>
      <c r="H34" s="86"/>
      <c r="I34" s="82"/>
      <c r="J34" s="119">
        <f t="shared" ca="1" si="0"/>
        <v>0</v>
      </c>
      <c r="K34" s="120">
        <f t="shared" ca="1" si="1"/>
        <v>0</v>
      </c>
      <c r="L34" s="121">
        <f t="shared" ca="1" si="2"/>
        <v>0</v>
      </c>
      <c r="M34" s="122">
        <f t="shared" ca="1" si="3"/>
        <v>0</v>
      </c>
      <c r="N34" s="123">
        <f t="shared" ca="1" si="4"/>
        <v>0</v>
      </c>
      <c r="O34" s="124">
        <f t="shared" ca="1" si="5"/>
        <v>0</v>
      </c>
      <c r="P34"/>
      <c r="Q34"/>
      <c r="R34" s="1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</row>
    <row r="35" spans="1:174" ht="8.25" customHeight="1" x14ac:dyDescent="0.45">
      <c r="A35" s="145">
        <v>0.58333333333333304</v>
      </c>
      <c r="B35" s="84"/>
      <c r="C35" s="87"/>
      <c r="D35" s="84"/>
      <c r="E35" s="87"/>
      <c r="F35" s="84"/>
      <c r="G35" s="87"/>
      <c r="H35" s="84"/>
      <c r="I35" s="82"/>
      <c r="J35" s="119">
        <f t="shared" ca="1" si="0"/>
        <v>0</v>
      </c>
      <c r="K35" s="120">
        <f t="shared" ca="1" si="1"/>
        <v>0</v>
      </c>
      <c r="L35" s="121">
        <f t="shared" ca="1" si="2"/>
        <v>0</v>
      </c>
      <c r="M35" s="122">
        <f t="shared" ca="1" si="3"/>
        <v>0</v>
      </c>
      <c r="N35" s="123">
        <f t="shared" ca="1" si="4"/>
        <v>0</v>
      </c>
      <c r="O35" s="124">
        <f t="shared" ca="1" si="5"/>
        <v>0</v>
      </c>
      <c r="P35"/>
      <c r="Q35"/>
      <c r="R35" s="1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</row>
    <row r="36" spans="1:174" ht="8.25" customHeight="1" x14ac:dyDescent="0.45">
      <c r="A36" s="146">
        <v>0.593749999999999</v>
      </c>
      <c r="B36" s="85"/>
      <c r="C36" s="79"/>
      <c r="D36" s="85"/>
      <c r="E36" s="79"/>
      <c r="F36" s="85"/>
      <c r="G36" s="79"/>
      <c r="H36" s="85"/>
      <c r="I36" s="82"/>
      <c r="J36" s="119">
        <f t="shared" ca="1" si="0"/>
        <v>0</v>
      </c>
      <c r="K36" s="120">
        <f t="shared" ca="1" si="1"/>
        <v>0</v>
      </c>
      <c r="L36" s="121">
        <f t="shared" ca="1" si="2"/>
        <v>0</v>
      </c>
      <c r="M36" s="122">
        <f t="shared" ca="1" si="3"/>
        <v>0</v>
      </c>
      <c r="N36" s="123">
        <f t="shared" ca="1" si="4"/>
        <v>0</v>
      </c>
      <c r="O36" s="124">
        <f t="shared" ca="1" si="5"/>
        <v>0</v>
      </c>
      <c r="P36"/>
      <c r="Q36"/>
      <c r="R36" s="1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</row>
    <row r="37" spans="1:174" ht="8.25" customHeight="1" x14ac:dyDescent="0.45">
      <c r="A37" s="146">
        <v>0.60416666666666596</v>
      </c>
      <c r="B37" s="85"/>
      <c r="C37" s="79"/>
      <c r="D37" s="85"/>
      <c r="E37" s="79"/>
      <c r="F37" s="85"/>
      <c r="G37" s="79"/>
      <c r="H37" s="85"/>
      <c r="I37" s="82"/>
      <c r="J37" s="119">
        <f t="shared" ca="1" si="0"/>
        <v>0</v>
      </c>
      <c r="K37" s="120">
        <f t="shared" ca="1" si="1"/>
        <v>0</v>
      </c>
      <c r="L37" s="121">
        <f t="shared" ca="1" si="2"/>
        <v>0</v>
      </c>
      <c r="M37" s="122">
        <f t="shared" ca="1" si="3"/>
        <v>0</v>
      </c>
      <c r="N37" s="123">
        <f t="shared" ca="1" si="4"/>
        <v>0</v>
      </c>
      <c r="O37" s="124">
        <f t="shared" ca="1" si="5"/>
        <v>0</v>
      </c>
      <c r="P37"/>
      <c r="Q37"/>
      <c r="R37" s="1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</row>
    <row r="38" spans="1:174" ht="8.25" customHeight="1" x14ac:dyDescent="0.45">
      <c r="A38" s="147">
        <v>0.61458333333333304</v>
      </c>
      <c r="B38" s="86"/>
      <c r="C38" s="88"/>
      <c r="D38" s="86"/>
      <c r="E38" s="88"/>
      <c r="F38" s="86"/>
      <c r="G38" s="88"/>
      <c r="H38" s="86"/>
      <c r="I38" s="82"/>
      <c r="J38" s="119">
        <f t="shared" ca="1" si="0"/>
        <v>0</v>
      </c>
      <c r="K38" s="120">
        <f t="shared" ca="1" si="1"/>
        <v>0</v>
      </c>
      <c r="L38" s="121">
        <f t="shared" ca="1" si="2"/>
        <v>0</v>
      </c>
      <c r="M38" s="122">
        <f t="shared" ca="1" si="3"/>
        <v>0</v>
      </c>
      <c r="N38" s="123">
        <f t="shared" ca="1" si="4"/>
        <v>0</v>
      </c>
      <c r="O38" s="124">
        <f t="shared" ca="1" si="5"/>
        <v>0</v>
      </c>
      <c r="P38"/>
      <c r="Q38"/>
      <c r="R38" s="1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</row>
    <row r="39" spans="1:174" ht="8.25" customHeight="1" x14ac:dyDescent="0.45">
      <c r="A39" s="145">
        <v>0.624999999999999</v>
      </c>
      <c r="B39" s="84"/>
      <c r="C39" s="87"/>
      <c r="D39" s="84"/>
      <c r="E39" s="87"/>
      <c r="F39" s="84"/>
      <c r="G39" s="87"/>
      <c r="H39" s="84"/>
      <c r="I39" s="82"/>
      <c r="J39" s="119">
        <f t="shared" ca="1" si="0"/>
        <v>0</v>
      </c>
      <c r="K39" s="120">
        <f t="shared" ca="1" si="1"/>
        <v>0</v>
      </c>
      <c r="L39" s="121">
        <f t="shared" ca="1" si="2"/>
        <v>0</v>
      </c>
      <c r="M39" s="122">
        <f t="shared" ca="1" si="3"/>
        <v>0</v>
      </c>
      <c r="N39" s="123">
        <f t="shared" ca="1" si="4"/>
        <v>0</v>
      </c>
      <c r="O39" s="124">
        <f t="shared" ca="1" si="5"/>
        <v>0</v>
      </c>
      <c r="P39"/>
      <c r="Q39"/>
      <c r="R39" s="1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</row>
    <row r="40" spans="1:174" ht="8.25" customHeight="1" x14ac:dyDescent="0.45">
      <c r="A40" s="146">
        <v>0.63541666666666596</v>
      </c>
      <c r="B40" s="85"/>
      <c r="C40" s="79"/>
      <c r="D40" s="85"/>
      <c r="E40" s="79"/>
      <c r="F40" s="85"/>
      <c r="G40" s="79"/>
      <c r="H40" s="85"/>
      <c r="I40" s="82"/>
      <c r="J40" s="119">
        <f t="shared" ca="1" si="0"/>
        <v>0</v>
      </c>
      <c r="K40" s="120">
        <f t="shared" ca="1" si="1"/>
        <v>0</v>
      </c>
      <c r="L40" s="121">
        <f t="shared" ca="1" si="2"/>
        <v>0</v>
      </c>
      <c r="M40" s="122">
        <f t="shared" ca="1" si="3"/>
        <v>0</v>
      </c>
      <c r="N40" s="123">
        <f t="shared" ca="1" si="4"/>
        <v>0</v>
      </c>
      <c r="O40" s="124">
        <f t="shared" ca="1" si="5"/>
        <v>0</v>
      </c>
      <c r="P40"/>
      <c r="Q40"/>
      <c r="R40" s="1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</row>
    <row r="41" spans="1:174" ht="8.25" customHeight="1" x14ac:dyDescent="0.45">
      <c r="A41" s="146">
        <v>0.64583333333333204</v>
      </c>
      <c r="B41" s="85"/>
      <c r="C41" s="79"/>
      <c r="D41" s="85"/>
      <c r="E41" s="79"/>
      <c r="F41" s="85"/>
      <c r="G41" s="79"/>
      <c r="H41" s="85"/>
      <c r="I41" s="82"/>
      <c r="J41" s="119">
        <f t="shared" ca="1" si="0"/>
        <v>0</v>
      </c>
      <c r="K41" s="120">
        <f t="shared" ca="1" si="1"/>
        <v>0</v>
      </c>
      <c r="L41" s="121">
        <f t="shared" ca="1" si="2"/>
        <v>0</v>
      </c>
      <c r="M41" s="122">
        <f t="shared" ca="1" si="3"/>
        <v>0</v>
      </c>
      <c r="N41" s="123">
        <f t="shared" ca="1" si="4"/>
        <v>0</v>
      </c>
      <c r="O41" s="124">
        <f t="shared" ca="1" si="5"/>
        <v>0</v>
      </c>
      <c r="P41"/>
      <c r="Q41"/>
      <c r="R41" s="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</row>
    <row r="42" spans="1:174" ht="8.25" customHeight="1" x14ac:dyDescent="0.45">
      <c r="A42" s="147">
        <v>0.656249999999999</v>
      </c>
      <c r="B42" s="86"/>
      <c r="C42" s="88"/>
      <c r="D42" s="86"/>
      <c r="E42" s="88"/>
      <c r="F42" s="86"/>
      <c r="G42" s="88"/>
      <c r="H42" s="86"/>
      <c r="I42" s="82"/>
      <c r="J42" s="119">
        <f t="shared" ca="1" si="0"/>
        <v>0</v>
      </c>
      <c r="K42" s="120">
        <f t="shared" ca="1" si="1"/>
        <v>0</v>
      </c>
      <c r="L42" s="121">
        <f t="shared" ca="1" si="2"/>
        <v>0</v>
      </c>
      <c r="M42" s="122">
        <f t="shared" ca="1" si="3"/>
        <v>0</v>
      </c>
      <c r="N42" s="123">
        <f t="shared" ca="1" si="4"/>
        <v>0</v>
      </c>
      <c r="O42" s="124">
        <f t="shared" ca="1" si="5"/>
        <v>0</v>
      </c>
      <c r="P42"/>
      <c r="Q42"/>
      <c r="R42" s="1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</row>
    <row r="43" spans="1:174" ht="8.25" customHeight="1" x14ac:dyDescent="0.45">
      <c r="A43" s="145">
        <v>0.66666666666666596</v>
      </c>
      <c r="B43" s="84"/>
      <c r="C43" s="87"/>
      <c r="D43" s="84"/>
      <c r="E43" s="87"/>
      <c r="F43" s="84"/>
      <c r="G43" s="87"/>
      <c r="H43" s="84"/>
      <c r="I43" s="82"/>
      <c r="J43" s="119">
        <f t="shared" ca="1" si="0"/>
        <v>0</v>
      </c>
      <c r="K43" s="120">
        <f t="shared" ca="1" si="1"/>
        <v>0</v>
      </c>
      <c r="L43" s="121">
        <f t="shared" ca="1" si="2"/>
        <v>0</v>
      </c>
      <c r="M43" s="122">
        <f t="shared" ca="1" si="3"/>
        <v>0</v>
      </c>
      <c r="N43" s="123">
        <f t="shared" ca="1" si="4"/>
        <v>0</v>
      </c>
      <c r="O43" s="124">
        <f t="shared" ca="1" si="5"/>
        <v>0</v>
      </c>
      <c r="P43"/>
      <c r="Q43"/>
      <c r="R43" s="1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</row>
    <row r="44" spans="1:174" ht="8.25" customHeight="1" x14ac:dyDescent="0.45">
      <c r="A44" s="146">
        <v>0.67708333333333204</v>
      </c>
      <c r="B44" s="85"/>
      <c r="C44" s="79"/>
      <c r="D44" s="85"/>
      <c r="E44" s="79"/>
      <c r="F44" s="85"/>
      <c r="G44" s="79"/>
      <c r="H44" s="85"/>
      <c r="I44" s="82"/>
      <c r="J44" s="119">
        <f t="shared" ca="1" si="0"/>
        <v>0</v>
      </c>
      <c r="K44" s="120">
        <f t="shared" ca="1" si="1"/>
        <v>0</v>
      </c>
      <c r="L44" s="121">
        <f t="shared" ca="1" si="2"/>
        <v>0</v>
      </c>
      <c r="M44" s="122">
        <f t="shared" ca="1" si="3"/>
        <v>0</v>
      </c>
      <c r="N44" s="123">
        <f t="shared" ca="1" si="4"/>
        <v>0</v>
      </c>
      <c r="O44" s="124">
        <f t="shared" ca="1" si="5"/>
        <v>0</v>
      </c>
      <c r="P44"/>
      <c r="Q44"/>
      <c r="R44" s="1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</row>
    <row r="45" spans="1:174" ht="8.25" customHeight="1" x14ac:dyDescent="0.45">
      <c r="A45" s="146">
        <v>0.687499999999999</v>
      </c>
      <c r="B45" s="85"/>
      <c r="C45" s="79"/>
      <c r="D45" s="85"/>
      <c r="E45" s="79"/>
      <c r="F45" s="85"/>
      <c r="G45" s="79"/>
      <c r="H45" s="85"/>
      <c r="I45" s="82"/>
      <c r="J45" s="119">
        <f t="shared" ca="1" si="0"/>
        <v>0</v>
      </c>
      <c r="K45" s="120">
        <f t="shared" ca="1" si="1"/>
        <v>0</v>
      </c>
      <c r="L45" s="121">
        <f t="shared" ca="1" si="2"/>
        <v>0</v>
      </c>
      <c r="M45" s="122">
        <f t="shared" ca="1" si="3"/>
        <v>0</v>
      </c>
      <c r="N45" s="123">
        <f t="shared" ca="1" si="4"/>
        <v>0</v>
      </c>
      <c r="O45" s="124">
        <f t="shared" ca="1" si="5"/>
        <v>0</v>
      </c>
      <c r="P45"/>
      <c r="Q45"/>
      <c r="R45" s="1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</row>
    <row r="46" spans="1:174" ht="8.25" customHeight="1" x14ac:dyDescent="0.45">
      <c r="A46" s="147">
        <v>0.69791666666666596</v>
      </c>
      <c r="B46" s="86"/>
      <c r="C46" s="88"/>
      <c r="D46" s="86"/>
      <c r="E46" s="88"/>
      <c r="F46" s="86"/>
      <c r="G46" s="88"/>
      <c r="H46" s="86"/>
      <c r="I46" s="82"/>
      <c r="J46" s="119">
        <f t="shared" ca="1" si="0"/>
        <v>0</v>
      </c>
      <c r="K46" s="120">
        <f t="shared" ca="1" si="1"/>
        <v>0</v>
      </c>
      <c r="L46" s="121">
        <f t="shared" ca="1" si="2"/>
        <v>0</v>
      </c>
      <c r="M46" s="122">
        <f t="shared" ca="1" si="3"/>
        <v>0</v>
      </c>
      <c r="N46" s="123">
        <f t="shared" ca="1" si="4"/>
        <v>0</v>
      </c>
      <c r="O46" s="124">
        <f t="shared" ca="1" si="5"/>
        <v>0</v>
      </c>
      <c r="P46"/>
      <c r="Q46"/>
      <c r="R46" s="1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</row>
    <row r="47" spans="1:174" ht="8.25" customHeight="1" x14ac:dyDescent="0.45">
      <c r="A47" s="145">
        <v>0.70833333333333204</v>
      </c>
      <c r="B47" s="84"/>
      <c r="C47" s="87"/>
      <c r="D47" s="84"/>
      <c r="E47" s="87"/>
      <c r="F47" s="84"/>
      <c r="G47" s="87"/>
      <c r="H47" s="84"/>
      <c r="I47" s="82"/>
      <c r="J47" s="119">
        <f t="shared" ca="1" si="0"/>
        <v>0</v>
      </c>
      <c r="K47" s="120">
        <f t="shared" ca="1" si="1"/>
        <v>0</v>
      </c>
      <c r="L47" s="121">
        <f t="shared" ca="1" si="2"/>
        <v>0</v>
      </c>
      <c r="M47" s="122">
        <f t="shared" ca="1" si="3"/>
        <v>0</v>
      </c>
      <c r="N47" s="123">
        <f t="shared" ca="1" si="4"/>
        <v>0</v>
      </c>
      <c r="O47" s="124">
        <f t="shared" ca="1" si="5"/>
        <v>0</v>
      </c>
      <c r="P47"/>
      <c r="Q47"/>
      <c r="R47" s="1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</row>
    <row r="48" spans="1:174" ht="8.25" customHeight="1" x14ac:dyDescent="0.45">
      <c r="A48" s="146">
        <v>0.718749999999999</v>
      </c>
      <c r="B48" s="85"/>
      <c r="C48" s="79"/>
      <c r="D48" s="85"/>
      <c r="E48" s="79"/>
      <c r="F48" s="85"/>
      <c r="G48" s="79"/>
      <c r="H48" s="85"/>
      <c r="I48" s="82"/>
      <c r="J48" s="119">
        <f t="shared" ca="1" si="0"/>
        <v>0</v>
      </c>
      <c r="K48" s="120">
        <f t="shared" ca="1" si="1"/>
        <v>0</v>
      </c>
      <c r="L48" s="121">
        <f t="shared" ca="1" si="2"/>
        <v>0</v>
      </c>
      <c r="M48" s="122">
        <f t="shared" ca="1" si="3"/>
        <v>0</v>
      </c>
      <c r="N48" s="123">
        <f t="shared" ca="1" si="4"/>
        <v>0</v>
      </c>
      <c r="O48" s="124">
        <f t="shared" ca="1" si="5"/>
        <v>0</v>
      </c>
      <c r="P48"/>
      <c r="Q48"/>
      <c r="R48" s="1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</row>
    <row r="49" spans="1:174" ht="8.25" customHeight="1" x14ac:dyDescent="0.45">
      <c r="A49" s="146">
        <v>0.72916666666666496</v>
      </c>
      <c r="B49" s="85"/>
      <c r="C49" s="79"/>
      <c r="D49" s="85"/>
      <c r="E49" s="79"/>
      <c r="F49" s="85"/>
      <c r="G49" s="79"/>
      <c r="H49" s="85"/>
      <c r="I49" s="82"/>
      <c r="J49" s="119">
        <f t="shared" ca="1" si="0"/>
        <v>0</v>
      </c>
      <c r="K49" s="120">
        <f t="shared" ca="1" si="1"/>
        <v>0</v>
      </c>
      <c r="L49" s="121">
        <f t="shared" ca="1" si="2"/>
        <v>0</v>
      </c>
      <c r="M49" s="122">
        <f t="shared" ca="1" si="3"/>
        <v>0</v>
      </c>
      <c r="N49" s="123">
        <f t="shared" ca="1" si="4"/>
        <v>0</v>
      </c>
      <c r="O49" s="124">
        <f t="shared" ca="1" si="5"/>
        <v>0</v>
      </c>
      <c r="P49"/>
      <c r="Q49"/>
      <c r="R49" s="1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</row>
    <row r="50" spans="1:174" ht="8.25" customHeight="1" x14ac:dyDescent="0.45">
      <c r="A50" s="147">
        <v>0.73958333333333204</v>
      </c>
      <c r="B50" s="86"/>
      <c r="C50" s="88"/>
      <c r="D50" s="86"/>
      <c r="E50" s="88"/>
      <c r="F50" s="86"/>
      <c r="G50" s="88"/>
      <c r="H50" s="86"/>
      <c r="I50" s="82"/>
      <c r="J50" s="119">
        <f t="shared" ca="1" si="0"/>
        <v>0</v>
      </c>
      <c r="K50" s="120">
        <f t="shared" ca="1" si="1"/>
        <v>0</v>
      </c>
      <c r="L50" s="121">
        <f t="shared" ca="1" si="2"/>
        <v>0</v>
      </c>
      <c r="M50" s="122">
        <f t="shared" ca="1" si="3"/>
        <v>0</v>
      </c>
      <c r="N50" s="123">
        <f t="shared" ca="1" si="4"/>
        <v>0</v>
      </c>
      <c r="O50" s="124">
        <f t="shared" ca="1" si="5"/>
        <v>0</v>
      </c>
      <c r="P50"/>
      <c r="Q50"/>
      <c r="R50" s="1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</row>
    <row r="51" spans="1:174" ht="8.25" customHeight="1" x14ac:dyDescent="0.45">
      <c r="A51" s="145">
        <v>0.749999999999999</v>
      </c>
      <c r="B51" s="84"/>
      <c r="C51" s="87"/>
      <c r="D51" s="84"/>
      <c r="E51" s="87"/>
      <c r="F51" s="84"/>
      <c r="G51" s="87"/>
      <c r="H51" s="84"/>
      <c r="I51" s="82"/>
      <c r="J51" s="119">
        <f t="shared" ca="1" si="0"/>
        <v>0</v>
      </c>
      <c r="K51" s="120">
        <f t="shared" ca="1" si="1"/>
        <v>0</v>
      </c>
      <c r="L51" s="121">
        <f t="shared" ca="1" si="2"/>
        <v>0</v>
      </c>
      <c r="M51" s="122">
        <f t="shared" ca="1" si="3"/>
        <v>0</v>
      </c>
      <c r="N51" s="123">
        <f t="shared" ca="1" si="4"/>
        <v>0</v>
      </c>
      <c r="O51" s="124">
        <f t="shared" ca="1" si="5"/>
        <v>0</v>
      </c>
      <c r="P51"/>
      <c r="Q51"/>
      <c r="R51" s="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</row>
    <row r="52" spans="1:174" ht="8.25" customHeight="1" x14ac:dyDescent="0.45">
      <c r="A52" s="146">
        <v>0.76041666666666496</v>
      </c>
      <c r="B52" s="85"/>
      <c r="C52" s="79"/>
      <c r="D52" s="85"/>
      <c r="E52" s="79"/>
      <c r="F52" s="85"/>
      <c r="G52" s="79"/>
      <c r="H52" s="85"/>
      <c r="I52" s="82"/>
      <c r="J52" s="119">
        <f t="shared" ca="1" si="0"/>
        <v>0</v>
      </c>
      <c r="K52" s="120">
        <f t="shared" ca="1" si="1"/>
        <v>0</v>
      </c>
      <c r="L52" s="121">
        <f t="shared" ca="1" si="2"/>
        <v>0</v>
      </c>
      <c r="M52" s="122">
        <f t="shared" ca="1" si="3"/>
        <v>0</v>
      </c>
      <c r="N52" s="123">
        <f t="shared" ca="1" si="4"/>
        <v>0</v>
      </c>
      <c r="O52" s="124">
        <f t="shared" ca="1" si="5"/>
        <v>0</v>
      </c>
      <c r="P52"/>
      <c r="Q52"/>
      <c r="R52" s="1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</row>
    <row r="53" spans="1:174" ht="8.25" customHeight="1" x14ac:dyDescent="0.45">
      <c r="A53" s="146">
        <v>0.77083333333333204</v>
      </c>
      <c r="B53" s="85"/>
      <c r="C53" s="79"/>
      <c r="D53" s="85"/>
      <c r="E53" s="79"/>
      <c r="F53" s="85"/>
      <c r="G53" s="79"/>
      <c r="H53" s="85"/>
      <c r="I53" s="82"/>
      <c r="J53" s="119">
        <f t="shared" ca="1" si="0"/>
        <v>0</v>
      </c>
      <c r="K53" s="120">
        <f t="shared" ca="1" si="1"/>
        <v>0</v>
      </c>
      <c r="L53" s="121">
        <f t="shared" ca="1" si="2"/>
        <v>0</v>
      </c>
      <c r="M53" s="122">
        <f t="shared" ca="1" si="3"/>
        <v>0</v>
      </c>
      <c r="N53" s="123">
        <f t="shared" ca="1" si="4"/>
        <v>0</v>
      </c>
      <c r="O53" s="124">
        <f t="shared" ca="1" si="5"/>
        <v>0</v>
      </c>
      <c r="P53"/>
      <c r="Q53"/>
      <c r="R53" s="1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</row>
    <row r="54" spans="1:174" ht="8.25" customHeight="1" x14ac:dyDescent="0.45">
      <c r="A54" s="147">
        <v>0.781249999999999</v>
      </c>
      <c r="B54" s="86"/>
      <c r="C54" s="88"/>
      <c r="D54" s="86"/>
      <c r="E54" s="88"/>
      <c r="F54" s="86"/>
      <c r="G54" s="88"/>
      <c r="H54" s="86"/>
      <c r="I54" s="82"/>
      <c r="J54" s="119">
        <f t="shared" ca="1" si="0"/>
        <v>0</v>
      </c>
      <c r="K54" s="120">
        <f t="shared" ca="1" si="1"/>
        <v>0</v>
      </c>
      <c r="L54" s="121">
        <f t="shared" ca="1" si="2"/>
        <v>0</v>
      </c>
      <c r="M54" s="122">
        <f t="shared" ca="1" si="3"/>
        <v>0</v>
      </c>
      <c r="N54" s="123">
        <f t="shared" ca="1" si="4"/>
        <v>0</v>
      </c>
      <c r="O54" s="124">
        <f t="shared" ca="1" si="5"/>
        <v>0</v>
      </c>
      <c r="P54"/>
      <c r="Q54"/>
      <c r="R54" s="1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</row>
    <row r="55" spans="1:174" ht="8.25" customHeight="1" x14ac:dyDescent="0.45">
      <c r="A55" s="145">
        <v>0.79166666666666496</v>
      </c>
      <c r="B55" s="84"/>
      <c r="C55" s="87"/>
      <c r="D55" s="84"/>
      <c r="E55" s="87"/>
      <c r="F55" s="84"/>
      <c r="G55" s="87"/>
      <c r="H55" s="84"/>
      <c r="I55" s="82"/>
      <c r="J55" s="119">
        <f t="shared" ca="1" si="0"/>
        <v>0</v>
      </c>
      <c r="K55" s="120">
        <f t="shared" ca="1" si="1"/>
        <v>0</v>
      </c>
      <c r="L55" s="121">
        <f t="shared" ca="1" si="2"/>
        <v>0</v>
      </c>
      <c r="M55" s="122">
        <f t="shared" ca="1" si="3"/>
        <v>0</v>
      </c>
      <c r="N55" s="123">
        <f t="shared" ca="1" si="4"/>
        <v>0</v>
      </c>
      <c r="O55" s="124">
        <f t="shared" ca="1" si="5"/>
        <v>0</v>
      </c>
      <c r="P55"/>
      <c r="Q55"/>
      <c r="R55" s="1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</row>
    <row r="56" spans="1:174" ht="8.25" customHeight="1" x14ac:dyDescent="0.45">
      <c r="A56" s="146">
        <v>0.80208333333333204</v>
      </c>
      <c r="B56" s="85"/>
      <c r="C56" s="79"/>
      <c r="D56" s="85"/>
      <c r="E56" s="79"/>
      <c r="F56" s="85"/>
      <c r="G56" s="79"/>
      <c r="H56" s="85"/>
      <c r="I56" s="82"/>
      <c r="J56" s="119">
        <f t="shared" ca="1" si="0"/>
        <v>0</v>
      </c>
      <c r="K56" s="120">
        <f t="shared" ca="1" si="1"/>
        <v>0</v>
      </c>
      <c r="L56" s="121">
        <f t="shared" ca="1" si="2"/>
        <v>0</v>
      </c>
      <c r="M56" s="122">
        <f t="shared" ca="1" si="3"/>
        <v>0</v>
      </c>
      <c r="N56" s="123">
        <f t="shared" ca="1" si="4"/>
        <v>0</v>
      </c>
      <c r="O56" s="124">
        <f t="shared" ca="1" si="5"/>
        <v>0</v>
      </c>
      <c r="P56"/>
      <c r="Q56"/>
      <c r="R56" s="1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</row>
    <row r="57" spans="1:174" ht="8.25" customHeight="1" x14ac:dyDescent="0.45">
      <c r="A57" s="146">
        <v>0.812499999999998</v>
      </c>
      <c r="B57" s="85"/>
      <c r="C57" s="79"/>
      <c r="D57" s="85"/>
      <c r="E57" s="79"/>
      <c r="F57" s="85"/>
      <c r="G57" s="79"/>
      <c r="H57" s="85"/>
      <c r="I57" s="82"/>
      <c r="J57" s="119">
        <f t="shared" ca="1" si="0"/>
        <v>0</v>
      </c>
      <c r="K57" s="120">
        <f t="shared" ca="1" si="1"/>
        <v>0</v>
      </c>
      <c r="L57" s="121">
        <f t="shared" ca="1" si="2"/>
        <v>0</v>
      </c>
      <c r="M57" s="122">
        <f t="shared" ca="1" si="3"/>
        <v>0</v>
      </c>
      <c r="N57" s="123">
        <f t="shared" ca="1" si="4"/>
        <v>0</v>
      </c>
      <c r="O57" s="124">
        <f t="shared" ca="1" si="5"/>
        <v>0</v>
      </c>
      <c r="P57"/>
      <c r="Q57"/>
      <c r="R57" s="1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</row>
    <row r="58" spans="1:174" ht="7.9" customHeight="1" x14ac:dyDescent="0.45">
      <c r="A58" s="147">
        <v>0.82291666666666496</v>
      </c>
      <c r="B58" s="86"/>
      <c r="C58" s="88"/>
      <c r="D58" s="86"/>
      <c r="E58" s="88"/>
      <c r="F58" s="86"/>
      <c r="G58" s="88"/>
      <c r="H58" s="86"/>
      <c r="I58" s="82"/>
      <c r="J58" s="119">
        <f t="shared" ca="1" si="0"/>
        <v>0</v>
      </c>
      <c r="K58" s="120">
        <f t="shared" ca="1" si="1"/>
        <v>0</v>
      </c>
      <c r="L58" s="121">
        <f t="shared" ca="1" si="2"/>
        <v>0</v>
      </c>
      <c r="M58" s="122">
        <f t="shared" ca="1" si="3"/>
        <v>0</v>
      </c>
      <c r="N58" s="123">
        <f t="shared" ca="1" si="4"/>
        <v>0</v>
      </c>
      <c r="O58" s="124">
        <f t="shared" ca="1" si="5"/>
        <v>0</v>
      </c>
      <c r="P58"/>
      <c r="Q58"/>
      <c r="R58" s="1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</row>
    <row r="59" spans="1:174" ht="8.25" customHeight="1" x14ac:dyDescent="0.45">
      <c r="A59" s="145">
        <v>0.83333333333333204</v>
      </c>
      <c r="B59" s="84"/>
      <c r="C59" s="87"/>
      <c r="D59" s="84"/>
      <c r="E59" s="87"/>
      <c r="F59" s="84"/>
      <c r="G59" s="87"/>
      <c r="H59" s="84"/>
      <c r="I59" s="82"/>
      <c r="J59" s="119">
        <f t="shared" ca="1" si="0"/>
        <v>0</v>
      </c>
      <c r="K59" s="120">
        <f t="shared" ca="1" si="1"/>
        <v>0</v>
      </c>
      <c r="L59" s="121">
        <f t="shared" ca="1" si="2"/>
        <v>0</v>
      </c>
      <c r="M59" s="122">
        <f t="shared" ca="1" si="3"/>
        <v>0</v>
      </c>
      <c r="N59" s="123">
        <f t="shared" ca="1" si="4"/>
        <v>0</v>
      </c>
      <c r="O59" s="124">
        <f t="shared" ca="1" si="5"/>
        <v>0</v>
      </c>
      <c r="P59"/>
      <c r="Q59"/>
      <c r="R59" s="1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</row>
    <row r="60" spans="1:174" ht="8.25" customHeight="1" x14ac:dyDescent="0.45">
      <c r="A60" s="146">
        <v>0.843749999999998</v>
      </c>
      <c r="B60" s="85"/>
      <c r="C60" s="79"/>
      <c r="D60" s="85"/>
      <c r="E60" s="79"/>
      <c r="F60" s="85"/>
      <c r="G60" s="79"/>
      <c r="H60" s="85"/>
      <c r="I60" s="82"/>
      <c r="J60" s="119">
        <f t="shared" ca="1" si="0"/>
        <v>0</v>
      </c>
      <c r="K60" s="120">
        <f t="shared" ca="1" si="1"/>
        <v>0</v>
      </c>
      <c r="L60" s="121">
        <f t="shared" ca="1" si="2"/>
        <v>0</v>
      </c>
      <c r="M60" s="122">
        <f t="shared" ca="1" si="3"/>
        <v>0</v>
      </c>
      <c r="N60" s="123">
        <f t="shared" ca="1" si="4"/>
        <v>0</v>
      </c>
      <c r="O60" s="124">
        <f t="shared" ca="1" si="5"/>
        <v>0</v>
      </c>
      <c r="P60"/>
      <c r="Q60"/>
      <c r="R60" s="1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</row>
    <row r="61" spans="1:174" ht="8.25" customHeight="1" x14ac:dyDescent="0.45">
      <c r="A61" s="146">
        <v>0.85416666666666496</v>
      </c>
      <c r="B61" s="85"/>
      <c r="C61" s="79"/>
      <c r="D61" s="85"/>
      <c r="E61" s="79"/>
      <c r="F61" s="85"/>
      <c r="G61" s="79"/>
      <c r="H61" s="85"/>
      <c r="I61" s="82"/>
      <c r="J61" s="119">
        <f t="shared" ca="1" si="0"/>
        <v>0</v>
      </c>
      <c r="K61" s="120">
        <f t="shared" ca="1" si="1"/>
        <v>0</v>
      </c>
      <c r="L61" s="121">
        <f t="shared" ca="1" si="2"/>
        <v>0</v>
      </c>
      <c r="M61" s="122">
        <f t="shared" ca="1" si="3"/>
        <v>0</v>
      </c>
      <c r="N61" s="123">
        <f t="shared" ca="1" si="4"/>
        <v>0</v>
      </c>
      <c r="O61" s="124">
        <f t="shared" ca="1" si="5"/>
        <v>0</v>
      </c>
      <c r="P61"/>
      <c r="Q61"/>
      <c r="R61" s="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</row>
    <row r="62" spans="1:174" ht="8.25" customHeight="1" x14ac:dyDescent="0.45">
      <c r="A62" s="147">
        <v>0.86458333333333204</v>
      </c>
      <c r="B62" s="86"/>
      <c r="C62" s="88"/>
      <c r="D62" s="86"/>
      <c r="E62" s="88"/>
      <c r="F62" s="86"/>
      <c r="G62" s="88"/>
      <c r="H62" s="86"/>
      <c r="I62" s="82"/>
      <c r="J62" s="119">
        <f t="shared" ca="1" si="0"/>
        <v>0</v>
      </c>
      <c r="K62" s="120">
        <f t="shared" ca="1" si="1"/>
        <v>0</v>
      </c>
      <c r="L62" s="121">
        <f t="shared" ca="1" si="2"/>
        <v>0</v>
      </c>
      <c r="M62" s="122">
        <f t="shared" ca="1" si="3"/>
        <v>0</v>
      </c>
      <c r="N62" s="123">
        <f t="shared" ca="1" si="4"/>
        <v>0</v>
      </c>
      <c r="O62" s="124">
        <f t="shared" ca="1" si="5"/>
        <v>0</v>
      </c>
      <c r="P62"/>
      <c r="Q62"/>
      <c r="R62" s="1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</row>
    <row r="63" spans="1:174" ht="8.25" customHeight="1" x14ac:dyDescent="0.45">
      <c r="A63" s="145">
        <v>0.874999999999998</v>
      </c>
      <c r="B63" s="84"/>
      <c r="C63" s="87"/>
      <c r="D63" s="84"/>
      <c r="E63" s="87"/>
      <c r="F63" s="84"/>
      <c r="G63" s="87"/>
      <c r="H63" s="84"/>
      <c r="I63" s="82"/>
      <c r="J63" s="119">
        <f t="shared" ca="1" si="0"/>
        <v>0</v>
      </c>
      <c r="K63" s="120">
        <f t="shared" ca="1" si="1"/>
        <v>0</v>
      </c>
      <c r="L63" s="121">
        <f t="shared" ca="1" si="2"/>
        <v>0</v>
      </c>
      <c r="M63" s="122">
        <f t="shared" ca="1" si="3"/>
        <v>0</v>
      </c>
      <c r="N63" s="123">
        <f t="shared" ca="1" si="4"/>
        <v>0</v>
      </c>
      <c r="O63" s="124">
        <f t="shared" ca="1" si="5"/>
        <v>0</v>
      </c>
      <c r="P63"/>
      <c r="Q63"/>
      <c r="R63" s="1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</row>
    <row r="64" spans="1:174" ht="8.25" customHeight="1" x14ac:dyDescent="0.45">
      <c r="A64" s="146">
        <v>0.88541666666666496</v>
      </c>
      <c r="B64" s="85"/>
      <c r="C64" s="79"/>
      <c r="D64" s="85"/>
      <c r="E64" s="79"/>
      <c r="F64" s="85"/>
      <c r="G64" s="79"/>
      <c r="H64" s="85"/>
      <c r="I64" s="82"/>
      <c r="J64" s="119">
        <f t="shared" ca="1" si="0"/>
        <v>0</v>
      </c>
      <c r="K64" s="120">
        <f t="shared" ca="1" si="1"/>
        <v>0</v>
      </c>
      <c r="L64" s="121">
        <f t="shared" ca="1" si="2"/>
        <v>0</v>
      </c>
      <c r="M64" s="122">
        <f t="shared" ca="1" si="3"/>
        <v>0</v>
      </c>
      <c r="N64" s="123">
        <f t="shared" ca="1" si="4"/>
        <v>0</v>
      </c>
      <c r="O64" s="124">
        <f t="shared" ca="1" si="5"/>
        <v>0</v>
      </c>
      <c r="P64"/>
      <c r="Q64"/>
      <c r="R64" s="1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</row>
    <row r="65" spans="1:174" ht="8.25" customHeight="1" x14ac:dyDescent="0.45">
      <c r="A65" s="146">
        <v>0.89583333333333204</v>
      </c>
      <c r="B65" s="85"/>
      <c r="C65" s="79"/>
      <c r="D65" s="85"/>
      <c r="E65" s="79"/>
      <c r="F65" s="85"/>
      <c r="G65" s="79"/>
      <c r="H65" s="85"/>
      <c r="I65" s="82"/>
      <c r="J65" s="119">
        <f t="shared" ca="1" si="0"/>
        <v>0</v>
      </c>
      <c r="K65" s="120">
        <f t="shared" ca="1" si="1"/>
        <v>0</v>
      </c>
      <c r="L65" s="121">
        <f t="shared" ca="1" si="2"/>
        <v>0</v>
      </c>
      <c r="M65" s="122">
        <f t="shared" ca="1" si="3"/>
        <v>0</v>
      </c>
      <c r="N65" s="123">
        <f t="shared" ca="1" si="4"/>
        <v>0</v>
      </c>
      <c r="O65" s="124">
        <f t="shared" ca="1" si="5"/>
        <v>0</v>
      </c>
      <c r="P65"/>
      <c r="Q65"/>
      <c r="R65" s="1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</row>
    <row r="66" spans="1:174" ht="8.25" customHeight="1" x14ac:dyDescent="0.45">
      <c r="A66" s="147">
        <v>0.906249999999998</v>
      </c>
      <c r="B66" s="86"/>
      <c r="C66" s="88"/>
      <c r="D66" s="86"/>
      <c r="E66" s="88"/>
      <c r="F66" s="86"/>
      <c r="G66" s="88"/>
      <c r="H66" s="86"/>
      <c r="I66" s="82"/>
      <c r="J66" s="119">
        <f t="shared" ca="1" si="0"/>
        <v>0</v>
      </c>
      <c r="K66" s="120">
        <f t="shared" ca="1" si="1"/>
        <v>0</v>
      </c>
      <c r="L66" s="121">
        <f t="shared" ca="1" si="2"/>
        <v>0</v>
      </c>
      <c r="M66" s="122">
        <f t="shared" ca="1" si="3"/>
        <v>0</v>
      </c>
      <c r="N66" s="123">
        <f t="shared" ca="1" si="4"/>
        <v>0</v>
      </c>
      <c r="O66" s="124">
        <f t="shared" ca="1" si="5"/>
        <v>0</v>
      </c>
      <c r="P66"/>
      <c r="Q66"/>
      <c r="R66" s="1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</row>
    <row r="67" spans="1:174" ht="8.25" customHeight="1" x14ac:dyDescent="0.45">
      <c r="A67" s="145">
        <v>0.91666666666666496</v>
      </c>
      <c r="B67" s="84"/>
      <c r="C67" s="87"/>
      <c r="D67" s="84"/>
      <c r="E67" s="87"/>
      <c r="F67" s="84"/>
      <c r="G67" s="87"/>
      <c r="H67" s="84"/>
      <c r="I67" s="82"/>
      <c r="J67" s="119">
        <f t="shared" ca="1" si="0"/>
        <v>0</v>
      </c>
      <c r="K67" s="120">
        <f t="shared" ca="1" si="1"/>
        <v>0</v>
      </c>
      <c r="L67" s="121">
        <f t="shared" ca="1" si="2"/>
        <v>0</v>
      </c>
      <c r="M67" s="122">
        <f t="shared" ca="1" si="3"/>
        <v>0</v>
      </c>
      <c r="N67" s="123">
        <f t="shared" ca="1" si="4"/>
        <v>0</v>
      </c>
      <c r="O67" s="124">
        <f t="shared" ca="1" si="5"/>
        <v>0</v>
      </c>
      <c r="P67"/>
      <c r="Q67"/>
      <c r="R67" s="1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</row>
    <row r="68" spans="1:174" ht="8.25" customHeight="1" x14ac:dyDescent="0.45">
      <c r="A68" s="146">
        <v>0.92708333333333104</v>
      </c>
      <c r="B68" s="85"/>
      <c r="C68" s="79"/>
      <c r="D68" s="85"/>
      <c r="E68" s="79"/>
      <c r="F68" s="85"/>
      <c r="G68" s="79"/>
      <c r="H68" s="85"/>
      <c r="I68" s="82"/>
      <c r="J68" s="119">
        <f t="shared" ref="J68:J74" ca="1" si="6">IFERROR(COUNTIFS(INDIRECT(CONCATENATE("'",$I68,"'!B3:H74")),"*Pre-Vocational*",INDIRECT(CONCATENATE("'",$I68,"'!B3:H74")),"*"&amp;$A$1&amp;"*")/4,0)</f>
        <v>0</v>
      </c>
      <c r="K68" s="120">
        <f t="shared" ref="K68:K74" ca="1" si="7">IFERROR(COUNTIFS(INDIRECT(CONCATENATE("'",$I68,"'!B3:H74")),"*CareGiver*",INDIRECT(CONCATENATE("'",$I68,"'!B3:H74")),"*"&amp;$A$1&amp;"*")/4,0)</f>
        <v>0</v>
      </c>
      <c r="L68" s="121">
        <f t="shared" ref="L68:L74" ca="1" si="8">IFERROR(COUNTIFS(INDIRECT(CONCATENATE("'",$I68,"'!B3:H74")),"*Advocacy*",INDIRECT(CONCATENATE("'",$I68,"'!B3:H74")),"*"&amp;$A$1&amp;"*")/4,0)</f>
        <v>0</v>
      </c>
      <c r="M68" s="122">
        <f t="shared" ref="M68:M74" ca="1" si="9">IFERROR(COUNTIFS(INDIRECT(CONCATENATE("'",$I68,"'!B3:H74")),"*Respite*",INDIRECT(CONCATENATE("'",$I68,"'!B3:H74")),"*"&amp;$A$1&amp;"*")/4,0)</f>
        <v>0</v>
      </c>
      <c r="N68" s="123">
        <f t="shared" ref="N68:N74" ca="1" si="10">IFERROR(COUNTIFS(INDIRECT(CONCATENATE("'",$I68,"'!B3:H74")),"*Com Hab*",INDIRECT(CONCATENATE("'",$I68,"'!B3:H74")),"*"&amp;$A$1&amp;"*")/4,0)</f>
        <v>0</v>
      </c>
      <c r="O68" s="124">
        <f t="shared" ref="O68:O74" ca="1" si="11">SUM(J68:N68)</f>
        <v>0</v>
      </c>
      <c r="P68"/>
      <c r="Q68"/>
      <c r="R68" s="1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</row>
    <row r="69" spans="1:174" ht="8.25" customHeight="1" x14ac:dyDescent="0.45">
      <c r="A69" s="146">
        <v>0.937499999999998</v>
      </c>
      <c r="B69" s="85"/>
      <c r="C69" s="79"/>
      <c r="D69" s="85"/>
      <c r="E69" s="79"/>
      <c r="F69" s="85"/>
      <c r="G69" s="79"/>
      <c r="H69" s="85"/>
      <c r="I69" s="82"/>
      <c r="J69" s="119">
        <f t="shared" ca="1" si="6"/>
        <v>0</v>
      </c>
      <c r="K69" s="120">
        <f t="shared" ca="1" si="7"/>
        <v>0</v>
      </c>
      <c r="L69" s="121">
        <f t="shared" ca="1" si="8"/>
        <v>0</v>
      </c>
      <c r="M69" s="122">
        <f t="shared" ca="1" si="9"/>
        <v>0</v>
      </c>
      <c r="N69" s="123">
        <f t="shared" ca="1" si="10"/>
        <v>0</v>
      </c>
      <c r="O69" s="124">
        <f t="shared" ca="1" si="11"/>
        <v>0</v>
      </c>
      <c r="P69"/>
      <c r="Q69"/>
      <c r="R69" s="1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</row>
    <row r="70" spans="1:174" ht="8.25" customHeight="1" x14ac:dyDescent="0.45">
      <c r="A70" s="147">
        <v>0.94791666666666496</v>
      </c>
      <c r="B70" s="86"/>
      <c r="C70" s="88"/>
      <c r="D70" s="86"/>
      <c r="E70" s="88"/>
      <c r="F70" s="86"/>
      <c r="G70" s="88"/>
      <c r="H70" s="86"/>
      <c r="I70" s="82"/>
      <c r="J70" s="119">
        <f t="shared" ca="1" si="6"/>
        <v>0</v>
      </c>
      <c r="K70" s="120">
        <f t="shared" ca="1" si="7"/>
        <v>0</v>
      </c>
      <c r="L70" s="121">
        <f t="shared" ca="1" si="8"/>
        <v>0</v>
      </c>
      <c r="M70" s="122">
        <f t="shared" ca="1" si="9"/>
        <v>0</v>
      </c>
      <c r="N70" s="123">
        <f t="shared" ca="1" si="10"/>
        <v>0</v>
      </c>
      <c r="O70" s="124">
        <f t="shared" ca="1" si="11"/>
        <v>0</v>
      </c>
      <c r="P70"/>
      <c r="Q70"/>
      <c r="R70" s="1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</row>
    <row r="71" spans="1:174" ht="8.25" customHeight="1" x14ac:dyDescent="0.45">
      <c r="A71" s="145">
        <v>0.95833333333333337</v>
      </c>
      <c r="B71" s="84"/>
      <c r="C71" s="87"/>
      <c r="D71" s="84"/>
      <c r="E71" s="87"/>
      <c r="F71" s="84"/>
      <c r="G71" s="87"/>
      <c r="H71" s="84"/>
      <c r="I71" s="82"/>
      <c r="J71" s="119">
        <f t="shared" ca="1" si="6"/>
        <v>0</v>
      </c>
      <c r="K71" s="120">
        <f t="shared" ca="1" si="7"/>
        <v>0</v>
      </c>
      <c r="L71" s="121">
        <f t="shared" ca="1" si="8"/>
        <v>0</v>
      </c>
      <c r="M71" s="122">
        <f t="shared" ca="1" si="9"/>
        <v>0</v>
      </c>
      <c r="N71" s="123">
        <f t="shared" ca="1" si="10"/>
        <v>0</v>
      </c>
      <c r="O71" s="124">
        <f t="shared" ca="1" si="11"/>
        <v>0</v>
      </c>
      <c r="P71"/>
      <c r="Q71"/>
      <c r="R71" s="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</row>
    <row r="72" spans="1:174" ht="8.25" customHeight="1" x14ac:dyDescent="0.45">
      <c r="A72" s="146">
        <v>0.96875</v>
      </c>
      <c r="B72" s="85"/>
      <c r="C72" s="79"/>
      <c r="D72" s="85"/>
      <c r="E72" s="79"/>
      <c r="F72" s="85"/>
      <c r="G72" s="79"/>
      <c r="H72" s="85"/>
      <c r="I72" s="82"/>
      <c r="J72" s="119">
        <f t="shared" ca="1" si="6"/>
        <v>0</v>
      </c>
      <c r="K72" s="120">
        <f t="shared" ca="1" si="7"/>
        <v>0</v>
      </c>
      <c r="L72" s="121">
        <f t="shared" ca="1" si="8"/>
        <v>0</v>
      </c>
      <c r="M72" s="122">
        <f t="shared" ca="1" si="9"/>
        <v>0</v>
      </c>
      <c r="N72" s="123">
        <f t="shared" ca="1" si="10"/>
        <v>0</v>
      </c>
      <c r="O72" s="124">
        <f t="shared" ca="1" si="11"/>
        <v>0</v>
      </c>
      <c r="P72"/>
      <c r="Q72"/>
      <c r="R72" s="1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</row>
    <row r="73" spans="1:174" ht="8.25" customHeight="1" x14ac:dyDescent="0.45">
      <c r="A73" s="146">
        <v>0.97916666666666663</v>
      </c>
      <c r="B73" s="85"/>
      <c r="C73" s="79"/>
      <c r="D73" s="85"/>
      <c r="E73" s="79"/>
      <c r="F73" s="85"/>
      <c r="G73" s="79"/>
      <c r="H73" s="85"/>
      <c r="I73" s="82"/>
      <c r="J73" s="119">
        <f t="shared" ca="1" si="6"/>
        <v>0</v>
      </c>
      <c r="K73" s="120">
        <f t="shared" ca="1" si="7"/>
        <v>0</v>
      </c>
      <c r="L73" s="121">
        <f t="shared" ca="1" si="8"/>
        <v>0</v>
      </c>
      <c r="M73" s="122">
        <f t="shared" ca="1" si="9"/>
        <v>0</v>
      </c>
      <c r="N73" s="123">
        <f t="shared" ca="1" si="10"/>
        <v>0</v>
      </c>
      <c r="O73" s="124">
        <f t="shared" ca="1" si="11"/>
        <v>0</v>
      </c>
      <c r="P73"/>
      <c r="Q73"/>
      <c r="R73" s="1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</row>
    <row r="74" spans="1:174" ht="8.25" customHeight="1" x14ac:dyDescent="0.45">
      <c r="A74" s="147">
        <v>0.98958333333333337</v>
      </c>
      <c r="B74" s="86"/>
      <c r="C74" s="88"/>
      <c r="D74" s="86"/>
      <c r="E74" s="88"/>
      <c r="F74" s="86"/>
      <c r="G74" s="88"/>
      <c r="H74" s="86"/>
      <c r="I74" s="82"/>
      <c r="J74" s="119">
        <f t="shared" ca="1" si="6"/>
        <v>0</v>
      </c>
      <c r="K74" s="120">
        <f t="shared" ca="1" si="7"/>
        <v>0</v>
      </c>
      <c r="L74" s="121">
        <f t="shared" ca="1" si="8"/>
        <v>0</v>
      </c>
      <c r="M74" s="122">
        <f t="shared" ca="1" si="9"/>
        <v>0</v>
      </c>
      <c r="N74" s="123">
        <f t="shared" ca="1" si="10"/>
        <v>0</v>
      </c>
      <c r="O74" s="124">
        <f t="shared" ca="1" si="11"/>
        <v>0</v>
      </c>
      <c r="P74"/>
      <c r="Q74"/>
      <c r="R74" s="1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</row>
    <row r="75" spans="1:174" ht="8.25" customHeight="1" x14ac:dyDescent="0.45">
      <c r="A75" s="139" t="s">
        <v>5</v>
      </c>
      <c r="B75" s="89"/>
      <c r="C75" s="89"/>
      <c r="D75" s="89"/>
      <c r="E75" s="89"/>
      <c r="F75" s="89"/>
      <c r="G75" s="89"/>
      <c r="H75" s="90">
        <f>COUNTIF($B$3:$H$74,"*Pre-Vocational*")/4</f>
        <v>0</v>
      </c>
      <c r="I75" s="82"/>
      <c r="P75"/>
      <c r="Q75"/>
      <c r="R75" s="1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</row>
    <row r="76" spans="1:174" ht="8.25" customHeight="1" x14ac:dyDescent="0.45">
      <c r="A76" s="140" t="s">
        <v>6</v>
      </c>
      <c r="B76" s="60"/>
      <c r="C76" s="60"/>
      <c r="D76" s="60"/>
      <c r="E76" s="60"/>
      <c r="F76" s="60"/>
      <c r="G76" s="60"/>
      <c r="H76" s="91">
        <f>COUNTIF($B$3:$H$74,"*CareGiver*")/4</f>
        <v>0</v>
      </c>
      <c r="I76" s="82"/>
      <c r="P76"/>
      <c r="Q76"/>
      <c r="R76" s="1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</row>
    <row r="77" spans="1:174" ht="8.25" customHeight="1" x14ac:dyDescent="0.45">
      <c r="A77" s="141" t="s">
        <v>7</v>
      </c>
      <c r="B77" s="62"/>
      <c r="C77" s="62"/>
      <c r="D77" s="62"/>
      <c r="E77" s="62"/>
      <c r="F77" s="62"/>
      <c r="G77" s="62"/>
      <c r="H77" s="92">
        <f>COUNTIF($B$3:$H$74,"*Advocacy*")/4</f>
        <v>0</v>
      </c>
      <c r="I77" s="82"/>
      <c r="P77"/>
      <c r="Q77"/>
      <c r="R77" s="1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</row>
    <row r="78" spans="1:174" ht="8.25" customHeight="1" x14ac:dyDescent="0.45">
      <c r="A78" s="142" t="s">
        <v>8</v>
      </c>
      <c r="B78" s="64"/>
      <c r="C78" s="64"/>
      <c r="D78" s="64"/>
      <c r="E78" s="64"/>
      <c r="F78" s="64"/>
      <c r="G78" s="64"/>
      <c r="H78" s="93">
        <f>COUNTIF($B$3:$H$74,"*Respite*")/4</f>
        <v>0</v>
      </c>
      <c r="I78" s="82"/>
      <c r="P78"/>
      <c r="Q78"/>
      <c r="R78" s="1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</row>
    <row r="79" spans="1:174" ht="8.25" customHeight="1" x14ac:dyDescent="0.45">
      <c r="A79" s="143" t="s">
        <v>107</v>
      </c>
      <c r="B79" s="68"/>
      <c r="C79" s="68"/>
      <c r="D79" s="68"/>
      <c r="E79" s="68"/>
      <c r="F79" s="68"/>
      <c r="G79" s="68"/>
      <c r="H79" s="94">
        <f>COUNTIF($B$3:$H$74,"*Com Hab*")/4</f>
        <v>0</v>
      </c>
      <c r="I79" s="82"/>
      <c r="P79"/>
      <c r="Q79"/>
      <c r="R79" s="1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</row>
    <row r="80" spans="1:174" ht="8.25" customHeight="1" x14ac:dyDescent="0.45">
      <c r="A80" s="144" t="s">
        <v>39</v>
      </c>
      <c r="B80" s="95"/>
      <c r="C80" s="95"/>
      <c r="D80" s="95"/>
      <c r="E80" s="95"/>
      <c r="F80" s="95"/>
      <c r="G80" s="95"/>
      <c r="H80" s="96">
        <f>SUM(H75:H79)</f>
        <v>0</v>
      </c>
      <c r="I80" s="82"/>
      <c r="P80"/>
      <c r="Q80"/>
      <c r="R80" s="1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</row>
    <row r="81" spans="1:126" ht="8.25" hidden="1" customHeight="1" x14ac:dyDescent="0.45">
      <c r="I81" s="82"/>
      <c r="DV81" s="12"/>
    </row>
    <row r="82" spans="1:126" ht="8.25" hidden="1" customHeight="1" x14ac:dyDescent="0.45">
      <c r="I82" s="82"/>
    </row>
    <row r="83" spans="1:126" ht="8.25" hidden="1" customHeight="1" x14ac:dyDescent="0.45">
      <c r="I83" s="82"/>
      <c r="DU83" s="11" t="s">
        <v>176</v>
      </c>
    </row>
    <row r="84" spans="1:126" ht="8.25" hidden="1" customHeight="1" x14ac:dyDescent="0.45">
      <c r="I84" s="82"/>
    </row>
    <row r="85" spans="1:126" ht="14.25" hidden="1" x14ac:dyDescent="0.45">
      <c r="A85"/>
      <c r="B85"/>
      <c r="C85"/>
      <c r="D85"/>
      <c r="E85"/>
      <c r="F85"/>
      <c r="G85"/>
      <c r="H85"/>
      <c r="I85" s="82"/>
    </row>
    <row r="86" spans="1:126" ht="14.25" hidden="1" x14ac:dyDescent="0.45">
      <c r="A86"/>
      <c r="B86"/>
      <c r="C86"/>
      <c r="D86"/>
      <c r="E86"/>
      <c r="F86"/>
      <c r="G86"/>
      <c r="H86"/>
      <c r="I86" s="82"/>
    </row>
    <row r="87" spans="1:126" ht="14.25" hidden="1" x14ac:dyDescent="0.45">
      <c r="A87"/>
      <c r="B87"/>
      <c r="C87"/>
      <c r="D87"/>
      <c r="E87"/>
      <c r="F87"/>
      <c r="G87"/>
      <c r="H87"/>
      <c r="I87" s="82"/>
    </row>
    <row r="88" spans="1:126" ht="14.25" hidden="1" x14ac:dyDescent="0.45">
      <c r="A88"/>
      <c r="B88"/>
      <c r="C88"/>
      <c r="D88"/>
      <c r="E88"/>
      <c r="F88"/>
      <c r="G88"/>
      <c r="H88"/>
      <c r="I88" s="82"/>
    </row>
    <row r="89" spans="1:126" ht="14.25" hidden="1" x14ac:dyDescent="0.45">
      <c r="A89"/>
      <c r="B89"/>
      <c r="C89"/>
      <c r="D89"/>
      <c r="E89"/>
      <c r="F89"/>
      <c r="G89"/>
      <c r="H89"/>
      <c r="I89" s="82"/>
    </row>
    <row r="90" spans="1:126" ht="8.25" hidden="1" customHeight="1" x14ac:dyDescent="0.45">
      <c r="A90"/>
      <c r="B90"/>
      <c r="C90"/>
      <c r="D90"/>
      <c r="E90"/>
      <c r="F90"/>
      <c r="G90"/>
      <c r="H90"/>
      <c r="I90" s="82"/>
    </row>
    <row r="91" spans="1:126" ht="8.25" hidden="1" customHeight="1" x14ac:dyDescent="0.45">
      <c r="I91" s="82"/>
    </row>
    <row r="92" spans="1:126" ht="8.25" hidden="1" customHeight="1" x14ac:dyDescent="0.45">
      <c r="I92" s="82"/>
    </row>
    <row r="93" spans="1:126" ht="8.25" hidden="1" customHeight="1" x14ac:dyDescent="0.45">
      <c r="I93" s="82"/>
    </row>
    <row r="94" spans="1:126" ht="8.25" hidden="1" customHeight="1" x14ac:dyDescent="0.45">
      <c r="I94" s="82"/>
    </row>
    <row r="95" spans="1:126" ht="8.25" hidden="1" customHeight="1" x14ac:dyDescent="0.45">
      <c r="I95" s="82"/>
    </row>
    <row r="96" spans="1:126" ht="8.25" hidden="1" customHeight="1" x14ac:dyDescent="0.45">
      <c r="I96" s="82"/>
    </row>
    <row r="97" spans="9:9" ht="8.25" hidden="1" customHeight="1" x14ac:dyDescent="0.45">
      <c r="I97" s="82"/>
    </row>
    <row r="98" spans="9:9" ht="8.25" hidden="1" customHeight="1" x14ac:dyDescent="0.45">
      <c r="I98" s="82"/>
    </row>
    <row r="99" spans="9:9" ht="8.25" hidden="1" customHeight="1" x14ac:dyDescent="0.45">
      <c r="I99" s="82"/>
    </row>
    <row r="100" spans="9:9" ht="8.25" hidden="1" customHeight="1" x14ac:dyDescent="0.45">
      <c r="I100" s="82"/>
    </row>
    <row r="101" spans="9:9" ht="8.25" hidden="1" customHeight="1" x14ac:dyDescent="0.45">
      <c r="I101" s="82"/>
    </row>
    <row r="102" spans="9:9" ht="8.25" hidden="1" customHeight="1" x14ac:dyDescent="0.45">
      <c r="I102" s="82"/>
    </row>
    <row r="103" spans="9:9" ht="8.25" hidden="1" customHeight="1" x14ac:dyDescent="0.45">
      <c r="I103" s="82"/>
    </row>
    <row r="104" spans="9:9" ht="8.25" hidden="1" customHeight="1" x14ac:dyDescent="0.45">
      <c r="I104" s="82"/>
    </row>
    <row r="105" spans="9:9" ht="8.25" hidden="1" customHeight="1" x14ac:dyDescent="0.45">
      <c r="I105" s="82"/>
    </row>
    <row r="106" spans="9:9" ht="8.25" hidden="1" customHeight="1" x14ac:dyDescent="0.45">
      <c r="I106" s="82"/>
    </row>
    <row r="107" spans="9:9" ht="8.25" hidden="1" customHeight="1" x14ac:dyDescent="0.45">
      <c r="I107" s="82"/>
    </row>
    <row r="108" spans="9:9" ht="8.25" hidden="1" customHeight="1" x14ac:dyDescent="0.45">
      <c r="I108" s="82"/>
    </row>
    <row r="109" spans="9:9" ht="8.25" hidden="1" customHeight="1" x14ac:dyDescent="0.45">
      <c r="I109" s="82"/>
    </row>
    <row r="110" spans="9:9" ht="8.25" hidden="1" customHeight="1" x14ac:dyDescent="0.45">
      <c r="I110" s="82"/>
    </row>
    <row r="111" spans="9:9" ht="8.25" hidden="1" customHeight="1" x14ac:dyDescent="0.45">
      <c r="I111" s="82"/>
    </row>
    <row r="112" spans="9:9" ht="8.25" hidden="1" customHeight="1" x14ac:dyDescent="0.45">
      <c r="I112" s="82"/>
    </row>
    <row r="113" spans="9:9" ht="8.25" hidden="1" customHeight="1" x14ac:dyDescent="0.45">
      <c r="I113" s="82"/>
    </row>
    <row r="114" spans="9:9" ht="8.25" hidden="1" customHeight="1" x14ac:dyDescent="0.45">
      <c r="I114" s="82"/>
    </row>
    <row r="115" spans="9:9" ht="8.25" hidden="1" customHeight="1" x14ac:dyDescent="0.45">
      <c r="I115" s="82"/>
    </row>
    <row r="116" spans="9:9" ht="8.25" hidden="1" customHeight="1" x14ac:dyDescent="0.45">
      <c r="I116" s="82"/>
    </row>
    <row r="117" spans="9:9" ht="8.25" hidden="1" customHeight="1" x14ac:dyDescent="0.45">
      <c r="I117" s="82"/>
    </row>
    <row r="118" spans="9:9" ht="8.25" hidden="1" customHeight="1" x14ac:dyDescent="0.45">
      <c r="I118" s="82"/>
    </row>
    <row r="119" spans="9:9" ht="8.25" hidden="1" customHeight="1" x14ac:dyDescent="0.45">
      <c r="I119" s="82"/>
    </row>
    <row r="120" spans="9:9" ht="8.25" hidden="1" customHeight="1" x14ac:dyDescent="0.45">
      <c r="I120" s="82"/>
    </row>
    <row r="121" spans="9:9" ht="8.25" hidden="1" customHeight="1" x14ac:dyDescent="0.45">
      <c r="I121" s="82"/>
    </row>
    <row r="122" spans="9:9" ht="8.25" hidden="1" customHeight="1" x14ac:dyDescent="0.45">
      <c r="I122" s="82"/>
    </row>
    <row r="123" spans="9:9" ht="8.25" hidden="1" customHeight="1" x14ac:dyDescent="0.45">
      <c r="I123" s="82"/>
    </row>
    <row r="124" spans="9:9" ht="8.25" hidden="1" customHeight="1" x14ac:dyDescent="0.45">
      <c r="I124" s="82"/>
    </row>
    <row r="125" spans="9:9" ht="8.25" hidden="1" customHeight="1" x14ac:dyDescent="0.45">
      <c r="I125" s="82"/>
    </row>
    <row r="126" spans="9:9" ht="8.25" hidden="1" customHeight="1" x14ac:dyDescent="0.45">
      <c r="I126" s="82"/>
    </row>
    <row r="127" spans="9:9" ht="8.25" hidden="1" customHeight="1" x14ac:dyDescent="0.45">
      <c r="I127" s="82"/>
    </row>
    <row r="128" spans="9:9" ht="8.25" hidden="1" customHeight="1" x14ac:dyDescent="0.45">
      <c r="I128" s="82"/>
    </row>
    <row r="129" spans="9:9" ht="8.25" hidden="1" customHeight="1" x14ac:dyDescent="0.45">
      <c r="I129" s="82"/>
    </row>
    <row r="130" spans="9:9" ht="8.25" hidden="1" customHeight="1" x14ac:dyDescent="0.45">
      <c r="I130" s="82"/>
    </row>
    <row r="131" spans="9:9" ht="8.25" hidden="1" customHeight="1" x14ac:dyDescent="0.45">
      <c r="I131" s="82"/>
    </row>
    <row r="132" spans="9:9" ht="8.25" hidden="1" customHeight="1" x14ac:dyDescent="0.45">
      <c r="I132" s="82"/>
    </row>
    <row r="133" spans="9:9" ht="8.25" hidden="1" customHeight="1" x14ac:dyDescent="0.45">
      <c r="I133" s="82"/>
    </row>
    <row r="134" spans="9:9" ht="8.25" hidden="1" customHeight="1" x14ac:dyDescent="0.45">
      <c r="I134" s="82"/>
    </row>
    <row r="135" spans="9:9" ht="8.25" hidden="1" customHeight="1" x14ac:dyDescent="0.45">
      <c r="I135" s="82"/>
    </row>
    <row r="136" spans="9:9" ht="8.25" hidden="1" customHeight="1" x14ac:dyDescent="0.45">
      <c r="I136" s="82"/>
    </row>
    <row r="137" spans="9:9" ht="8.25" hidden="1" customHeight="1" x14ac:dyDescent="0.45">
      <c r="I137" s="82"/>
    </row>
    <row r="138" spans="9:9" ht="8.25" hidden="1" customHeight="1" x14ac:dyDescent="0.45">
      <c r="I138" s="82"/>
    </row>
    <row r="139" spans="9:9" ht="8.25" hidden="1" customHeight="1" x14ac:dyDescent="0.45">
      <c r="I139" s="82"/>
    </row>
    <row r="140" spans="9:9" ht="8.25" hidden="1" customHeight="1" x14ac:dyDescent="0.45">
      <c r="I140" s="82"/>
    </row>
    <row r="141" spans="9:9" ht="8.25" hidden="1" customHeight="1" x14ac:dyDescent="0.45">
      <c r="I141" s="82"/>
    </row>
    <row r="142" spans="9:9" ht="8.25" hidden="1" customHeight="1" x14ac:dyDescent="0.45">
      <c r="I142" s="82"/>
    </row>
    <row r="143" spans="9:9" ht="8.25" hidden="1" customHeight="1" x14ac:dyDescent="0.45">
      <c r="I143" s="82"/>
    </row>
    <row r="144" spans="9:9" ht="8.25" hidden="1" customHeight="1" x14ac:dyDescent="0.45">
      <c r="I144" s="82"/>
    </row>
    <row r="145" spans="9:9" ht="8.25" hidden="1" customHeight="1" x14ac:dyDescent="0.45">
      <c r="I145" s="82"/>
    </row>
    <row r="146" spans="9:9" ht="8.25" hidden="1" customHeight="1" x14ac:dyDescent="0.45">
      <c r="I146" s="82"/>
    </row>
    <row r="147" spans="9:9" ht="8.25" hidden="1" customHeight="1" x14ac:dyDescent="0.45">
      <c r="I147" s="82"/>
    </row>
    <row r="148" spans="9:9" ht="8.25" hidden="1" customHeight="1" x14ac:dyDescent="0.45">
      <c r="I148" s="82"/>
    </row>
    <row r="149" spans="9:9" ht="8.25" hidden="1" customHeight="1" x14ac:dyDescent="0.45">
      <c r="I149" s="82"/>
    </row>
    <row r="150" spans="9:9" ht="8.25" hidden="1" customHeight="1" x14ac:dyDescent="0.45">
      <c r="I150" s="82"/>
    </row>
    <row r="151" spans="9:9" ht="8.25" hidden="1" customHeight="1" x14ac:dyDescent="0.45">
      <c r="I151" s="82"/>
    </row>
    <row r="152" spans="9:9" ht="8.25" hidden="1" customHeight="1" x14ac:dyDescent="0.45">
      <c r="I152" s="82"/>
    </row>
    <row r="153" spans="9:9" ht="8.25" hidden="1" customHeight="1" x14ac:dyDescent="0.45">
      <c r="I153" s="82"/>
    </row>
    <row r="154" spans="9:9" ht="8.25" hidden="1" customHeight="1" x14ac:dyDescent="0.45">
      <c r="I154" s="82"/>
    </row>
    <row r="155" spans="9:9" ht="8.25" hidden="1" customHeight="1" x14ac:dyDescent="0.45">
      <c r="I155" s="82"/>
    </row>
    <row r="156" spans="9:9" ht="8.25" hidden="1" customHeight="1" x14ac:dyDescent="0.45">
      <c r="I156" s="82"/>
    </row>
    <row r="157" spans="9:9" ht="8.25" hidden="1" customHeight="1" x14ac:dyDescent="0.45">
      <c r="I157" s="82"/>
    </row>
    <row r="158" spans="9:9" ht="8.25" hidden="1" customHeight="1" x14ac:dyDescent="0.45">
      <c r="I158" s="82"/>
    </row>
    <row r="159" spans="9:9" ht="8.25" hidden="1" customHeight="1" x14ac:dyDescent="0.45">
      <c r="I159" s="82"/>
    </row>
    <row r="160" spans="9:9" ht="8.25" hidden="1" customHeight="1" x14ac:dyDescent="0.45">
      <c r="I160" s="82"/>
    </row>
    <row r="161" spans="9:9" ht="8.25" hidden="1" customHeight="1" x14ac:dyDescent="0.45">
      <c r="I161" s="82"/>
    </row>
    <row r="162" spans="9:9" ht="8.25" hidden="1" customHeight="1" x14ac:dyDescent="0.45">
      <c r="I162" s="82"/>
    </row>
    <row r="163" spans="9:9" ht="8.25" hidden="1" customHeight="1" x14ac:dyDescent="0.45">
      <c r="I163" s="82"/>
    </row>
    <row r="164" spans="9:9" ht="8.25" hidden="1" customHeight="1" x14ac:dyDescent="0.45">
      <c r="I164" s="82"/>
    </row>
    <row r="165" spans="9:9" ht="8.25" hidden="1" customHeight="1" x14ac:dyDescent="0.45">
      <c r="I165" s="82"/>
    </row>
    <row r="166" spans="9:9" ht="8.25" hidden="1" customHeight="1" x14ac:dyDescent="0.45">
      <c r="I166" s="82"/>
    </row>
    <row r="167" spans="9:9" ht="8.25" hidden="1" customHeight="1" x14ac:dyDescent="0.45">
      <c r="I167" s="82"/>
    </row>
    <row r="168" spans="9:9" ht="8.25" hidden="1" customHeight="1" x14ac:dyDescent="0.45">
      <c r="I168" s="82"/>
    </row>
    <row r="169" spans="9:9" ht="8.25" hidden="1" customHeight="1" x14ac:dyDescent="0.45">
      <c r="I169" s="82"/>
    </row>
    <row r="170" spans="9:9" ht="8.25" hidden="1" customHeight="1" x14ac:dyDescent="0.45">
      <c r="I170" s="82"/>
    </row>
    <row r="171" spans="9:9" ht="8.25" hidden="1" customHeight="1" x14ac:dyDescent="0.45">
      <c r="I171" s="82"/>
    </row>
    <row r="172" spans="9:9" ht="8.25" hidden="1" customHeight="1" x14ac:dyDescent="0.45">
      <c r="I172" s="82"/>
    </row>
    <row r="173" spans="9:9" ht="8.25" hidden="1" customHeight="1" x14ac:dyDescent="0.45">
      <c r="I173" s="82"/>
    </row>
    <row r="174" spans="9:9" ht="8.25" hidden="1" customHeight="1" x14ac:dyDescent="0.45">
      <c r="I174" s="82"/>
    </row>
    <row r="175" spans="9:9" ht="8.25" hidden="1" customHeight="1" x14ac:dyDescent="0.45">
      <c r="I175" s="82"/>
    </row>
    <row r="176" spans="9:9" ht="8.25" hidden="1" customHeight="1" x14ac:dyDescent="0.45">
      <c r="I176" s="82"/>
    </row>
    <row r="177" spans="9:9" ht="8.25" hidden="1" customHeight="1" x14ac:dyDescent="0.45">
      <c r="I177" s="82"/>
    </row>
    <row r="178" spans="9:9" ht="8.25" hidden="1" customHeight="1" x14ac:dyDescent="0.45">
      <c r="I178" s="82"/>
    </row>
    <row r="179" spans="9:9" ht="8.25" hidden="1" customHeight="1" x14ac:dyDescent="0.45">
      <c r="I179" s="82"/>
    </row>
    <row r="180" spans="9:9" ht="8.25" hidden="1" customHeight="1" x14ac:dyDescent="0.45">
      <c r="I180" s="82"/>
    </row>
  </sheetData>
  <mergeCells count="7">
    <mergeCell ref="N1:N2"/>
    <mergeCell ref="O1:O2"/>
    <mergeCell ref="A1:H1"/>
    <mergeCell ref="J1:J2"/>
    <mergeCell ref="K1:K2"/>
    <mergeCell ref="L1:L2"/>
    <mergeCell ref="M1:M2"/>
  </mergeCells>
  <conditionalFormatting sqref="B3:H74">
    <cfRule type="containsText" dxfId="143" priority="1" operator="containsText" text="Unavailable">
      <formula>NOT(ISERROR(SEARCH("Unavailable",B3)))</formula>
    </cfRule>
    <cfRule type="containsText" dxfId="142" priority="2" operator="containsText" text="Com Hab">
      <formula>NOT(ISERROR(SEARCH("Com Hab",B3)))</formula>
    </cfRule>
    <cfRule type="containsText" dxfId="141" priority="3" operator="containsText" text="Respite">
      <formula>NOT(ISERROR(SEARCH("Respite",B3)))</formula>
    </cfRule>
    <cfRule type="containsText" dxfId="140" priority="4" operator="containsText" text="Advocacy">
      <formula>NOT(ISERROR(SEARCH("Advocacy",B3)))</formula>
    </cfRule>
    <cfRule type="containsText" dxfId="139" priority="5" operator="containsText" text="CareGiver">
      <formula>NOT(ISERROR(SEARCH("CareGiver",B3)))</formula>
    </cfRule>
    <cfRule type="containsText" dxfId="138" priority="6" operator="containsText" text="Pre-Vocational">
      <formula>NOT(ISERROR(SEARCH("Pre-Vocational",B3)))</formula>
    </cfRule>
  </conditionalFormatting>
  <dataValidations count="3">
    <dataValidation type="list" allowBlank="1" showInputMessage="1" showErrorMessage="1" sqref="A1" xr:uid="{F70B5ED5-3F88-4B72-BA19-50CB94BB09FC}">
      <formula1>worker</formula1>
    </dataValidation>
    <dataValidation allowBlank="1" showInputMessage="1" showErrorMessage="1" prompt="Fill out in worker home sheet" sqref="R1:R6" xr:uid="{FA98CEB7-B706-4537-90AB-4AFC40F5756D}"/>
    <dataValidation type="list" allowBlank="1" showInputMessage="1" showErrorMessage="1" sqref="I3:I180" xr:uid="{65510520-955A-417C-B7F7-882F3DD041E3}">
      <formula1>Clients</formula1>
    </dataValidation>
  </dataValidations>
  <pageMargins left="0" right="0" top="1.75" bottom="0.75" header="0" footer="0"/>
  <pageSetup orientation="portrait" r:id="rId1"/>
  <headerFooter scaleWithDoc="0">
    <oddHeader>&amp;L&amp;G&amp;C
&amp;G</oddHeader>
    <oddFooter>&amp;C
Signature: ____________________ Date: ____/____/____
 &amp;K92D05010 Prag Blvd #003 Monroe NY 10950 ● 845-600-1331 ● Info@legadail.org &amp;K01+000
&amp;G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7784B-03C7-47A7-9244-86C483D5FB8D}">
  <sheetPr codeName="Sheet19">
    <tabColor indexed="13"/>
    <pageSetUpPr fitToPage="1"/>
  </sheetPr>
  <dimension ref="A1:AC180"/>
  <sheetViews>
    <sheetView showGridLines="0" zoomScale="85" zoomScaleNormal="85" workbookViewId="0">
      <selection activeCell="O80" sqref="O80"/>
    </sheetView>
  </sheetViews>
  <sheetFormatPr defaultColWidth="0" defaultRowHeight="14.25" customHeight="1" zeroHeight="1" x14ac:dyDescent="0.45"/>
  <cols>
    <col min="1" max="1" width="11.265625" style="11" bestFit="1" customWidth="1"/>
    <col min="2" max="8" width="6.53125" style="11" customWidth="1"/>
    <col min="9" max="9" width="16.53125" style="51" customWidth="1"/>
    <col min="10" max="15" width="6.53125" customWidth="1"/>
    <col min="16" max="16" width="17.73046875" style="13" customWidth="1"/>
    <col min="17" max="17" width="29.53125" style="1" customWidth="1"/>
    <col min="18" max="18" width="4" style="13" customWidth="1"/>
    <col min="19" max="19" width="37.796875" style="13" customWidth="1"/>
    <col min="20" max="20" width="10.53125" style="13" hidden="1" customWidth="1"/>
    <col min="21" max="16384" width="10.53125" hidden="1"/>
  </cols>
  <sheetData>
    <row r="1" spans="1:29" ht="8.25" customHeight="1" x14ac:dyDescent="0.45">
      <c r="A1" s="173" t="s">
        <v>286</v>
      </c>
      <c r="B1" s="174"/>
      <c r="C1" s="174"/>
      <c r="D1" s="174"/>
      <c r="E1" s="174"/>
      <c r="F1" s="174"/>
      <c r="G1" s="174"/>
      <c r="H1" s="175"/>
      <c r="I1" s="99"/>
      <c r="J1" s="178" t="s">
        <v>208</v>
      </c>
      <c r="K1" s="178" t="s">
        <v>6</v>
      </c>
      <c r="L1" s="178" t="s">
        <v>7</v>
      </c>
      <c r="M1" s="178" t="s">
        <v>8</v>
      </c>
      <c r="N1" s="178" t="s">
        <v>107</v>
      </c>
      <c r="O1" s="178" t="s">
        <v>39</v>
      </c>
      <c r="P1" s="176" t="s">
        <v>205</v>
      </c>
      <c r="Q1" s="177"/>
    </row>
    <row r="2" spans="1:29" ht="8.25" customHeight="1" x14ac:dyDescent="0.45">
      <c r="A2" s="52"/>
      <c r="B2" s="52" t="s">
        <v>32</v>
      </c>
      <c r="C2" s="52" t="s">
        <v>33</v>
      </c>
      <c r="D2" s="52" t="s">
        <v>34</v>
      </c>
      <c r="E2" s="52" t="s">
        <v>35</v>
      </c>
      <c r="F2" s="52" t="s">
        <v>36</v>
      </c>
      <c r="G2" s="52" t="s">
        <v>37</v>
      </c>
      <c r="H2" s="52" t="s">
        <v>38</v>
      </c>
      <c r="I2" s="100" t="s">
        <v>105</v>
      </c>
      <c r="J2" s="179"/>
      <c r="K2" s="179"/>
      <c r="L2" s="179"/>
      <c r="M2" s="179"/>
      <c r="N2" s="179"/>
      <c r="O2" s="179"/>
      <c r="P2" s="101" t="s">
        <v>5</v>
      </c>
      <c r="Q2" s="107" cm="1">
        <f t="array" aca="1" ref="Q2" ca="1">INDIRECT(CONCATENATE("'Servicing Total'!C",MATCH($A$1,'Servicing Total'!A:A,0)))</f>
        <v>0</v>
      </c>
      <c r="T2" s="13" t="str">
        <f>LOWER(VLOOKUP(A1,Individual!A:R,16,FALSE))</f>
        <v/>
      </c>
      <c r="U2" s="101" t="s">
        <v>5</v>
      </c>
      <c r="V2" s="101" t="b">
        <f>COUNTIF(W2:AC2,"&gt;"&amp;0)&gt;=6</f>
        <v>0</v>
      </c>
      <c r="W2" s="59">
        <f>COUNTIF(B3:B74,"*Pre-Vocational*")</f>
        <v>0</v>
      </c>
      <c r="X2" s="59">
        <f t="shared" ref="X2:AC2" si="0">COUNTIF(C3:C74,"*Pre-Vocational*")</f>
        <v>0</v>
      </c>
      <c r="Y2" s="59">
        <f t="shared" si="0"/>
        <v>0</v>
      </c>
      <c r="Z2" s="59">
        <f t="shared" si="0"/>
        <v>0</v>
      </c>
      <c r="AA2" s="59">
        <f t="shared" si="0"/>
        <v>0</v>
      </c>
      <c r="AB2" s="59">
        <f t="shared" si="0"/>
        <v>0</v>
      </c>
      <c r="AC2" s="59">
        <f t="shared" si="0"/>
        <v>0</v>
      </c>
    </row>
    <row r="3" spans="1:29" ht="8.25" customHeight="1" x14ac:dyDescent="0.45">
      <c r="A3" s="150">
        <v>0.25</v>
      </c>
      <c r="B3" s="70"/>
      <c r="C3" s="74"/>
      <c r="D3" s="74"/>
      <c r="E3" s="78"/>
      <c r="F3" s="74"/>
      <c r="G3" s="78"/>
      <c r="H3" s="74"/>
      <c r="I3" s="57"/>
      <c r="J3" s="125">
        <f ca="1">IFERROR(COUNTIFS(INDIRECT(CONCATENATE("'",$I3,"'!B3:H74")),"*Pre-Vocational*",INDIRECT(CONCATENATE("'",$I3,"'!B3:H74")),"*"&amp;$A$1&amp;"*")/4,0)</f>
        <v>0</v>
      </c>
      <c r="K3" s="126">
        <f ca="1">IFERROR(COUNTIFS(INDIRECT(CONCATENATE("'",$I3,"'!B3:H74")),"*CareGiver*",INDIRECT(CONCATENATE("'",$I3,"'!B3:H74")),"*"&amp;$A$1&amp;"*")/4,0)</f>
        <v>0</v>
      </c>
      <c r="L3" s="127">
        <f ca="1">IFERROR(COUNTIFS(INDIRECT(CONCATENATE("'",$I3,"'!B3:H74")),"*Advocacy*",INDIRECT(CONCATENATE("'",$I3,"'!B3:H74")),"*"&amp;$A$1&amp;"*")/4,0)</f>
        <v>0</v>
      </c>
      <c r="M3" s="128">
        <f ca="1">IFERROR(COUNTIFS(INDIRECT(CONCATENATE("'",$I3,"'!B3:H74")),"*Respite*",INDIRECT(CONCATENATE("'",$I3,"'!B3:H74")),"*"&amp;$A$1&amp;"*")/4,0)</f>
        <v>0</v>
      </c>
      <c r="N3" s="129">
        <f ca="1">IFERROR(COUNTIFS(INDIRECT(CONCATENATE("'",$I3,"'!B3:H74")),"*Com Hab*",INDIRECT(CONCATENATE("'",$I3,"'!B3:H74")),"*"&amp;$A$1&amp;"*")/4,0)</f>
        <v>0</v>
      </c>
      <c r="O3" s="130">
        <f ca="1">SUM(J3:N3)</f>
        <v>0</v>
      </c>
      <c r="P3" s="102" t="s">
        <v>6</v>
      </c>
      <c r="Q3" s="108" cm="1">
        <f t="array" aca="1" ref="Q3" ca="1">INDIRECT(CONCATENATE("'Servicing Total'!D",MATCH($A$1,'Servicing Total'!A:A,0)))</f>
        <v>0</v>
      </c>
      <c r="R3" s="1"/>
      <c r="S3" s="1"/>
      <c r="T3" s="1"/>
      <c r="U3" s="102" t="s">
        <v>6</v>
      </c>
      <c r="V3" s="102" t="b">
        <f t="shared" ref="V3:V6" si="1">COUNTIF(W3:AC3,"&gt;"&amp;0)&gt;=6</f>
        <v>0</v>
      </c>
      <c r="W3" s="61">
        <f>COUNTIF(B3:B74,"*CareGiver*")</f>
        <v>0</v>
      </c>
      <c r="X3" s="61">
        <f t="shared" ref="X3:AC3" si="2">COUNTIF(C3:C74,"*CareGiver*")</f>
        <v>0</v>
      </c>
      <c r="Y3" s="61">
        <f t="shared" si="2"/>
        <v>0</v>
      </c>
      <c r="Z3" s="61">
        <f t="shared" si="2"/>
        <v>0</v>
      </c>
      <c r="AA3" s="61">
        <f t="shared" si="2"/>
        <v>0</v>
      </c>
      <c r="AB3" s="61">
        <f t="shared" si="2"/>
        <v>0</v>
      </c>
      <c r="AC3" s="61">
        <f t="shared" si="2"/>
        <v>0</v>
      </c>
    </row>
    <row r="4" spans="1:29" ht="8.25" customHeight="1" x14ac:dyDescent="0.45">
      <c r="A4" s="151">
        <v>0.26041666666666669</v>
      </c>
      <c r="B4" s="71"/>
      <c r="C4" s="75"/>
      <c r="D4" s="75"/>
      <c r="E4" s="79"/>
      <c r="F4" s="75"/>
      <c r="G4" s="79"/>
      <c r="H4" s="75"/>
      <c r="I4" s="57"/>
      <c r="J4" s="125">
        <f t="shared" ref="J4:J67" ca="1" si="3">IFERROR(COUNTIFS(INDIRECT(CONCATENATE("'",$I4,"'!B3:H74")),"*Pre-Vocational*",INDIRECT(CONCATENATE("'",$I4,"'!B3:H74")),"*"&amp;$A$1&amp;"*")/4,0)</f>
        <v>0</v>
      </c>
      <c r="K4" s="126">
        <f t="shared" ref="K4:K67" ca="1" si="4">IFERROR(COUNTIFS(INDIRECT(CONCATENATE("'",$I4,"'!B3:H74")),"*CareGiver*",INDIRECT(CONCATENATE("'",$I4,"'!B3:H74")),"*"&amp;$A$1&amp;"*")/4,0)</f>
        <v>0</v>
      </c>
      <c r="L4" s="127">
        <f t="shared" ref="L4:L67" ca="1" si="5">IFERROR(COUNTIFS(INDIRECT(CONCATENATE("'",$I4,"'!B3:H74")),"*Advocacy*",INDIRECT(CONCATENATE("'",$I4,"'!B3:H74")),"*"&amp;$A$1&amp;"*")/4,0)</f>
        <v>0</v>
      </c>
      <c r="M4" s="128">
        <f t="shared" ref="M4:M67" ca="1" si="6">IFERROR(COUNTIFS(INDIRECT(CONCATENATE("'",$I4,"'!B3:H74")),"*Respite*",INDIRECT(CONCATENATE("'",$I4,"'!B3:H74")),"*"&amp;$A$1&amp;"*")/4,0)</f>
        <v>0</v>
      </c>
      <c r="N4" s="129">
        <f t="shared" ref="N4:N67" ca="1" si="7">IFERROR(COUNTIFS(INDIRECT(CONCATENATE("'",$I4,"'!B3:H74")),"*Com Hab*",INDIRECT(CONCATENATE("'",$I4,"'!B3:H74")),"*"&amp;$A$1&amp;"*")/4,0)</f>
        <v>0</v>
      </c>
      <c r="O4" s="130">
        <f t="shared" ref="O4:O66" ca="1" si="8">SUM(J4:N4)</f>
        <v>0</v>
      </c>
      <c r="P4" s="103" t="s">
        <v>7</v>
      </c>
      <c r="Q4" s="109" cm="1">
        <f t="array" aca="1" ref="Q4" ca="1">INDIRECT(CONCATENATE("'Servicing Total'!E",MATCH($A$1,'Servicing Total'!A:A,0)))</f>
        <v>0</v>
      </c>
      <c r="R4" s="1"/>
      <c r="S4" s="1"/>
      <c r="T4" s="1"/>
      <c r="U4" s="103" t="s">
        <v>7</v>
      </c>
      <c r="V4" s="103" t="b">
        <f t="shared" si="1"/>
        <v>0</v>
      </c>
      <c r="W4" s="63">
        <f>COUNTIF(B3:B74,"*Advocacy*")</f>
        <v>0</v>
      </c>
      <c r="X4" s="63">
        <f t="shared" ref="X4:AC4" si="9">COUNTIF(C3:C74,"*Advocacy*")</f>
        <v>0</v>
      </c>
      <c r="Y4" s="63">
        <f t="shared" si="9"/>
        <v>0</v>
      </c>
      <c r="Z4" s="63">
        <f t="shared" si="9"/>
        <v>0</v>
      </c>
      <c r="AA4" s="63">
        <f t="shared" si="9"/>
        <v>0</v>
      </c>
      <c r="AB4" s="63">
        <f t="shared" si="9"/>
        <v>0</v>
      </c>
      <c r="AC4" s="63">
        <f t="shared" si="9"/>
        <v>0</v>
      </c>
    </row>
    <row r="5" spans="1:29" ht="8.25" customHeight="1" x14ac:dyDescent="0.45">
      <c r="A5" s="151">
        <v>0.27083333333333331</v>
      </c>
      <c r="B5" s="71"/>
      <c r="C5" s="75"/>
      <c r="D5" s="75"/>
      <c r="E5" s="79"/>
      <c r="F5" s="75"/>
      <c r="G5" s="79"/>
      <c r="H5" s="75"/>
      <c r="I5" s="57"/>
      <c r="J5" s="125">
        <f t="shared" ca="1" si="3"/>
        <v>0</v>
      </c>
      <c r="K5" s="126">
        <f t="shared" ca="1" si="4"/>
        <v>0</v>
      </c>
      <c r="L5" s="127">
        <f t="shared" ca="1" si="5"/>
        <v>0</v>
      </c>
      <c r="M5" s="128">
        <f t="shared" ca="1" si="6"/>
        <v>0</v>
      </c>
      <c r="N5" s="129">
        <f t="shared" ca="1" si="7"/>
        <v>0</v>
      </c>
      <c r="O5" s="130">
        <f t="shared" ca="1" si="8"/>
        <v>0</v>
      </c>
      <c r="P5" s="104" t="s">
        <v>8</v>
      </c>
      <c r="Q5" s="110" cm="1">
        <f t="array" aca="1" ref="Q5" ca="1">INDIRECT(CONCATENATE("'Servicing Total'!F",MATCH($A$1,'Servicing Total'!A:A,0)))</f>
        <v>0</v>
      </c>
      <c r="R5" s="1"/>
      <c r="S5" s="1"/>
      <c r="T5" s="1"/>
      <c r="U5" s="104" t="s">
        <v>8</v>
      </c>
      <c r="V5" s="104" t="b">
        <f t="shared" si="1"/>
        <v>0</v>
      </c>
      <c r="W5" s="65">
        <f>COUNTIF(B3:B74,"*Respite*")</f>
        <v>0</v>
      </c>
      <c r="X5" s="65">
        <f t="shared" ref="X5:AC5" si="10">COUNTIF(C3:C74,"*Respite*")</f>
        <v>0</v>
      </c>
      <c r="Y5" s="65">
        <f t="shared" si="10"/>
        <v>0</v>
      </c>
      <c r="Z5" s="65">
        <f t="shared" si="10"/>
        <v>0</v>
      </c>
      <c r="AA5" s="65">
        <f t="shared" si="10"/>
        <v>0</v>
      </c>
      <c r="AB5" s="65">
        <f t="shared" si="10"/>
        <v>0</v>
      </c>
      <c r="AC5" s="65">
        <f t="shared" si="10"/>
        <v>0</v>
      </c>
    </row>
    <row r="6" spans="1:29" ht="8.25" customHeight="1" x14ac:dyDescent="0.45">
      <c r="A6" s="152">
        <v>0.28125</v>
      </c>
      <c r="B6" s="72"/>
      <c r="C6" s="76"/>
      <c r="D6" s="76"/>
      <c r="E6" s="80"/>
      <c r="F6" s="76"/>
      <c r="G6" s="80"/>
      <c r="H6" s="76"/>
      <c r="I6" s="57"/>
      <c r="J6" s="125">
        <f t="shared" ca="1" si="3"/>
        <v>0</v>
      </c>
      <c r="K6" s="126">
        <f t="shared" ca="1" si="4"/>
        <v>0</v>
      </c>
      <c r="L6" s="127">
        <f t="shared" ca="1" si="5"/>
        <v>0</v>
      </c>
      <c r="M6" s="128">
        <f t="shared" ca="1" si="6"/>
        <v>0</v>
      </c>
      <c r="N6" s="129">
        <f t="shared" ca="1" si="7"/>
        <v>0</v>
      </c>
      <c r="O6" s="130">
        <f t="shared" ca="1" si="8"/>
        <v>0</v>
      </c>
      <c r="P6" s="105" t="s">
        <v>107</v>
      </c>
      <c r="Q6" s="111" cm="1">
        <f t="array" aca="1" ref="Q6" ca="1">INDIRECT(CONCATENATE("'Servicing Total'!G",MATCH($A$1,'Servicing Total'!A:A,0)))</f>
        <v>0</v>
      </c>
      <c r="R6" s="1"/>
      <c r="S6" s="1"/>
      <c r="T6" s="1"/>
      <c r="U6" s="105" t="s">
        <v>107</v>
      </c>
      <c r="V6" s="105" t="b">
        <f t="shared" si="1"/>
        <v>0</v>
      </c>
      <c r="W6" s="69">
        <f>COUNTIF(B3:B74,"*Com Hab*")</f>
        <v>0</v>
      </c>
      <c r="X6" s="69">
        <f t="shared" ref="X6:AC6" si="11">COUNTIF(C3:C74,"*Com Hab*")</f>
        <v>0</v>
      </c>
      <c r="Y6" s="69">
        <f t="shared" si="11"/>
        <v>0</v>
      </c>
      <c r="Z6" s="69">
        <f t="shared" si="11"/>
        <v>0</v>
      </c>
      <c r="AA6" s="69">
        <f t="shared" si="11"/>
        <v>0</v>
      </c>
      <c r="AB6" s="69">
        <f t="shared" si="11"/>
        <v>0</v>
      </c>
      <c r="AC6" s="69">
        <f t="shared" si="11"/>
        <v>0</v>
      </c>
    </row>
    <row r="7" spans="1:29" ht="8.25" customHeight="1" x14ac:dyDescent="0.45">
      <c r="A7" s="150">
        <v>0.29166666666666669</v>
      </c>
      <c r="B7" s="70"/>
      <c r="C7" s="74"/>
      <c r="D7" s="74"/>
      <c r="E7" s="78"/>
      <c r="F7" s="74"/>
      <c r="G7" s="78"/>
      <c r="H7" s="74"/>
      <c r="I7" s="57"/>
      <c r="J7" s="125">
        <f t="shared" ca="1" si="3"/>
        <v>0</v>
      </c>
      <c r="K7" s="126">
        <f t="shared" ca="1" si="4"/>
        <v>0</v>
      </c>
      <c r="L7" s="127">
        <f t="shared" ca="1" si="5"/>
        <v>0</v>
      </c>
      <c r="M7" s="128">
        <f t="shared" ca="1" si="6"/>
        <v>0</v>
      </c>
      <c r="N7" s="129">
        <f t="shared" ca="1" si="7"/>
        <v>0</v>
      </c>
      <c r="O7" s="130">
        <f t="shared" ca="1" si="8"/>
        <v>0</v>
      </c>
      <c r="P7" s="106" t="s">
        <v>9</v>
      </c>
      <c r="Q7" s="112">
        <f ca="1">SUM(Q2:Q6)</f>
        <v>0</v>
      </c>
      <c r="R7" s="1"/>
      <c r="S7" s="1"/>
      <c r="T7" s="1"/>
    </row>
    <row r="8" spans="1:29" ht="8.25" customHeight="1" x14ac:dyDescent="0.45">
      <c r="A8" s="151">
        <v>0.30208333333333331</v>
      </c>
      <c r="B8" s="71"/>
      <c r="C8" s="75"/>
      <c r="D8" s="75"/>
      <c r="E8" s="79"/>
      <c r="F8" s="75"/>
      <c r="G8" s="79"/>
      <c r="H8" s="75"/>
      <c r="I8" s="57"/>
      <c r="J8" s="125">
        <f t="shared" ca="1" si="3"/>
        <v>0</v>
      </c>
      <c r="K8" s="126">
        <f t="shared" ca="1" si="4"/>
        <v>0</v>
      </c>
      <c r="L8" s="127">
        <f t="shared" ca="1" si="5"/>
        <v>0</v>
      </c>
      <c r="M8" s="128">
        <f t="shared" ca="1" si="6"/>
        <v>0</v>
      </c>
      <c r="N8" s="129">
        <f t="shared" ca="1" si="7"/>
        <v>0</v>
      </c>
      <c r="O8" s="130">
        <f t="shared" ca="1" si="8"/>
        <v>0</v>
      </c>
      <c r="P8" s="118" t="s">
        <v>40</v>
      </c>
      <c r="Q8" s="56" t="str" cm="1">
        <f t="array" aca="1" ref="Q8" ca="1">INDIRECT(CONCATENATE("Individual!A",MATCH($A$1,Individual!A:A,0)))</f>
        <v>Individual 1</v>
      </c>
      <c r="R8" s="1"/>
      <c r="S8" s="1"/>
      <c r="T8" s="1"/>
    </row>
    <row r="9" spans="1:29" ht="8.25" customHeight="1" x14ac:dyDescent="0.45">
      <c r="A9" s="151">
        <v>0.3125</v>
      </c>
      <c r="B9" s="71"/>
      <c r="C9" s="75"/>
      <c r="D9" s="75"/>
      <c r="E9" s="79"/>
      <c r="F9" s="75"/>
      <c r="G9" s="79"/>
      <c r="H9" s="75"/>
      <c r="I9" s="57"/>
      <c r="J9" s="125">
        <f t="shared" ca="1" si="3"/>
        <v>0</v>
      </c>
      <c r="K9" s="126">
        <f t="shared" ca="1" si="4"/>
        <v>0</v>
      </c>
      <c r="L9" s="127">
        <f t="shared" ca="1" si="5"/>
        <v>0</v>
      </c>
      <c r="M9" s="128">
        <f t="shared" ca="1" si="6"/>
        <v>0</v>
      </c>
      <c r="N9" s="129">
        <f t="shared" ca="1" si="7"/>
        <v>0</v>
      </c>
      <c r="O9" s="130">
        <f t="shared" ca="1" si="8"/>
        <v>0</v>
      </c>
      <c r="P9" s="118" t="s">
        <v>209</v>
      </c>
      <c r="Q9" s="56" cm="1">
        <f t="array" aca="1" ref="Q9" ca="1">INDIRECT(CONCATENATE("Individual!B",MATCH($A$1,Individual!A:A,0)))</f>
        <v>0</v>
      </c>
      <c r="R9" s="1"/>
      <c r="S9" s="1"/>
      <c r="T9" s="1"/>
    </row>
    <row r="10" spans="1:29" ht="8.25" customHeight="1" x14ac:dyDescent="0.45">
      <c r="A10" s="152">
        <v>0.32291666666666702</v>
      </c>
      <c r="B10" s="72"/>
      <c r="C10" s="76"/>
      <c r="D10" s="76"/>
      <c r="E10" s="80"/>
      <c r="F10" s="76"/>
      <c r="G10" s="80"/>
      <c r="H10" s="76"/>
      <c r="I10" s="57"/>
      <c r="J10" s="125">
        <f t="shared" ca="1" si="3"/>
        <v>0</v>
      </c>
      <c r="K10" s="126">
        <f t="shared" ca="1" si="4"/>
        <v>0</v>
      </c>
      <c r="L10" s="127">
        <f t="shared" ca="1" si="5"/>
        <v>0</v>
      </c>
      <c r="M10" s="128">
        <f t="shared" ca="1" si="6"/>
        <v>0</v>
      </c>
      <c r="N10" s="129">
        <f t="shared" ca="1" si="7"/>
        <v>0</v>
      </c>
      <c r="O10" s="130">
        <f t="shared" ca="1" si="8"/>
        <v>0</v>
      </c>
      <c r="P10" s="118" t="s">
        <v>210</v>
      </c>
      <c r="Q10" s="56" cm="1">
        <f t="array" aca="1" ref="Q10" ca="1">INDIRECT(CONCATENATE("Individual!C",MATCH($A$1,Individual!A:A,0)))</f>
        <v>0</v>
      </c>
      <c r="R10" s="1"/>
      <c r="S10" s="1"/>
      <c r="T10" s="1"/>
    </row>
    <row r="11" spans="1:29" ht="8.25" customHeight="1" x14ac:dyDescent="0.45">
      <c r="A11" s="150">
        <v>0.33333333333333298</v>
      </c>
      <c r="B11" s="70"/>
      <c r="C11" s="74"/>
      <c r="D11" s="74"/>
      <c r="E11" s="78"/>
      <c r="F11" s="74"/>
      <c r="G11" s="78"/>
      <c r="H11" s="74"/>
      <c r="I11" s="57"/>
      <c r="J11" s="125">
        <f t="shared" ca="1" si="3"/>
        <v>0</v>
      </c>
      <c r="K11" s="126">
        <f t="shared" ca="1" si="4"/>
        <v>0</v>
      </c>
      <c r="L11" s="127">
        <f t="shared" ca="1" si="5"/>
        <v>0</v>
      </c>
      <c r="M11" s="128">
        <f t="shared" ca="1" si="6"/>
        <v>0</v>
      </c>
      <c r="N11" s="129">
        <f t="shared" ca="1" si="7"/>
        <v>0</v>
      </c>
      <c r="O11" s="130">
        <f t="shared" ca="1" si="8"/>
        <v>0</v>
      </c>
      <c r="P11" s="118" t="s">
        <v>197</v>
      </c>
      <c r="Q11" s="56" cm="1">
        <f t="array" aca="1" ref="Q11" ca="1">INDIRECT(CONCATENATE("Individual!J",MATCH($A$1,Individual!A:A,0)))</f>
        <v>0</v>
      </c>
      <c r="R11" s="1"/>
      <c r="S11" s="1"/>
      <c r="T11" s="1"/>
    </row>
    <row r="12" spans="1:29" ht="8.25" customHeight="1" x14ac:dyDescent="0.45">
      <c r="A12" s="151">
        <v>0.34375</v>
      </c>
      <c r="B12" s="71"/>
      <c r="C12" s="75"/>
      <c r="D12" s="75"/>
      <c r="E12" s="79"/>
      <c r="F12" s="75"/>
      <c r="G12" s="79"/>
      <c r="H12" s="75"/>
      <c r="I12" s="57"/>
      <c r="J12" s="125">
        <f t="shared" ca="1" si="3"/>
        <v>0</v>
      </c>
      <c r="K12" s="126">
        <f t="shared" ca="1" si="4"/>
        <v>0</v>
      </c>
      <c r="L12" s="127">
        <f t="shared" ca="1" si="5"/>
        <v>0</v>
      </c>
      <c r="M12" s="128">
        <f t="shared" ca="1" si="6"/>
        <v>0</v>
      </c>
      <c r="N12" s="129">
        <f t="shared" ca="1" si="7"/>
        <v>0</v>
      </c>
      <c r="O12" s="130">
        <f t="shared" ca="1" si="8"/>
        <v>0</v>
      </c>
      <c r="P12" s="118" t="s">
        <v>202</v>
      </c>
      <c r="Q12" s="56" cm="1">
        <f t="array" aca="1" ref="Q12" ca="1">INDIRECT(CONCATENATE("Individual!K",MATCH($A$1,Individual!A:A,0)))</f>
        <v>0</v>
      </c>
      <c r="R12" s="1"/>
      <c r="S12" s="1"/>
      <c r="T12" s="1"/>
    </row>
    <row r="13" spans="1:29" ht="8.25" customHeight="1" x14ac:dyDescent="0.45">
      <c r="A13" s="151">
        <v>0.35416666666666602</v>
      </c>
      <c r="B13" s="71"/>
      <c r="C13" s="75"/>
      <c r="D13" s="75"/>
      <c r="E13" s="79"/>
      <c r="F13" s="75"/>
      <c r="G13" s="79"/>
      <c r="H13" s="75"/>
      <c r="I13" s="57"/>
      <c r="J13" s="125">
        <f t="shared" ca="1" si="3"/>
        <v>0</v>
      </c>
      <c r="K13" s="126">
        <f t="shared" ca="1" si="4"/>
        <v>0</v>
      </c>
      <c r="L13" s="127">
        <f t="shared" ca="1" si="5"/>
        <v>0</v>
      </c>
      <c r="M13" s="128">
        <f t="shared" ca="1" si="6"/>
        <v>0</v>
      </c>
      <c r="N13" s="129">
        <f t="shared" ca="1" si="7"/>
        <v>0</v>
      </c>
      <c r="O13" s="130">
        <f t="shared" ca="1" si="8"/>
        <v>0</v>
      </c>
      <c r="P13" s="118" t="s">
        <v>204</v>
      </c>
      <c r="Q13" s="56" cm="1">
        <f t="array" aca="1" ref="Q13" ca="1">INDIRECT(CONCATENATE("Individual!L",MATCH($A$1,Individual!A:A,0)))</f>
        <v>0</v>
      </c>
      <c r="R13" s="1"/>
      <c r="S13" s="1"/>
      <c r="T13" s="1"/>
    </row>
    <row r="14" spans="1:29" ht="8.25" customHeight="1" x14ac:dyDescent="0.45">
      <c r="A14" s="152">
        <v>0.36458333333333298</v>
      </c>
      <c r="B14" s="72"/>
      <c r="C14" s="76"/>
      <c r="D14" s="76"/>
      <c r="E14" s="80"/>
      <c r="F14" s="76"/>
      <c r="G14" s="80"/>
      <c r="H14" s="76"/>
      <c r="I14" s="57"/>
      <c r="J14" s="125">
        <f t="shared" ca="1" si="3"/>
        <v>0</v>
      </c>
      <c r="K14" s="126">
        <f t="shared" ca="1" si="4"/>
        <v>0</v>
      </c>
      <c r="L14" s="127">
        <f t="shared" ca="1" si="5"/>
        <v>0</v>
      </c>
      <c r="M14" s="128">
        <f t="shared" ca="1" si="6"/>
        <v>0</v>
      </c>
      <c r="N14" s="129">
        <f t="shared" ca="1" si="7"/>
        <v>0</v>
      </c>
      <c r="O14" s="130">
        <f t="shared" ca="1" si="8"/>
        <v>0</v>
      </c>
      <c r="P14" s="118" t="s">
        <v>203</v>
      </c>
      <c r="Q14" s="56" cm="1">
        <f t="array" aca="1" ref="Q14" ca="1">INDIRECT(CONCATENATE("Individual!M",MATCH($A$1,Individual!A:A,0)))</f>
        <v>0</v>
      </c>
      <c r="R14" s="1"/>
      <c r="S14" s="1"/>
      <c r="T14" s="1"/>
    </row>
    <row r="15" spans="1:29" ht="8.25" customHeight="1" x14ac:dyDescent="0.45">
      <c r="A15" s="150">
        <v>0.375</v>
      </c>
      <c r="B15" s="70"/>
      <c r="C15" s="74"/>
      <c r="D15" s="74"/>
      <c r="E15" s="78"/>
      <c r="F15" s="74"/>
      <c r="G15" s="78"/>
      <c r="H15" s="74"/>
      <c r="I15" s="57"/>
      <c r="J15" s="125">
        <f t="shared" ca="1" si="3"/>
        <v>0</v>
      </c>
      <c r="K15" s="126">
        <f t="shared" ca="1" si="4"/>
        <v>0</v>
      </c>
      <c r="L15" s="127">
        <f t="shared" ca="1" si="5"/>
        <v>0</v>
      </c>
      <c r="M15" s="128">
        <f t="shared" ca="1" si="6"/>
        <v>0</v>
      </c>
      <c r="N15" s="129">
        <f t="shared" ca="1" si="7"/>
        <v>0</v>
      </c>
      <c r="O15" s="130">
        <f t="shared" ca="1" si="8"/>
        <v>0</v>
      </c>
      <c r="P15" s="118" t="s">
        <v>201</v>
      </c>
      <c r="Q15" s="56" cm="1">
        <f t="array" aca="1" ref="Q15" ca="1">INDIRECT(CONCATENATE("Individual!N",MATCH($A$1,Individual!A:A,0)))</f>
        <v>0</v>
      </c>
      <c r="R15" s="1"/>
      <c r="S15" s="1"/>
      <c r="T15" s="1"/>
    </row>
    <row r="16" spans="1:29" ht="8.25" customHeight="1" x14ac:dyDescent="0.45">
      <c r="A16" s="151">
        <v>0.38541666666666602</v>
      </c>
      <c r="B16" s="71"/>
      <c r="C16" s="75"/>
      <c r="D16" s="75"/>
      <c r="E16" s="79"/>
      <c r="F16" s="75"/>
      <c r="G16" s="79"/>
      <c r="H16" s="75"/>
      <c r="I16" s="57"/>
      <c r="J16" s="125">
        <f t="shared" ca="1" si="3"/>
        <v>0</v>
      </c>
      <c r="K16" s="126">
        <f t="shared" ca="1" si="4"/>
        <v>0</v>
      </c>
      <c r="L16" s="127">
        <f t="shared" ca="1" si="5"/>
        <v>0</v>
      </c>
      <c r="M16" s="128">
        <f t="shared" ca="1" si="6"/>
        <v>0</v>
      </c>
      <c r="N16" s="129">
        <f t="shared" ca="1" si="7"/>
        <v>0</v>
      </c>
      <c r="O16" s="130">
        <f t="shared" ca="1" si="8"/>
        <v>0</v>
      </c>
      <c r="P16" s="118" t="s">
        <v>199</v>
      </c>
      <c r="Q16" s="56" cm="1">
        <f t="array" aca="1" ref="Q16" ca="1">INDIRECT(CONCATENATE("Individual!O",MATCH($A$1,Individual!A:A,0)))</f>
        <v>0</v>
      </c>
      <c r="R16" s="1"/>
      <c r="S16" s="1"/>
      <c r="T16" s="1"/>
    </row>
    <row r="17" spans="1:20" ht="8.25" customHeight="1" x14ac:dyDescent="0.45">
      <c r="A17" s="151">
        <v>0.39583333333333298</v>
      </c>
      <c r="B17" s="71"/>
      <c r="C17" s="75"/>
      <c r="D17" s="75"/>
      <c r="E17" s="79"/>
      <c r="F17" s="75"/>
      <c r="G17" s="79"/>
      <c r="H17" s="75"/>
      <c r="I17" s="57"/>
      <c r="J17" s="125">
        <f t="shared" ca="1" si="3"/>
        <v>0</v>
      </c>
      <c r="K17" s="126">
        <f t="shared" ca="1" si="4"/>
        <v>0</v>
      </c>
      <c r="L17" s="127">
        <f t="shared" ca="1" si="5"/>
        <v>0</v>
      </c>
      <c r="M17" s="128">
        <f t="shared" ca="1" si="6"/>
        <v>0</v>
      </c>
      <c r="N17" s="129">
        <f t="shared" ca="1" si="7"/>
        <v>0</v>
      </c>
      <c r="O17" s="130">
        <f t="shared" ca="1" si="8"/>
        <v>0</v>
      </c>
      <c r="P17" s="118" t="s">
        <v>226</v>
      </c>
      <c r="Q17" s="56" cm="1">
        <f t="array" aca="1" ref="Q17" ca="1">INDIRECT(CONCATENATE("Individual!P",MATCH($A$1,Individual!A:A,0)))</f>
        <v>0</v>
      </c>
      <c r="R17" s="1"/>
      <c r="S17" s="1"/>
      <c r="T17" s="1"/>
    </row>
    <row r="18" spans="1:20" ht="8.25" customHeight="1" x14ac:dyDescent="0.45">
      <c r="A18" s="152">
        <v>0.40625</v>
      </c>
      <c r="B18" s="72"/>
      <c r="C18" s="76"/>
      <c r="D18" s="76"/>
      <c r="E18" s="80"/>
      <c r="F18" s="76"/>
      <c r="G18" s="80"/>
      <c r="H18" s="76"/>
      <c r="I18" s="57"/>
      <c r="J18" s="125">
        <f t="shared" ca="1" si="3"/>
        <v>0</v>
      </c>
      <c r="K18" s="126">
        <f t="shared" ca="1" si="4"/>
        <v>0</v>
      </c>
      <c r="L18" s="127">
        <f t="shared" ca="1" si="5"/>
        <v>0</v>
      </c>
      <c r="M18" s="128">
        <f t="shared" ca="1" si="6"/>
        <v>0</v>
      </c>
      <c r="N18" s="129">
        <f t="shared" ca="1" si="7"/>
        <v>0</v>
      </c>
      <c r="O18" s="130">
        <f t="shared" ca="1" si="8"/>
        <v>0</v>
      </c>
      <c r="P18" s="118" t="s">
        <v>200</v>
      </c>
      <c r="Q18" s="56" cm="1">
        <f t="array" aca="1" ref="Q18" ca="1">INDIRECT(CONCATENATE("Individual!Q",MATCH($A$1,Individual!A:A,0)))</f>
        <v>0</v>
      </c>
      <c r="R18" s="1"/>
      <c r="S18" s="1"/>
      <c r="T18" s="1"/>
    </row>
    <row r="19" spans="1:20" ht="8.25" customHeight="1" x14ac:dyDescent="0.45">
      <c r="A19" s="150">
        <v>0.41666666666666702</v>
      </c>
      <c r="B19" s="70"/>
      <c r="C19" s="74"/>
      <c r="D19" s="74"/>
      <c r="E19" s="78"/>
      <c r="F19" s="74"/>
      <c r="G19" s="78"/>
      <c r="H19" s="74"/>
      <c r="I19" s="57"/>
      <c r="J19" s="125">
        <f t="shared" ca="1" si="3"/>
        <v>0</v>
      </c>
      <c r="K19" s="126">
        <f t="shared" ca="1" si="4"/>
        <v>0</v>
      </c>
      <c r="L19" s="127">
        <f t="shared" ca="1" si="5"/>
        <v>0</v>
      </c>
      <c r="M19" s="128">
        <f t="shared" ca="1" si="6"/>
        <v>0</v>
      </c>
      <c r="N19" s="129">
        <f t="shared" ca="1" si="7"/>
        <v>0</v>
      </c>
      <c r="O19" s="130">
        <f t="shared" ca="1" si="8"/>
        <v>0</v>
      </c>
      <c r="P19" s="48"/>
      <c r="Q19" s="49"/>
      <c r="R19" s="1"/>
      <c r="S19" s="1"/>
      <c r="T19" s="1"/>
    </row>
    <row r="20" spans="1:20" ht="8.25" customHeight="1" x14ac:dyDescent="0.45">
      <c r="A20" s="151">
        <v>0.42708333333333298</v>
      </c>
      <c r="B20" s="71"/>
      <c r="C20" s="75"/>
      <c r="D20" s="75"/>
      <c r="E20" s="79"/>
      <c r="F20" s="75"/>
      <c r="G20" s="79"/>
      <c r="H20" s="75"/>
      <c r="I20" s="57"/>
      <c r="J20" s="125">
        <f t="shared" ca="1" si="3"/>
        <v>0</v>
      </c>
      <c r="K20" s="126">
        <f t="shared" ca="1" si="4"/>
        <v>0</v>
      </c>
      <c r="L20" s="127">
        <f t="shared" ca="1" si="5"/>
        <v>0</v>
      </c>
      <c r="M20" s="128">
        <f t="shared" ca="1" si="6"/>
        <v>0</v>
      </c>
      <c r="N20" s="129">
        <f t="shared" ca="1" si="7"/>
        <v>0</v>
      </c>
      <c r="O20" s="130">
        <f t="shared" ca="1" si="8"/>
        <v>0</v>
      </c>
      <c r="P20" s="48"/>
      <c r="Q20" s="49"/>
      <c r="R20" s="1"/>
      <c r="S20" s="1"/>
      <c r="T20" s="1"/>
    </row>
    <row r="21" spans="1:20" ht="8.25" customHeight="1" x14ac:dyDescent="0.45">
      <c r="A21" s="151">
        <v>0.4375</v>
      </c>
      <c r="B21" s="71"/>
      <c r="C21" s="75"/>
      <c r="D21" s="75"/>
      <c r="E21" s="79"/>
      <c r="F21" s="75"/>
      <c r="G21" s="79"/>
      <c r="H21" s="75"/>
      <c r="I21" s="57"/>
      <c r="J21" s="125">
        <f t="shared" ca="1" si="3"/>
        <v>0</v>
      </c>
      <c r="K21" s="126">
        <f t="shared" ca="1" si="4"/>
        <v>0</v>
      </c>
      <c r="L21" s="127">
        <f t="shared" ca="1" si="5"/>
        <v>0</v>
      </c>
      <c r="M21" s="128">
        <f t="shared" ca="1" si="6"/>
        <v>0</v>
      </c>
      <c r="N21" s="129">
        <f t="shared" ca="1" si="7"/>
        <v>0</v>
      </c>
      <c r="O21" s="130">
        <f t="shared" ca="1" si="8"/>
        <v>0</v>
      </c>
      <c r="P21" s="48"/>
      <c r="Q21" s="49"/>
      <c r="R21" s="1"/>
      <c r="S21" s="1"/>
      <c r="T21" s="1"/>
    </row>
    <row r="22" spans="1:20" ht="8.25" customHeight="1" x14ac:dyDescent="0.45">
      <c r="A22" s="152">
        <v>0.44791666666666602</v>
      </c>
      <c r="B22" s="72"/>
      <c r="C22" s="76"/>
      <c r="D22" s="76"/>
      <c r="E22" s="80"/>
      <c r="F22" s="76"/>
      <c r="G22" s="80"/>
      <c r="H22" s="76"/>
      <c r="I22" s="57"/>
      <c r="J22" s="125">
        <f t="shared" ca="1" si="3"/>
        <v>0</v>
      </c>
      <c r="K22" s="126">
        <f t="shared" ca="1" si="4"/>
        <v>0</v>
      </c>
      <c r="L22" s="127">
        <f t="shared" ca="1" si="5"/>
        <v>0</v>
      </c>
      <c r="M22" s="128">
        <f t="shared" ca="1" si="6"/>
        <v>0</v>
      </c>
      <c r="N22" s="129">
        <f t="shared" ca="1" si="7"/>
        <v>0</v>
      </c>
      <c r="O22" s="130">
        <f t="shared" ca="1" si="8"/>
        <v>0</v>
      </c>
      <c r="P22" s="48"/>
      <c r="Q22" s="49"/>
      <c r="R22" s="1"/>
      <c r="S22" s="1"/>
      <c r="T22" s="1"/>
    </row>
    <row r="23" spans="1:20" ht="8.25" customHeight="1" x14ac:dyDescent="0.45">
      <c r="A23" s="150">
        <v>0.45833333333333298</v>
      </c>
      <c r="B23" s="70"/>
      <c r="C23" s="74"/>
      <c r="D23" s="74"/>
      <c r="E23" s="78"/>
      <c r="F23" s="74"/>
      <c r="G23" s="78"/>
      <c r="H23" s="74"/>
      <c r="I23" s="57"/>
      <c r="J23" s="125">
        <f t="shared" ca="1" si="3"/>
        <v>0</v>
      </c>
      <c r="K23" s="126">
        <f t="shared" ca="1" si="4"/>
        <v>0</v>
      </c>
      <c r="L23" s="127">
        <f t="shared" ca="1" si="5"/>
        <v>0</v>
      </c>
      <c r="M23" s="128">
        <f t="shared" ca="1" si="6"/>
        <v>0</v>
      </c>
      <c r="N23" s="129">
        <f t="shared" ca="1" si="7"/>
        <v>0</v>
      </c>
      <c r="O23" s="130">
        <f t="shared" ca="1" si="8"/>
        <v>0</v>
      </c>
      <c r="P23" s="48"/>
      <c r="Q23" s="49"/>
      <c r="R23" s="1"/>
      <c r="S23" s="1"/>
      <c r="T23" s="1"/>
    </row>
    <row r="24" spans="1:20" ht="8.25" customHeight="1" x14ac:dyDescent="0.45">
      <c r="A24" s="151">
        <v>0.46875</v>
      </c>
      <c r="B24" s="71"/>
      <c r="C24" s="75"/>
      <c r="D24" s="75"/>
      <c r="E24" s="79"/>
      <c r="F24" s="75"/>
      <c r="G24" s="79"/>
      <c r="H24" s="75"/>
      <c r="I24" s="57"/>
      <c r="J24" s="125">
        <f t="shared" ca="1" si="3"/>
        <v>0</v>
      </c>
      <c r="K24" s="126">
        <f t="shared" ca="1" si="4"/>
        <v>0</v>
      </c>
      <c r="L24" s="127">
        <f t="shared" ca="1" si="5"/>
        <v>0</v>
      </c>
      <c r="M24" s="128">
        <f t="shared" ca="1" si="6"/>
        <v>0</v>
      </c>
      <c r="N24" s="129">
        <f t="shared" ca="1" si="7"/>
        <v>0</v>
      </c>
      <c r="O24" s="130">
        <f t="shared" ca="1" si="8"/>
        <v>0</v>
      </c>
      <c r="P24" s="48"/>
      <c r="Q24" s="49"/>
      <c r="R24" s="1"/>
      <c r="S24" s="1"/>
      <c r="T24" s="1"/>
    </row>
    <row r="25" spans="1:20" ht="8.25" customHeight="1" x14ac:dyDescent="0.45">
      <c r="A25" s="151">
        <v>0.47916666666666602</v>
      </c>
      <c r="B25" s="71"/>
      <c r="C25" s="75"/>
      <c r="D25" s="75"/>
      <c r="E25" s="79"/>
      <c r="F25" s="75"/>
      <c r="G25" s="79"/>
      <c r="H25" s="75"/>
      <c r="I25" s="57"/>
      <c r="J25" s="125">
        <f t="shared" ca="1" si="3"/>
        <v>0</v>
      </c>
      <c r="K25" s="126">
        <f t="shared" ca="1" si="4"/>
        <v>0</v>
      </c>
      <c r="L25" s="127">
        <f t="shared" ca="1" si="5"/>
        <v>0</v>
      </c>
      <c r="M25" s="128">
        <f t="shared" ca="1" si="6"/>
        <v>0</v>
      </c>
      <c r="N25" s="129">
        <f t="shared" ca="1" si="7"/>
        <v>0</v>
      </c>
      <c r="O25" s="130">
        <f t="shared" ca="1" si="8"/>
        <v>0</v>
      </c>
      <c r="P25" s="1"/>
      <c r="R25" s="1"/>
      <c r="S25" s="1"/>
      <c r="T25" s="1"/>
    </row>
    <row r="26" spans="1:20" ht="8.25" customHeight="1" x14ac:dyDescent="0.45">
      <c r="A26" s="152">
        <v>0.48958333333333298</v>
      </c>
      <c r="B26" s="72"/>
      <c r="C26" s="76"/>
      <c r="D26" s="76"/>
      <c r="E26" s="80"/>
      <c r="F26" s="76"/>
      <c r="G26" s="80"/>
      <c r="H26" s="76"/>
      <c r="I26" s="57"/>
      <c r="J26" s="125">
        <f t="shared" ca="1" si="3"/>
        <v>0</v>
      </c>
      <c r="K26" s="126">
        <f t="shared" ca="1" si="4"/>
        <v>0</v>
      </c>
      <c r="L26" s="127">
        <f t="shared" ca="1" si="5"/>
        <v>0</v>
      </c>
      <c r="M26" s="128">
        <f t="shared" ca="1" si="6"/>
        <v>0</v>
      </c>
      <c r="N26" s="129">
        <f t="shared" ca="1" si="7"/>
        <v>0</v>
      </c>
      <c r="O26" s="130">
        <f t="shared" ca="1" si="8"/>
        <v>0</v>
      </c>
      <c r="P26" s="1"/>
      <c r="R26" s="1"/>
      <c r="S26" s="1"/>
      <c r="T26" s="1"/>
    </row>
    <row r="27" spans="1:20" ht="8.25" customHeight="1" x14ac:dyDescent="0.45">
      <c r="A27" s="150">
        <v>0.5</v>
      </c>
      <c r="B27" s="70"/>
      <c r="C27" s="74"/>
      <c r="D27" s="74"/>
      <c r="E27" s="78"/>
      <c r="F27" s="74"/>
      <c r="G27" s="78"/>
      <c r="H27" s="74"/>
      <c r="I27" s="57"/>
      <c r="J27" s="125">
        <f t="shared" ca="1" si="3"/>
        <v>0</v>
      </c>
      <c r="K27" s="126">
        <f t="shared" ca="1" si="4"/>
        <v>0</v>
      </c>
      <c r="L27" s="127">
        <f t="shared" ca="1" si="5"/>
        <v>0</v>
      </c>
      <c r="M27" s="128">
        <f t="shared" ca="1" si="6"/>
        <v>0</v>
      </c>
      <c r="N27" s="129">
        <f t="shared" ca="1" si="7"/>
        <v>0</v>
      </c>
      <c r="O27" s="130">
        <f t="shared" ca="1" si="8"/>
        <v>0</v>
      </c>
      <c r="P27" s="1"/>
      <c r="R27" s="1"/>
      <c r="S27" s="1"/>
      <c r="T27" s="1"/>
    </row>
    <row r="28" spans="1:20" ht="8.25" customHeight="1" x14ac:dyDescent="0.45">
      <c r="A28" s="151">
        <v>0.51041666666666596</v>
      </c>
      <c r="B28" s="71"/>
      <c r="C28" s="75"/>
      <c r="D28" s="75"/>
      <c r="E28" s="79"/>
      <c r="F28" s="75"/>
      <c r="G28" s="79"/>
      <c r="H28" s="75"/>
      <c r="I28" s="57"/>
      <c r="J28" s="125">
        <f t="shared" ca="1" si="3"/>
        <v>0</v>
      </c>
      <c r="K28" s="126">
        <f t="shared" ca="1" si="4"/>
        <v>0</v>
      </c>
      <c r="L28" s="127">
        <f t="shared" ca="1" si="5"/>
        <v>0</v>
      </c>
      <c r="M28" s="128">
        <f t="shared" ca="1" si="6"/>
        <v>0</v>
      </c>
      <c r="N28" s="129">
        <f t="shared" ca="1" si="7"/>
        <v>0</v>
      </c>
      <c r="O28" s="130">
        <f t="shared" ca="1" si="8"/>
        <v>0</v>
      </c>
      <c r="P28" s="1"/>
      <c r="R28" s="1"/>
      <c r="S28" s="1"/>
      <c r="T28" s="1"/>
    </row>
    <row r="29" spans="1:20" ht="8.25" customHeight="1" x14ac:dyDescent="0.45">
      <c r="A29" s="151">
        <v>0.52083333333333304</v>
      </c>
      <c r="B29" s="71"/>
      <c r="C29" s="75"/>
      <c r="D29" s="75"/>
      <c r="E29" s="79"/>
      <c r="F29" s="75"/>
      <c r="G29" s="79"/>
      <c r="H29" s="75"/>
      <c r="I29" s="57"/>
      <c r="J29" s="125">
        <f t="shared" ca="1" si="3"/>
        <v>0</v>
      </c>
      <c r="K29" s="126">
        <f t="shared" ca="1" si="4"/>
        <v>0</v>
      </c>
      <c r="L29" s="127">
        <f t="shared" ca="1" si="5"/>
        <v>0</v>
      </c>
      <c r="M29" s="128">
        <f t="shared" ca="1" si="6"/>
        <v>0</v>
      </c>
      <c r="N29" s="129">
        <f t="shared" ca="1" si="7"/>
        <v>0</v>
      </c>
      <c r="O29" s="130">
        <f t="shared" ca="1" si="8"/>
        <v>0</v>
      </c>
      <c r="P29" s="1"/>
      <c r="R29" s="1"/>
      <c r="S29" s="1"/>
      <c r="T29" s="1"/>
    </row>
    <row r="30" spans="1:20" ht="8.25" customHeight="1" x14ac:dyDescent="0.45">
      <c r="A30" s="152">
        <v>0.531249999999999</v>
      </c>
      <c r="B30" s="72"/>
      <c r="C30" s="76"/>
      <c r="D30" s="76"/>
      <c r="E30" s="80"/>
      <c r="F30" s="76"/>
      <c r="G30" s="80"/>
      <c r="H30" s="76"/>
      <c r="I30" s="57"/>
      <c r="J30" s="125">
        <f t="shared" ca="1" si="3"/>
        <v>0</v>
      </c>
      <c r="K30" s="126">
        <f t="shared" ca="1" si="4"/>
        <v>0</v>
      </c>
      <c r="L30" s="127">
        <f t="shared" ca="1" si="5"/>
        <v>0</v>
      </c>
      <c r="M30" s="128">
        <f t="shared" ca="1" si="6"/>
        <v>0</v>
      </c>
      <c r="N30" s="129">
        <f t="shared" ca="1" si="7"/>
        <v>0</v>
      </c>
      <c r="O30" s="130">
        <f t="shared" ca="1" si="8"/>
        <v>0</v>
      </c>
      <c r="P30" s="1"/>
      <c r="R30" s="1"/>
      <c r="S30" s="1"/>
      <c r="T30" s="1"/>
    </row>
    <row r="31" spans="1:20" ht="8.25" customHeight="1" x14ac:dyDescent="0.45">
      <c r="A31" s="150">
        <v>0.54166666666666596</v>
      </c>
      <c r="B31" s="70"/>
      <c r="C31" s="74"/>
      <c r="D31" s="74"/>
      <c r="E31" s="78"/>
      <c r="F31" s="74"/>
      <c r="G31" s="78"/>
      <c r="H31" s="74"/>
      <c r="I31" s="57"/>
      <c r="J31" s="125">
        <f t="shared" ca="1" si="3"/>
        <v>0</v>
      </c>
      <c r="K31" s="126">
        <f t="shared" ca="1" si="4"/>
        <v>0</v>
      </c>
      <c r="L31" s="127">
        <f t="shared" ca="1" si="5"/>
        <v>0</v>
      </c>
      <c r="M31" s="128">
        <f t="shared" ca="1" si="6"/>
        <v>0</v>
      </c>
      <c r="N31" s="129">
        <f t="shared" ca="1" si="7"/>
        <v>0</v>
      </c>
      <c r="O31" s="130">
        <f t="shared" ca="1" si="8"/>
        <v>0</v>
      </c>
      <c r="P31" s="1"/>
      <c r="R31" s="1"/>
      <c r="S31" s="1"/>
      <c r="T31" s="1"/>
    </row>
    <row r="32" spans="1:20" ht="8.25" customHeight="1" x14ac:dyDescent="0.45">
      <c r="A32" s="151">
        <v>0.55208333333333304</v>
      </c>
      <c r="B32" s="71"/>
      <c r="C32" s="75"/>
      <c r="D32" s="75"/>
      <c r="E32" s="79"/>
      <c r="F32" s="75"/>
      <c r="G32" s="79"/>
      <c r="H32" s="75"/>
      <c r="I32" s="57"/>
      <c r="J32" s="125">
        <f t="shared" ca="1" si="3"/>
        <v>0</v>
      </c>
      <c r="K32" s="126">
        <f t="shared" ca="1" si="4"/>
        <v>0</v>
      </c>
      <c r="L32" s="127">
        <f t="shared" ca="1" si="5"/>
        <v>0</v>
      </c>
      <c r="M32" s="128">
        <f t="shared" ca="1" si="6"/>
        <v>0</v>
      </c>
      <c r="N32" s="129">
        <f t="shared" ca="1" si="7"/>
        <v>0</v>
      </c>
      <c r="O32" s="130">
        <f t="shared" ca="1" si="8"/>
        <v>0</v>
      </c>
      <c r="P32" s="1"/>
      <c r="R32" s="1"/>
      <c r="S32" s="1"/>
      <c r="T32" s="1"/>
    </row>
    <row r="33" spans="1:20" ht="8.25" customHeight="1" x14ac:dyDescent="0.45">
      <c r="A33" s="151">
        <v>0.562499999999999</v>
      </c>
      <c r="B33" s="71"/>
      <c r="C33" s="75"/>
      <c r="D33" s="75"/>
      <c r="E33" s="79"/>
      <c r="F33" s="75"/>
      <c r="G33" s="79"/>
      <c r="H33" s="75"/>
      <c r="I33" s="57"/>
      <c r="J33" s="125">
        <f t="shared" ca="1" si="3"/>
        <v>0</v>
      </c>
      <c r="K33" s="126">
        <f t="shared" ca="1" si="4"/>
        <v>0</v>
      </c>
      <c r="L33" s="127">
        <f t="shared" ca="1" si="5"/>
        <v>0</v>
      </c>
      <c r="M33" s="128">
        <f t="shared" ca="1" si="6"/>
        <v>0</v>
      </c>
      <c r="N33" s="129">
        <f t="shared" ca="1" si="7"/>
        <v>0</v>
      </c>
      <c r="O33" s="130">
        <f t="shared" ca="1" si="8"/>
        <v>0</v>
      </c>
      <c r="P33" s="1"/>
      <c r="R33" s="1"/>
      <c r="S33" s="1"/>
      <c r="T33" s="1"/>
    </row>
    <row r="34" spans="1:20" ht="8.25" customHeight="1" x14ac:dyDescent="0.45">
      <c r="A34" s="152">
        <v>0.57291666666666596</v>
      </c>
      <c r="B34" s="72"/>
      <c r="C34" s="76"/>
      <c r="D34" s="76"/>
      <c r="E34" s="80"/>
      <c r="F34" s="76"/>
      <c r="G34" s="80"/>
      <c r="H34" s="76"/>
      <c r="I34" s="57"/>
      <c r="J34" s="125">
        <f t="shared" ca="1" si="3"/>
        <v>0</v>
      </c>
      <c r="K34" s="126">
        <f t="shared" ca="1" si="4"/>
        <v>0</v>
      </c>
      <c r="L34" s="127">
        <f t="shared" ca="1" si="5"/>
        <v>0</v>
      </c>
      <c r="M34" s="128">
        <f t="shared" ca="1" si="6"/>
        <v>0</v>
      </c>
      <c r="N34" s="129">
        <f t="shared" ca="1" si="7"/>
        <v>0</v>
      </c>
      <c r="O34" s="130">
        <f t="shared" ca="1" si="8"/>
        <v>0</v>
      </c>
      <c r="P34" s="1"/>
      <c r="R34" s="1"/>
      <c r="S34" s="1"/>
      <c r="T34" s="1"/>
    </row>
    <row r="35" spans="1:20" ht="8.25" customHeight="1" x14ac:dyDescent="0.45">
      <c r="A35" s="150">
        <v>0.58333333333333304</v>
      </c>
      <c r="B35" s="70"/>
      <c r="C35" s="74"/>
      <c r="D35" s="74"/>
      <c r="E35" s="78"/>
      <c r="F35" s="74"/>
      <c r="G35" s="78"/>
      <c r="H35" s="74"/>
      <c r="I35" s="57"/>
      <c r="J35" s="125">
        <f t="shared" ca="1" si="3"/>
        <v>0</v>
      </c>
      <c r="K35" s="126">
        <f t="shared" ca="1" si="4"/>
        <v>0</v>
      </c>
      <c r="L35" s="127">
        <f t="shared" ca="1" si="5"/>
        <v>0</v>
      </c>
      <c r="M35" s="128">
        <f t="shared" ca="1" si="6"/>
        <v>0</v>
      </c>
      <c r="N35" s="129">
        <f t="shared" ca="1" si="7"/>
        <v>0</v>
      </c>
      <c r="O35" s="130">
        <f t="shared" ca="1" si="8"/>
        <v>0</v>
      </c>
      <c r="P35" s="1"/>
      <c r="R35" s="1"/>
      <c r="S35" s="1"/>
      <c r="T35" s="1"/>
    </row>
    <row r="36" spans="1:20" ht="8.25" customHeight="1" x14ac:dyDescent="0.45">
      <c r="A36" s="151">
        <v>0.593749999999999</v>
      </c>
      <c r="B36" s="71"/>
      <c r="C36" s="75"/>
      <c r="D36" s="75"/>
      <c r="E36" s="79"/>
      <c r="F36" s="75"/>
      <c r="G36" s="79"/>
      <c r="H36" s="75"/>
      <c r="I36" s="57"/>
      <c r="J36" s="125">
        <f t="shared" ca="1" si="3"/>
        <v>0</v>
      </c>
      <c r="K36" s="126">
        <f t="shared" ca="1" si="4"/>
        <v>0</v>
      </c>
      <c r="L36" s="127">
        <f t="shared" ca="1" si="5"/>
        <v>0</v>
      </c>
      <c r="M36" s="128">
        <f t="shared" ca="1" si="6"/>
        <v>0</v>
      </c>
      <c r="N36" s="129">
        <f t="shared" ca="1" si="7"/>
        <v>0</v>
      </c>
      <c r="O36" s="130">
        <f t="shared" ca="1" si="8"/>
        <v>0</v>
      </c>
      <c r="P36" s="1"/>
      <c r="R36" s="1"/>
      <c r="S36" s="1"/>
      <c r="T36" s="1"/>
    </row>
    <row r="37" spans="1:20" ht="8.25" customHeight="1" x14ac:dyDescent="0.45">
      <c r="A37" s="151">
        <v>0.60416666666666596</v>
      </c>
      <c r="B37" s="71"/>
      <c r="C37" s="75"/>
      <c r="D37" s="75"/>
      <c r="E37" s="79"/>
      <c r="F37" s="75"/>
      <c r="G37" s="79"/>
      <c r="H37" s="75"/>
      <c r="I37" s="57"/>
      <c r="J37" s="125">
        <f t="shared" ca="1" si="3"/>
        <v>0</v>
      </c>
      <c r="K37" s="126">
        <f t="shared" ca="1" si="4"/>
        <v>0</v>
      </c>
      <c r="L37" s="127">
        <f t="shared" ca="1" si="5"/>
        <v>0</v>
      </c>
      <c r="M37" s="128">
        <f t="shared" ca="1" si="6"/>
        <v>0</v>
      </c>
      <c r="N37" s="129">
        <f t="shared" ca="1" si="7"/>
        <v>0</v>
      </c>
      <c r="O37" s="130">
        <f t="shared" ca="1" si="8"/>
        <v>0</v>
      </c>
      <c r="P37" s="1"/>
      <c r="R37" s="1"/>
      <c r="S37" s="1"/>
      <c r="T37" s="1"/>
    </row>
    <row r="38" spans="1:20" ht="8.25" customHeight="1" x14ac:dyDescent="0.45">
      <c r="A38" s="152">
        <v>0.61458333333333304</v>
      </c>
      <c r="B38" s="72"/>
      <c r="C38" s="76"/>
      <c r="D38" s="76"/>
      <c r="E38" s="80"/>
      <c r="F38" s="76"/>
      <c r="G38" s="80"/>
      <c r="H38" s="76"/>
      <c r="I38" s="57"/>
      <c r="J38" s="125">
        <f t="shared" ca="1" si="3"/>
        <v>0</v>
      </c>
      <c r="K38" s="126">
        <f t="shared" ca="1" si="4"/>
        <v>0</v>
      </c>
      <c r="L38" s="127">
        <f t="shared" ca="1" si="5"/>
        <v>0</v>
      </c>
      <c r="M38" s="128">
        <f t="shared" ca="1" si="6"/>
        <v>0</v>
      </c>
      <c r="N38" s="129">
        <f t="shared" ca="1" si="7"/>
        <v>0</v>
      </c>
      <c r="O38" s="130">
        <f t="shared" ca="1" si="8"/>
        <v>0</v>
      </c>
      <c r="P38" s="1"/>
      <c r="R38" s="1"/>
      <c r="S38" s="1"/>
      <c r="T38" s="1"/>
    </row>
    <row r="39" spans="1:20" ht="8.25" customHeight="1" x14ac:dyDescent="0.45">
      <c r="A39" s="150">
        <v>0.624999999999999</v>
      </c>
      <c r="B39" s="70"/>
      <c r="C39" s="74"/>
      <c r="D39" s="74"/>
      <c r="E39" s="78"/>
      <c r="F39" s="74"/>
      <c r="G39" s="78"/>
      <c r="H39" s="74"/>
      <c r="I39" s="57"/>
      <c r="J39" s="125">
        <f t="shared" ca="1" si="3"/>
        <v>0</v>
      </c>
      <c r="K39" s="126">
        <f t="shared" ca="1" si="4"/>
        <v>0</v>
      </c>
      <c r="L39" s="127">
        <f t="shared" ca="1" si="5"/>
        <v>0</v>
      </c>
      <c r="M39" s="128">
        <f t="shared" ca="1" si="6"/>
        <v>0</v>
      </c>
      <c r="N39" s="129">
        <f t="shared" ca="1" si="7"/>
        <v>0</v>
      </c>
      <c r="O39" s="130">
        <f t="shared" ca="1" si="8"/>
        <v>0</v>
      </c>
      <c r="P39" s="1"/>
      <c r="R39" s="1"/>
      <c r="S39" s="1"/>
      <c r="T39" s="1"/>
    </row>
    <row r="40" spans="1:20" ht="8.25" customHeight="1" x14ac:dyDescent="0.45">
      <c r="A40" s="151">
        <v>0.63541666666666596</v>
      </c>
      <c r="B40" s="71"/>
      <c r="C40" s="75"/>
      <c r="D40" s="75"/>
      <c r="E40" s="79"/>
      <c r="F40" s="75"/>
      <c r="G40" s="79"/>
      <c r="H40" s="75"/>
      <c r="I40" s="57"/>
      <c r="J40" s="125">
        <f t="shared" ca="1" si="3"/>
        <v>0</v>
      </c>
      <c r="K40" s="126">
        <f t="shared" ca="1" si="4"/>
        <v>0</v>
      </c>
      <c r="L40" s="127">
        <f t="shared" ca="1" si="5"/>
        <v>0</v>
      </c>
      <c r="M40" s="128">
        <f t="shared" ca="1" si="6"/>
        <v>0</v>
      </c>
      <c r="N40" s="129">
        <f t="shared" ca="1" si="7"/>
        <v>0</v>
      </c>
      <c r="O40" s="130">
        <f t="shared" ca="1" si="8"/>
        <v>0</v>
      </c>
      <c r="P40" s="1"/>
      <c r="R40" s="1"/>
      <c r="S40" s="1"/>
      <c r="T40" s="1"/>
    </row>
    <row r="41" spans="1:20" ht="8.25" customHeight="1" x14ac:dyDescent="0.45">
      <c r="A41" s="151">
        <v>0.64583333333333204</v>
      </c>
      <c r="B41" s="71"/>
      <c r="C41" s="75"/>
      <c r="D41" s="75"/>
      <c r="E41" s="79"/>
      <c r="F41" s="75"/>
      <c r="G41" s="79"/>
      <c r="H41" s="75"/>
      <c r="I41" s="57"/>
      <c r="J41" s="125">
        <f t="shared" ca="1" si="3"/>
        <v>0</v>
      </c>
      <c r="K41" s="126">
        <f t="shared" ca="1" si="4"/>
        <v>0</v>
      </c>
      <c r="L41" s="127">
        <f t="shared" ca="1" si="5"/>
        <v>0</v>
      </c>
      <c r="M41" s="128">
        <f t="shared" ca="1" si="6"/>
        <v>0</v>
      </c>
      <c r="N41" s="129">
        <f t="shared" ca="1" si="7"/>
        <v>0</v>
      </c>
      <c r="O41" s="130">
        <f t="shared" ca="1" si="8"/>
        <v>0</v>
      </c>
      <c r="P41" s="1"/>
      <c r="R41" s="1"/>
      <c r="S41" s="1"/>
      <c r="T41" s="1"/>
    </row>
    <row r="42" spans="1:20" ht="8.25" customHeight="1" x14ac:dyDescent="0.45">
      <c r="A42" s="152">
        <v>0.656249999999999</v>
      </c>
      <c r="B42" s="72"/>
      <c r="C42" s="76"/>
      <c r="D42" s="76"/>
      <c r="E42" s="80"/>
      <c r="F42" s="76"/>
      <c r="G42" s="80"/>
      <c r="H42" s="76"/>
      <c r="I42" s="57"/>
      <c r="J42" s="125">
        <f t="shared" ca="1" si="3"/>
        <v>0</v>
      </c>
      <c r="K42" s="126">
        <f t="shared" ca="1" si="4"/>
        <v>0</v>
      </c>
      <c r="L42" s="127">
        <f t="shared" ca="1" si="5"/>
        <v>0</v>
      </c>
      <c r="M42" s="128">
        <f t="shared" ca="1" si="6"/>
        <v>0</v>
      </c>
      <c r="N42" s="129">
        <f t="shared" ca="1" si="7"/>
        <v>0</v>
      </c>
      <c r="O42" s="130">
        <f t="shared" ca="1" si="8"/>
        <v>0</v>
      </c>
      <c r="P42" s="1"/>
      <c r="R42" s="1"/>
      <c r="S42" s="1"/>
      <c r="T42" s="1"/>
    </row>
    <row r="43" spans="1:20" ht="8.25" customHeight="1" x14ac:dyDescent="0.45">
      <c r="A43" s="150">
        <v>0.66666666666666596</v>
      </c>
      <c r="B43" s="70"/>
      <c r="C43" s="74"/>
      <c r="D43" s="74"/>
      <c r="E43" s="78"/>
      <c r="F43" s="74"/>
      <c r="G43" s="78"/>
      <c r="H43" s="74"/>
      <c r="I43" s="57"/>
      <c r="J43" s="125">
        <f t="shared" ca="1" si="3"/>
        <v>0</v>
      </c>
      <c r="K43" s="126">
        <f t="shared" ca="1" si="4"/>
        <v>0</v>
      </c>
      <c r="L43" s="127">
        <f t="shared" ca="1" si="5"/>
        <v>0</v>
      </c>
      <c r="M43" s="128">
        <f t="shared" ca="1" si="6"/>
        <v>0</v>
      </c>
      <c r="N43" s="129">
        <f t="shared" ca="1" si="7"/>
        <v>0</v>
      </c>
      <c r="O43" s="130">
        <f t="shared" ca="1" si="8"/>
        <v>0</v>
      </c>
      <c r="P43" s="1"/>
      <c r="R43" s="1"/>
      <c r="S43" s="1"/>
      <c r="T43" s="1"/>
    </row>
    <row r="44" spans="1:20" ht="8.25" customHeight="1" x14ac:dyDescent="0.45">
      <c r="A44" s="151">
        <v>0.67708333333333204</v>
      </c>
      <c r="B44" s="71"/>
      <c r="C44" s="75"/>
      <c r="D44" s="75"/>
      <c r="E44" s="79"/>
      <c r="F44" s="75"/>
      <c r="G44" s="79"/>
      <c r="H44" s="75"/>
      <c r="I44" s="57"/>
      <c r="J44" s="125">
        <f t="shared" ca="1" si="3"/>
        <v>0</v>
      </c>
      <c r="K44" s="126">
        <f t="shared" ca="1" si="4"/>
        <v>0</v>
      </c>
      <c r="L44" s="127">
        <f t="shared" ca="1" si="5"/>
        <v>0</v>
      </c>
      <c r="M44" s="128">
        <f t="shared" ca="1" si="6"/>
        <v>0</v>
      </c>
      <c r="N44" s="129">
        <f t="shared" ca="1" si="7"/>
        <v>0</v>
      </c>
      <c r="O44" s="130">
        <f t="shared" ca="1" si="8"/>
        <v>0</v>
      </c>
      <c r="P44" s="1"/>
      <c r="R44" s="1"/>
      <c r="S44" s="1"/>
      <c r="T44" s="1"/>
    </row>
    <row r="45" spans="1:20" ht="8.25" customHeight="1" x14ac:dyDescent="0.45">
      <c r="A45" s="151">
        <v>0.687499999999999</v>
      </c>
      <c r="B45" s="71"/>
      <c r="C45" s="75"/>
      <c r="D45" s="75"/>
      <c r="E45" s="79"/>
      <c r="F45" s="75"/>
      <c r="G45" s="79"/>
      <c r="H45" s="75"/>
      <c r="I45" s="57"/>
      <c r="J45" s="125">
        <f t="shared" ca="1" si="3"/>
        <v>0</v>
      </c>
      <c r="K45" s="126">
        <f t="shared" ca="1" si="4"/>
        <v>0</v>
      </c>
      <c r="L45" s="127">
        <f t="shared" ca="1" si="5"/>
        <v>0</v>
      </c>
      <c r="M45" s="128">
        <f t="shared" ca="1" si="6"/>
        <v>0</v>
      </c>
      <c r="N45" s="129">
        <f t="shared" ca="1" si="7"/>
        <v>0</v>
      </c>
      <c r="O45" s="130">
        <f t="shared" ca="1" si="8"/>
        <v>0</v>
      </c>
      <c r="P45" s="1"/>
      <c r="R45" s="1"/>
      <c r="S45" s="1"/>
      <c r="T45" s="1"/>
    </row>
    <row r="46" spans="1:20" ht="8.25" customHeight="1" x14ac:dyDescent="0.45">
      <c r="A46" s="152">
        <v>0.69791666666666596</v>
      </c>
      <c r="B46" s="72"/>
      <c r="C46" s="76"/>
      <c r="D46" s="76"/>
      <c r="E46" s="80"/>
      <c r="F46" s="76"/>
      <c r="G46" s="80"/>
      <c r="H46" s="76"/>
      <c r="I46" s="57"/>
      <c r="J46" s="125">
        <f t="shared" ca="1" si="3"/>
        <v>0</v>
      </c>
      <c r="K46" s="126">
        <f t="shared" ca="1" si="4"/>
        <v>0</v>
      </c>
      <c r="L46" s="127">
        <f t="shared" ca="1" si="5"/>
        <v>0</v>
      </c>
      <c r="M46" s="128">
        <f t="shared" ca="1" si="6"/>
        <v>0</v>
      </c>
      <c r="N46" s="129">
        <f t="shared" ca="1" si="7"/>
        <v>0</v>
      </c>
      <c r="O46" s="130">
        <f t="shared" ca="1" si="8"/>
        <v>0</v>
      </c>
      <c r="P46" s="1"/>
      <c r="R46" s="1"/>
      <c r="S46" s="1"/>
      <c r="T46" s="1"/>
    </row>
    <row r="47" spans="1:20" ht="8.25" customHeight="1" x14ac:dyDescent="0.45">
      <c r="A47" s="150">
        <v>0.70833333333333204</v>
      </c>
      <c r="B47" s="70"/>
      <c r="C47" s="74"/>
      <c r="D47" s="74"/>
      <c r="E47" s="78"/>
      <c r="F47" s="74"/>
      <c r="G47" s="78"/>
      <c r="H47" s="74"/>
      <c r="I47" s="57"/>
      <c r="J47" s="125">
        <f t="shared" ca="1" si="3"/>
        <v>0</v>
      </c>
      <c r="K47" s="126">
        <f t="shared" ca="1" si="4"/>
        <v>0</v>
      </c>
      <c r="L47" s="127">
        <f t="shared" ca="1" si="5"/>
        <v>0</v>
      </c>
      <c r="M47" s="128">
        <f t="shared" ca="1" si="6"/>
        <v>0</v>
      </c>
      <c r="N47" s="129">
        <f t="shared" ca="1" si="7"/>
        <v>0</v>
      </c>
      <c r="O47" s="130">
        <f t="shared" ca="1" si="8"/>
        <v>0</v>
      </c>
      <c r="P47" s="1"/>
      <c r="R47" s="1"/>
      <c r="S47" s="1"/>
      <c r="T47" s="1"/>
    </row>
    <row r="48" spans="1:20" ht="8.25" customHeight="1" x14ac:dyDescent="0.45">
      <c r="A48" s="151">
        <v>0.718749999999999</v>
      </c>
      <c r="B48" s="71"/>
      <c r="C48" s="75"/>
      <c r="D48" s="75"/>
      <c r="E48" s="79"/>
      <c r="F48" s="75"/>
      <c r="G48" s="79"/>
      <c r="H48" s="75"/>
      <c r="I48" s="57"/>
      <c r="J48" s="125">
        <f t="shared" ca="1" si="3"/>
        <v>0</v>
      </c>
      <c r="K48" s="126">
        <f t="shared" ca="1" si="4"/>
        <v>0</v>
      </c>
      <c r="L48" s="127">
        <f t="shared" ca="1" si="5"/>
        <v>0</v>
      </c>
      <c r="M48" s="128">
        <f t="shared" ca="1" si="6"/>
        <v>0</v>
      </c>
      <c r="N48" s="129">
        <f t="shared" ca="1" si="7"/>
        <v>0</v>
      </c>
      <c r="O48" s="130">
        <f t="shared" ca="1" si="8"/>
        <v>0</v>
      </c>
      <c r="P48" s="1"/>
      <c r="R48" s="1"/>
      <c r="S48" s="1"/>
      <c r="T48" s="1"/>
    </row>
    <row r="49" spans="1:20" ht="8.25" customHeight="1" x14ac:dyDescent="0.45">
      <c r="A49" s="151">
        <v>0.72916666666666496</v>
      </c>
      <c r="B49" s="71"/>
      <c r="C49" s="75"/>
      <c r="D49" s="75"/>
      <c r="E49" s="79"/>
      <c r="F49" s="75"/>
      <c r="G49" s="79"/>
      <c r="H49" s="75"/>
      <c r="I49" s="57"/>
      <c r="J49" s="125">
        <f t="shared" ca="1" si="3"/>
        <v>0</v>
      </c>
      <c r="K49" s="126">
        <f t="shared" ca="1" si="4"/>
        <v>0</v>
      </c>
      <c r="L49" s="127">
        <f t="shared" ca="1" si="5"/>
        <v>0</v>
      </c>
      <c r="M49" s="128">
        <f t="shared" ca="1" si="6"/>
        <v>0</v>
      </c>
      <c r="N49" s="129">
        <f t="shared" ca="1" si="7"/>
        <v>0</v>
      </c>
      <c r="O49" s="130">
        <f t="shared" ca="1" si="8"/>
        <v>0</v>
      </c>
      <c r="P49" s="1"/>
      <c r="R49" s="1"/>
      <c r="S49" s="1"/>
      <c r="T49" s="1"/>
    </row>
    <row r="50" spans="1:20" ht="8.25" customHeight="1" x14ac:dyDescent="0.45">
      <c r="A50" s="152">
        <v>0.73958333333333204</v>
      </c>
      <c r="B50" s="72"/>
      <c r="C50" s="76"/>
      <c r="D50" s="76"/>
      <c r="E50" s="80"/>
      <c r="F50" s="76"/>
      <c r="G50" s="80"/>
      <c r="H50" s="76"/>
      <c r="I50" s="57"/>
      <c r="J50" s="125">
        <f t="shared" ca="1" si="3"/>
        <v>0</v>
      </c>
      <c r="K50" s="126">
        <f t="shared" ca="1" si="4"/>
        <v>0</v>
      </c>
      <c r="L50" s="127">
        <f t="shared" ca="1" si="5"/>
        <v>0</v>
      </c>
      <c r="M50" s="128">
        <f t="shared" ca="1" si="6"/>
        <v>0</v>
      </c>
      <c r="N50" s="129">
        <f t="shared" ca="1" si="7"/>
        <v>0</v>
      </c>
      <c r="O50" s="130">
        <f t="shared" ca="1" si="8"/>
        <v>0</v>
      </c>
      <c r="P50" s="1"/>
      <c r="R50" s="1"/>
      <c r="S50" s="1"/>
      <c r="T50" s="1"/>
    </row>
    <row r="51" spans="1:20" ht="8.25" customHeight="1" x14ac:dyDescent="0.45">
      <c r="A51" s="150">
        <v>0.749999999999999</v>
      </c>
      <c r="B51" s="70"/>
      <c r="C51" s="74"/>
      <c r="D51" s="74"/>
      <c r="E51" s="78"/>
      <c r="F51" s="74"/>
      <c r="G51" s="78"/>
      <c r="H51" s="74"/>
      <c r="I51" s="57"/>
      <c r="J51" s="125">
        <f t="shared" ca="1" si="3"/>
        <v>0</v>
      </c>
      <c r="K51" s="126">
        <f t="shared" ca="1" si="4"/>
        <v>0</v>
      </c>
      <c r="L51" s="127">
        <f t="shared" ca="1" si="5"/>
        <v>0</v>
      </c>
      <c r="M51" s="128">
        <f t="shared" ca="1" si="6"/>
        <v>0</v>
      </c>
      <c r="N51" s="129">
        <f t="shared" ca="1" si="7"/>
        <v>0</v>
      </c>
      <c r="O51" s="130">
        <f t="shared" ca="1" si="8"/>
        <v>0</v>
      </c>
      <c r="P51" s="1"/>
      <c r="R51" s="1"/>
      <c r="S51" s="1"/>
      <c r="T51" s="1"/>
    </row>
    <row r="52" spans="1:20" ht="8.25" customHeight="1" x14ac:dyDescent="0.45">
      <c r="A52" s="151">
        <v>0.76041666666666496</v>
      </c>
      <c r="B52" s="71"/>
      <c r="C52" s="75"/>
      <c r="D52" s="75"/>
      <c r="E52" s="79"/>
      <c r="F52" s="75"/>
      <c r="G52" s="79"/>
      <c r="H52" s="75"/>
      <c r="I52" s="57"/>
      <c r="J52" s="125">
        <f t="shared" ca="1" si="3"/>
        <v>0</v>
      </c>
      <c r="K52" s="126">
        <f t="shared" ca="1" si="4"/>
        <v>0</v>
      </c>
      <c r="L52" s="127">
        <f t="shared" ca="1" si="5"/>
        <v>0</v>
      </c>
      <c r="M52" s="128">
        <f t="shared" ca="1" si="6"/>
        <v>0</v>
      </c>
      <c r="N52" s="129">
        <f t="shared" ca="1" si="7"/>
        <v>0</v>
      </c>
      <c r="O52" s="130">
        <f t="shared" ca="1" si="8"/>
        <v>0</v>
      </c>
      <c r="P52" s="1"/>
      <c r="R52" s="1"/>
      <c r="S52" s="1"/>
      <c r="T52" s="1"/>
    </row>
    <row r="53" spans="1:20" ht="8.25" customHeight="1" x14ac:dyDescent="0.45">
      <c r="A53" s="151">
        <v>0.77083333333333204</v>
      </c>
      <c r="B53" s="71"/>
      <c r="C53" s="75"/>
      <c r="D53" s="75"/>
      <c r="E53" s="79"/>
      <c r="F53" s="75"/>
      <c r="G53" s="79"/>
      <c r="H53" s="75"/>
      <c r="I53" s="57"/>
      <c r="J53" s="125">
        <f t="shared" ca="1" si="3"/>
        <v>0</v>
      </c>
      <c r="K53" s="126">
        <f t="shared" ca="1" si="4"/>
        <v>0</v>
      </c>
      <c r="L53" s="127">
        <f t="shared" ca="1" si="5"/>
        <v>0</v>
      </c>
      <c r="M53" s="128">
        <f t="shared" ca="1" si="6"/>
        <v>0</v>
      </c>
      <c r="N53" s="129">
        <f t="shared" ca="1" si="7"/>
        <v>0</v>
      </c>
      <c r="O53" s="130">
        <f t="shared" ca="1" si="8"/>
        <v>0</v>
      </c>
      <c r="P53" s="1"/>
      <c r="R53" s="1"/>
      <c r="S53" s="1"/>
      <c r="T53" s="1"/>
    </row>
    <row r="54" spans="1:20" ht="8.25" customHeight="1" x14ac:dyDescent="0.45">
      <c r="A54" s="152">
        <v>0.781249999999999</v>
      </c>
      <c r="B54" s="72"/>
      <c r="C54" s="76"/>
      <c r="D54" s="76"/>
      <c r="E54" s="80"/>
      <c r="F54" s="76"/>
      <c r="G54" s="80"/>
      <c r="H54" s="76"/>
      <c r="I54" s="57"/>
      <c r="J54" s="125">
        <f t="shared" ca="1" si="3"/>
        <v>0</v>
      </c>
      <c r="K54" s="126">
        <f t="shared" ca="1" si="4"/>
        <v>0</v>
      </c>
      <c r="L54" s="127">
        <f t="shared" ca="1" si="5"/>
        <v>0</v>
      </c>
      <c r="M54" s="128">
        <f t="shared" ca="1" si="6"/>
        <v>0</v>
      </c>
      <c r="N54" s="129">
        <f t="shared" ca="1" si="7"/>
        <v>0</v>
      </c>
      <c r="O54" s="130">
        <f t="shared" ca="1" si="8"/>
        <v>0</v>
      </c>
      <c r="P54" s="1"/>
      <c r="R54" s="1"/>
      <c r="S54" s="1"/>
      <c r="T54" s="1"/>
    </row>
    <row r="55" spans="1:20" ht="8.25" customHeight="1" x14ac:dyDescent="0.45">
      <c r="A55" s="150">
        <v>0.79166666666666496</v>
      </c>
      <c r="B55" s="70"/>
      <c r="C55" s="74"/>
      <c r="D55" s="74"/>
      <c r="E55" s="78"/>
      <c r="F55" s="74"/>
      <c r="G55" s="78"/>
      <c r="H55" s="74"/>
      <c r="I55" s="57"/>
      <c r="J55" s="125">
        <f t="shared" ca="1" si="3"/>
        <v>0</v>
      </c>
      <c r="K55" s="126">
        <f t="shared" ca="1" si="4"/>
        <v>0</v>
      </c>
      <c r="L55" s="127">
        <f t="shared" ca="1" si="5"/>
        <v>0</v>
      </c>
      <c r="M55" s="128">
        <f t="shared" ca="1" si="6"/>
        <v>0</v>
      </c>
      <c r="N55" s="129">
        <f t="shared" ca="1" si="7"/>
        <v>0</v>
      </c>
      <c r="O55" s="130">
        <f t="shared" ca="1" si="8"/>
        <v>0</v>
      </c>
      <c r="P55" s="1"/>
      <c r="R55" s="1"/>
      <c r="S55" s="1"/>
      <c r="T55" s="1"/>
    </row>
    <row r="56" spans="1:20" ht="8.25" customHeight="1" x14ac:dyDescent="0.45">
      <c r="A56" s="151">
        <v>0.80208333333333204</v>
      </c>
      <c r="B56" s="71"/>
      <c r="C56" s="75"/>
      <c r="D56" s="75"/>
      <c r="E56" s="79"/>
      <c r="F56" s="75"/>
      <c r="G56" s="79"/>
      <c r="H56" s="75"/>
      <c r="I56" s="57"/>
      <c r="J56" s="125">
        <f t="shared" ca="1" si="3"/>
        <v>0</v>
      </c>
      <c r="K56" s="126">
        <f t="shared" ca="1" si="4"/>
        <v>0</v>
      </c>
      <c r="L56" s="127">
        <f t="shared" ca="1" si="5"/>
        <v>0</v>
      </c>
      <c r="M56" s="128">
        <f t="shared" ca="1" si="6"/>
        <v>0</v>
      </c>
      <c r="N56" s="129">
        <f t="shared" ca="1" si="7"/>
        <v>0</v>
      </c>
      <c r="O56" s="130">
        <f t="shared" ca="1" si="8"/>
        <v>0</v>
      </c>
      <c r="P56" s="1"/>
      <c r="R56" s="1"/>
      <c r="S56" s="1"/>
      <c r="T56" s="1"/>
    </row>
    <row r="57" spans="1:20" ht="8.25" customHeight="1" x14ac:dyDescent="0.45">
      <c r="A57" s="151">
        <v>0.812499999999998</v>
      </c>
      <c r="B57" s="71"/>
      <c r="C57" s="75"/>
      <c r="D57" s="75"/>
      <c r="E57" s="79"/>
      <c r="F57" s="75"/>
      <c r="G57" s="79"/>
      <c r="H57" s="75"/>
      <c r="I57" s="57"/>
      <c r="J57" s="125">
        <f t="shared" ca="1" si="3"/>
        <v>0</v>
      </c>
      <c r="K57" s="126">
        <f t="shared" ca="1" si="4"/>
        <v>0</v>
      </c>
      <c r="L57" s="127">
        <f t="shared" ca="1" si="5"/>
        <v>0</v>
      </c>
      <c r="M57" s="128">
        <f t="shared" ca="1" si="6"/>
        <v>0</v>
      </c>
      <c r="N57" s="129">
        <f t="shared" ca="1" si="7"/>
        <v>0</v>
      </c>
      <c r="O57" s="130">
        <f t="shared" ca="1" si="8"/>
        <v>0</v>
      </c>
      <c r="P57" s="1"/>
      <c r="R57" s="1"/>
      <c r="S57" s="1"/>
      <c r="T57" s="1"/>
    </row>
    <row r="58" spans="1:20" ht="8.25" customHeight="1" x14ac:dyDescent="0.45">
      <c r="A58" s="152">
        <v>0.82291666666666496</v>
      </c>
      <c r="B58" s="72"/>
      <c r="C58" s="76"/>
      <c r="D58" s="76"/>
      <c r="E58" s="80"/>
      <c r="F58" s="76"/>
      <c r="G58" s="80"/>
      <c r="H58" s="76"/>
      <c r="I58" s="57"/>
      <c r="J58" s="125">
        <f t="shared" ca="1" si="3"/>
        <v>0</v>
      </c>
      <c r="K58" s="126">
        <f t="shared" ca="1" si="4"/>
        <v>0</v>
      </c>
      <c r="L58" s="127">
        <f t="shared" ca="1" si="5"/>
        <v>0</v>
      </c>
      <c r="M58" s="128">
        <f t="shared" ca="1" si="6"/>
        <v>0</v>
      </c>
      <c r="N58" s="129">
        <f t="shared" ca="1" si="7"/>
        <v>0</v>
      </c>
      <c r="O58" s="130">
        <f t="shared" ca="1" si="8"/>
        <v>0</v>
      </c>
      <c r="P58" s="1"/>
      <c r="R58" s="1"/>
      <c r="S58" s="1"/>
      <c r="T58" s="1"/>
    </row>
    <row r="59" spans="1:20" ht="8.25" customHeight="1" x14ac:dyDescent="0.45">
      <c r="A59" s="150">
        <v>0.83333333333333204</v>
      </c>
      <c r="B59" s="70"/>
      <c r="C59" s="74"/>
      <c r="D59" s="74"/>
      <c r="E59" s="78"/>
      <c r="F59" s="74"/>
      <c r="G59" s="78"/>
      <c r="H59" s="74"/>
      <c r="I59" s="57"/>
      <c r="J59" s="125">
        <f t="shared" ca="1" si="3"/>
        <v>0</v>
      </c>
      <c r="K59" s="126">
        <f t="shared" ca="1" si="4"/>
        <v>0</v>
      </c>
      <c r="L59" s="127">
        <f t="shared" ca="1" si="5"/>
        <v>0</v>
      </c>
      <c r="M59" s="128">
        <f t="shared" ca="1" si="6"/>
        <v>0</v>
      </c>
      <c r="N59" s="129">
        <f t="shared" ca="1" si="7"/>
        <v>0</v>
      </c>
      <c r="O59" s="130">
        <f t="shared" ca="1" si="8"/>
        <v>0</v>
      </c>
      <c r="P59" s="1"/>
      <c r="R59" s="1"/>
      <c r="S59" s="1"/>
      <c r="T59" s="1"/>
    </row>
    <row r="60" spans="1:20" ht="8.25" customHeight="1" x14ac:dyDescent="0.45">
      <c r="A60" s="151">
        <v>0.843749999999998</v>
      </c>
      <c r="B60" s="71"/>
      <c r="C60" s="75"/>
      <c r="D60" s="75"/>
      <c r="E60" s="79"/>
      <c r="F60" s="75"/>
      <c r="G60" s="79"/>
      <c r="H60" s="75"/>
      <c r="I60" s="57"/>
      <c r="J60" s="125">
        <f t="shared" ca="1" si="3"/>
        <v>0</v>
      </c>
      <c r="K60" s="126">
        <f t="shared" ca="1" si="4"/>
        <v>0</v>
      </c>
      <c r="L60" s="127">
        <f t="shared" ca="1" si="5"/>
        <v>0</v>
      </c>
      <c r="M60" s="128">
        <f t="shared" ca="1" si="6"/>
        <v>0</v>
      </c>
      <c r="N60" s="129">
        <f t="shared" ca="1" si="7"/>
        <v>0</v>
      </c>
      <c r="O60" s="130">
        <f t="shared" ca="1" si="8"/>
        <v>0</v>
      </c>
      <c r="P60" s="1"/>
      <c r="R60" s="1"/>
      <c r="S60" s="1"/>
      <c r="T60" s="1"/>
    </row>
    <row r="61" spans="1:20" ht="8.25" customHeight="1" x14ac:dyDescent="0.45">
      <c r="A61" s="151">
        <v>0.85416666666666496</v>
      </c>
      <c r="B61" s="71"/>
      <c r="C61" s="75"/>
      <c r="D61" s="75"/>
      <c r="E61" s="79"/>
      <c r="F61" s="75"/>
      <c r="G61" s="79"/>
      <c r="H61" s="75"/>
      <c r="I61" s="57"/>
      <c r="J61" s="125">
        <f t="shared" ca="1" si="3"/>
        <v>0</v>
      </c>
      <c r="K61" s="126">
        <f t="shared" ca="1" si="4"/>
        <v>0</v>
      </c>
      <c r="L61" s="127">
        <f t="shared" ca="1" si="5"/>
        <v>0</v>
      </c>
      <c r="M61" s="128">
        <f t="shared" ca="1" si="6"/>
        <v>0</v>
      </c>
      <c r="N61" s="129">
        <f t="shared" ca="1" si="7"/>
        <v>0</v>
      </c>
      <c r="O61" s="130">
        <f t="shared" ca="1" si="8"/>
        <v>0</v>
      </c>
      <c r="P61" s="1"/>
      <c r="R61" s="1"/>
      <c r="S61" s="1"/>
      <c r="T61" s="1"/>
    </row>
    <row r="62" spans="1:20" ht="8.25" customHeight="1" x14ac:dyDescent="0.45">
      <c r="A62" s="152">
        <v>0.86458333333333204</v>
      </c>
      <c r="B62" s="73"/>
      <c r="C62" s="77"/>
      <c r="D62" s="77"/>
      <c r="E62" s="81"/>
      <c r="F62" s="77"/>
      <c r="G62" s="81"/>
      <c r="H62" s="77"/>
      <c r="I62" s="57"/>
      <c r="J62" s="125">
        <f t="shared" ca="1" si="3"/>
        <v>0</v>
      </c>
      <c r="K62" s="126">
        <f t="shared" ca="1" si="4"/>
        <v>0</v>
      </c>
      <c r="L62" s="127">
        <f t="shared" ca="1" si="5"/>
        <v>0</v>
      </c>
      <c r="M62" s="128">
        <f t="shared" ca="1" si="6"/>
        <v>0</v>
      </c>
      <c r="N62" s="129">
        <f t="shared" ca="1" si="7"/>
        <v>0</v>
      </c>
      <c r="O62" s="130">
        <f t="shared" ca="1" si="8"/>
        <v>0</v>
      </c>
      <c r="P62" s="1"/>
      <c r="R62" s="1"/>
      <c r="S62" s="1"/>
      <c r="T62" s="1"/>
    </row>
    <row r="63" spans="1:20" ht="8.25" customHeight="1" x14ac:dyDescent="0.45">
      <c r="A63" s="150">
        <v>0.874999999999998</v>
      </c>
      <c r="B63" s="74"/>
      <c r="C63" s="74"/>
      <c r="D63" s="74"/>
      <c r="E63" s="78"/>
      <c r="F63" s="74"/>
      <c r="G63" s="78"/>
      <c r="H63" s="74"/>
      <c r="I63" s="57"/>
      <c r="J63" s="125">
        <f t="shared" ca="1" si="3"/>
        <v>0</v>
      </c>
      <c r="K63" s="126">
        <f t="shared" ca="1" si="4"/>
        <v>0</v>
      </c>
      <c r="L63" s="127">
        <f t="shared" ca="1" si="5"/>
        <v>0</v>
      </c>
      <c r="M63" s="128">
        <f t="shared" ca="1" si="6"/>
        <v>0</v>
      </c>
      <c r="N63" s="129">
        <f t="shared" ca="1" si="7"/>
        <v>0</v>
      </c>
      <c r="O63" s="130">
        <f t="shared" ca="1" si="8"/>
        <v>0</v>
      </c>
      <c r="P63" s="1"/>
      <c r="R63" s="1"/>
      <c r="S63" s="1"/>
      <c r="T63" s="1"/>
    </row>
    <row r="64" spans="1:20" ht="8.25" customHeight="1" x14ac:dyDescent="0.45">
      <c r="A64" s="151">
        <v>0.88541666666666496</v>
      </c>
      <c r="B64" s="75"/>
      <c r="C64" s="75"/>
      <c r="D64" s="75"/>
      <c r="E64" s="79"/>
      <c r="F64" s="75"/>
      <c r="G64" s="79"/>
      <c r="H64" s="75"/>
      <c r="I64" s="57"/>
      <c r="J64" s="125">
        <f t="shared" ca="1" si="3"/>
        <v>0</v>
      </c>
      <c r="K64" s="126">
        <f t="shared" ca="1" si="4"/>
        <v>0</v>
      </c>
      <c r="L64" s="127">
        <f t="shared" ca="1" si="5"/>
        <v>0</v>
      </c>
      <c r="M64" s="128">
        <f t="shared" ca="1" si="6"/>
        <v>0</v>
      </c>
      <c r="N64" s="129">
        <f t="shared" ca="1" si="7"/>
        <v>0</v>
      </c>
      <c r="O64" s="130">
        <f t="shared" ca="1" si="8"/>
        <v>0</v>
      </c>
      <c r="P64" s="1"/>
      <c r="R64" s="1"/>
      <c r="S64" s="1"/>
      <c r="T64" s="1"/>
    </row>
    <row r="65" spans="1:20" ht="8.25" customHeight="1" x14ac:dyDescent="0.45">
      <c r="A65" s="151">
        <v>0.89583333333333204</v>
      </c>
      <c r="B65" s="75"/>
      <c r="C65" s="75"/>
      <c r="D65" s="75"/>
      <c r="E65" s="79"/>
      <c r="F65" s="75"/>
      <c r="G65" s="79"/>
      <c r="H65" s="75"/>
      <c r="I65" s="57"/>
      <c r="J65" s="125">
        <f t="shared" ca="1" si="3"/>
        <v>0</v>
      </c>
      <c r="K65" s="126">
        <f t="shared" ca="1" si="4"/>
        <v>0</v>
      </c>
      <c r="L65" s="127">
        <f t="shared" ca="1" si="5"/>
        <v>0</v>
      </c>
      <c r="M65" s="128">
        <f t="shared" ca="1" si="6"/>
        <v>0</v>
      </c>
      <c r="N65" s="129">
        <f t="shared" ca="1" si="7"/>
        <v>0</v>
      </c>
      <c r="O65" s="130">
        <f t="shared" ca="1" si="8"/>
        <v>0</v>
      </c>
      <c r="P65" s="1"/>
      <c r="R65" s="1"/>
      <c r="S65" s="1"/>
      <c r="T65" s="1"/>
    </row>
    <row r="66" spans="1:20" ht="8.25" customHeight="1" x14ac:dyDescent="0.45">
      <c r="A66" s="153">
        <v>0.906249999999998</v>
      </c>
      <c r="B66" s="76"/>
      <c r="C66" s="76"/>
      <c r="D66" s="76"/>
      <c r="E66" s="80"/>
      <c r="F66" s="76"/>
      <c r="G66" s="80"/>
      <c r="H66" s="76"/>
      <c r="I66" s="57"/>
      <c r="J66" s="125">
        <f t="shared" ca="1" si="3"/>
        <v>0</v>
      </c>
      <c r="K66" s="126">
        <f t="shared" ca="1" si="4"/>
        <v>0</v>
      </c>
      <c r="L66" s="127">
        <f t="shared" ca="1" si="5"/>
        <v>0</v>
      </c>
      <c r="M66" s="128">
        <f t="shared" ca="1" si="6"/>
        <v>0</v>
      </c>
      <c r="N66" s="129">
        <f t="shared" ca="1" si="7"/>
        <v>0</v>
      </c>
      <c r="O66" s="130">
        <f t="shared" ca="1" si="8"/>
        <v>0</v>
      </c>
      <c r="P66" s="1"/>
      <c r="R66" s="1"/>
      <c r="S66" s="1"/>
      <c r="T66" s="1"/>
    </row>
    <row r="67" spans="1:20" ht="8.25" customHeight="1" x14ac:dyDescent="0.45">
      <c r="A67" s="150">
        <v>0.91666666666666496</v>
      </c>
      <c r="B67" s="74"/>
      <c r="C67" s="74"/>
      <c r="D67" s="74"/>
      <c r="E67" s="78"/>
      <c r="F67" s="74"/>
      <c r="G67" s="78"/>
      <c r="H67" s="74"/>
      <c r="I67" s="57"/>
      <c r="J67" s="125">
        <f t="shared" ca="1" si="3"/>
        <v>0</v>
      </c>
      <c r="K67" s="126">
        <f t="shared" ca="1" si="4"/>
        <v>0</v>
      </c>
      <c r="L67" s="127">
        <f t="shared" ca="1" si="5"/>
        <v>0</v>
      </c>
      <c r="M67" s="128">
        <f t="shared" ca="1" si="6"/>
        <v>0</v>
      </c>
      <c r="N67" s="129">
        <f t="shared" ca="1" si="7"/>
        <v>0</v>
      </c>
      <c r="O67" s="130">
        <f t="shared" ref="O67:O74" ca="1" si="12">SUM(J67:N67)</f>
        <v>0</v>
      </c>
      <c r="P67" s="1"/>
      <c r="R67" s="1"/>
      <c r="S67" s="1"/>
      <c r="T67" s="1"/>
    </row>
    <row r="68" spans="1:20" ht="8.25" customHeight="1" x14ac:dyDescent="0.45">
      <c r="A68" s="151">
        <v>0.92708333333333104</v>
      </c>
      <c r="B68" s="75"/>
      <c r="C68" s="75"/>
      <c r="D68" s="75"/>
      <c r="E68" s="79"/>
      <c r="F68" s="75"/>
      <c r="G68" s="79"/>
      <c r="H68" s="75"/>
      <c r="I68" s="57"/>
      <c r="J68" s="125">
        <f t="shared" ref="J68:J74" ca="1" si="13">IFERROR(COUNTIFS(INDIRECT(CONCATENATE("'",$I68,"'!B3:H74")),"*Pre-Vocational*",INDIRECT(CONCATENATE("'",$I68,"'!B3:H74")),"*"&amp;$A$1&amp;"*")/4,0)</f>
        <v>0</v>
      </c>
      <c r="K68" s="126">
        <f t="shared" ref="K68:K74" ca="1" si="14">IFERROR(COUNTIFS(INDIRECT(CONCATENATE("'",$I68,"'!B3:H74")),"*CareGiver*",INDIRECT(CONCATENATE("'",$I68,"'!B3:H74")),"*"&amp;$A$1&amp;"*")/4,0)</f>
        <v>0</v>
      </c>
      <c r="L68" s="127">
        <f t="shared" ref="L68:L74" ca="1" si="15">IFERROR(COUNTIFS(INDIRECT(CONCATENATE("'",$I68,"'!B3:H74")),"*Advocacy*",INDIRECT(CONCATENATE("'",$I68,"'!B3:H74")),"*"&amp;$A$1&amp;"*")/4,0)</f>
        <v>0</v>
      </c>
      <c r="M68" s="128">
        <f t="shared" ref="M68:M74" ca="1" si="16">IFERROR(COUNTIFS(INDIRECT(CONCATENATE("'",$I68,"'!B3:H74")),"*Respite*",INDIRECT(CONCATENATE("'",$I68,"'!B3:H74")),"*"&amp;$A$1&amp;"*")/4,0)</f>
        <v>0</v>
      </c>
      <c r="N68" s="129">
        <f t="shared" ref="N68:N74" ca="1" si="17">IFERROR(COUNTIFS(INDIRECT(CONCATENATE("'",$I68,"'!B3:H74")),"*Com Hab*",INDIRECT(CONCATENATE("'",$I68,"'!B3:H74")),"*"&amp;$A$1&amp;"*")/4,0)</f>
        <v>0</v>
      </c>
      <c r="O68" s="130">
        <f t="shared" ca="1" si="12"/>
        <v>0</v>
      </c>
      <c r="P68" s="1"/>
      <c r="R68" s="1"/>
      <c r="S68" s="1"/>
      <c r="T68" s="1"/>
    </row>
    <row r="69" spans="1:20" ht="8.25" customHeight="1" x14ac:dyDescent="0.45">
      <c r="A69" s="151">
        <v>0.937499999999998</v>
      </c>
      <c r="B69" s="75"/>
      <c r="C69" s="75"/>
      <c r="D69" s="75"/>
      <c r="E69" s="79"/>
      <c r="F69" s="75"/>
      <c r="G69" s="79"/>
      <c r="H69" s="75"/>
      <c r="I69" s="57"/>
      <c r="J69" s="125">
        <f t="shared" ca="1" si="13"/>
        <v>0</v>
      </c>
      <c r="K69" s="126">
        <f t="shared" ca="1" si="14"/>
        <v>0</v>
      </c>
      <c r="L69" s="127">
        <f t="shared" ca="1" si="15"/>
        <v>0</v>
      </c>
      <c r="M69" s="128">
        <f t="shared" ca="1" si="16"/>
        <v>0</v>
      </c>
      <c r="N69" s="129">
        <f t="shared" ca="1" si="17"/>
        <v>0</v>
      </c>
      <c r="O69" s="130">
        <f t="shared" ca="1" si="12"/>
        <v>0</v>
      </c>
      <c r="P69" s="1"/>
      <c r="R69" s="1"/>
      <c r="S69" s="1"/>
      <c r="T69" s="1"/>
    </row>
    <row r="70" spans="1:20" ht="8.25" customHeight="1" x14ac:dyDescent="0.45">
      <c r="A70" s="153">
        <v>0.94791666666666496</v>
      </c>
      <c r="B70" s="76"/>
      <c r="C70" s="76"/>
      <c r="D70" s="76"/>
      <c r="E70" s="80"/>
      <c r="F70" s="76"/>
      <c r="G70" s="80"/>
      <c r="H70" s="76"/>
      <c r="I70" s="57"/>
      <c r="J70" s="125">
        <f t="shared" ca="1" si="13"/>
        <v>0</v>
      </c>
      <c r="K70" s="126">
        <f t="shared" ca="1" si="14"/>
        <v>0</v>
      </c>
      <c r="L70" s="127">
        <f t="shared" ca="1" si="15"/>
        <v>0</v>
      </c>
      <c r="M70" s="128">
        <f t="shared" ca="1" si="16"/>
        <v>0</v>
      </c>
      <c r="N70" s="129">
        <f t="shared" ca="1" si="17"/>
        <v>0</v>
      </c>
      <c r="O70" s="130">
        <f t="shared" ca="1" si="12"/>
        <v>0</v>
      </c>
      <c r="P70" s="1"/>
      <c r="R70" s="1"/>
      <c r="S70" s="1"/>
      <c r="T70" s="1"/>
    </row>
    <row r="71" spans="1:20" ht="8.25" customHeight="1" x14ac:dyDescent="0.45">
      <c r="A71" s="150">
        <v>0.95833333333333337</v>
      </c>
      <c r="B71" s="74"/>
      <c r="C71" s="74"/>
      <c r="D71" s="74"/>
      <c r="E71" s="78"/>
      <c r="F71" s="74"/>
      <c r="G71" s="78"/>
      <c r="H71" s="74"/>
      <c r="I71" s="57"/>
      <c r="J71" s="125">
        <f t="shared" ca="1" si="13"/>
        <v>0</v>
      </c>
      <c r="K71" s="126">
        <f t="shared" ca="1" si="14"/>
        <v>0</v>
      </c>
      <c r="L71" s="127">
        <f t="shared" ca="1" si="15"/>
        <v>0</v>
      </c>
      <c r="M71" s="128">
        <f t="shared" ca="1" si="16"/>
        <v>0</v>
      </c>
      <c r="N71" s="129">
        <f t="shared" ca="1" si="17"/>
        <v>0</v>
      </c>
      <c r="O71" s="130">
        <f t="shared" ca="1" si="12"/>
        <v>0</v>
      </c>
      <c r="P71" s="1"/>
      <c r="R71" s="1"/>
      <c r="S71" s="1"/>
      <c r="T71" s="1"/>
    </row>
    <row r="72" spans="1:20" ht="8.25" customHeight="1" x14ac:dyDescent="0.45">
      <c r="A72" s="151">
        <v>0.96875</v>
      </c>
      <c r="B72" s="75"/>
      <c r="C72" s="75"/>
      <c r="D72" s="75"/>
      <c r="E72" s="79"/>
      <c r="F72" s="75"/>
      <c r="G72" s="79"/>
      <c r="H72" s="75"/>
      <c r="I72" s="57"/>
      <c r="J72" s="125">
        <f t="shared" ca="1" si="13"/>
        <v>0</v>
      </c>
      <c r="K72" s="126">
        <f t="shared" ca="1" si="14"/>
        <v>0</v>
      </c>
      <c r="L72" s="127">
        <f t="shared" ca="1" si="15"/>
        <v>0</v>
      </c>
      <c r="M72" s="128">
        <f t="shared" ca="1" si="16"/>
        <v>0</v>
      </c>
      <c r="N72" s="129">
        <f t="shared" ca="1" si="17"/>
        <v>0</v>
      </c>
      <c r="O72" s="130">
        <f t="shared" ca="1" si="12"/>
        <v>0</v>
      </c>
      <c r="P72" s="1"/>
      <c r="R72" s="1"/>
      <c r="S72" s="1"/>
      <c r="T72" s="1"/>
    </row>
    <row r="73" spans="1:20" ht="8.25" customHeight="1" x14ac:dyDescent="0.45">
      <c r="A73" s="151">
        <v>0.97916666666666663</v>
      </c>
      <c r="B73" s="75"/>
      <c r="C73" s="75"/>
      <c r="D73" s="75"/>
      <c r="E73" s="79"/>
      <c r="F73" s="75"/>
      <c r="G73" s="79"/>
      <c r="H73" s="75"/>
      <c r="I73" s="57"/>
      <c r="J73" s="125">
        <f t="shared" ca="1" si="13"/>
        <v>0</v>
      </c>
      <c r="K73" s="126">
        <f t="shared" ca="1" si="14"/>
        <v>0</v>
      </c>
      <c r="L73" s="127">
        <f t="shared" ca="1" si="15"/>
        <v>0</v>
      </c>
      <c r="M73" s="128">
        <f t="shared" ca="1" si="16"/>
        <v>0</v>
      </c>
      <c r="N73" s="129">
        <f t="shared" ca="1" si="17"/>
        <v>0</v>
      </c>
      <c r="O73" s="130">
        <f t="shared" ca="1" si="12"/>
        <v>0</v>
      </c>
      <c r="P73" s="1"/>
      <c r="R73" s="1"/>
      <c r="S73" s="1"/>
      <c r="T73" s="1"/>
    </row>
    <row r="74" spans="1:20" ht="8.25" customHeight="1" x14ac:dyDescent="0.45">
      <c r="A74" s="153">
        <v>0.98958333333333337</v>
      </c>
      <c r="B74" s="76"/>
      <c r="C74" s="76"/>
      <c r="D74" s="76"/>
      <c r="E74" s="80"/>
      <c r="F74" s="76"/>
      <c r="G74" s="80"/>
      <c r="H74" s="76"/>
      <c r="I74" s="57"/>
      <c r="J74" s="125">
        <f t="shared" ca="1" si="13"/>
        <v>0</v>
      </c>
      <c r="K74" s="126">
        <f t="shared" ca="1" si="14"/>
        <v>0</v>
      </c>
      <c r="L74" s="127">
        <f t="shared" ca="1" si="15"/>
        <v>0</v>
      </c>
      <c r="M74" s="128">
        <f t="shared" ca="1" si="16"/>
        <v>0</v>
      </c>
      <c r="N74" s="129">
        <f t="shared" ca="1" si="17"/>
        <v>0</v>
      </c>
      <c r="O74" s="130">
        <f t="shared" ca="1" si="12"/>
        <v>0</v>
      </c>
      <c r="P74" s="1"/>
      <c r="R74" s="1"/>
      <c r="S74" s="1"/>
      <c r="T74" s="1"/>
    </row>
    <row r="75" spans="1:20" ht="8.25" customHeight="1" x14ac:dyDescent="0.45">
      <c r="A75" s="101" t="s">
        <v>5</v>
      </c>
      <c r="B75" s="58"/>
      <c r="C75" s="58"/>
      <c r="D75" s="58"/>
      <c r="E75" s="58"/>
      <c r="F75" s="58"/>
      <c r="G75" s="58"/>
      <c r="H75" s="59">
        <f>COUNTIF($B$3:$H$74,"*Pre-Vocational*")/4</f>
        <v>0</v>
      </c>
      <c r="I75" s="57"/>
      <c r="P75"/>
      <c r="R75"/>
      <c r="S75"/>
      <c r="T75"/>
    </row>
    <row r="76" spans="1:20" ht="8.25" customHeight="1" x14ac:dyDescent="0.45">
      <c r="A76" s="102" t="s">
        <v>6</v>
      </c>
      <c r="B76" s="60"/>
      <c r="C76" s="60"/>
      <c r="D76" s="60"/>
      <c r="E76" s="60"/>
      <c r="F76" s="60"/>
      <c r="G76" s="60"/>
      <c r="H76" s="61">
        <f>COUNTIF($B$3:$H$74,"*CareGiver*")/4</f>
        <v>0</v>
      </c>
      <c r="I76" s="57"/>
      <c r="P76"/>
      <c r="R76"/>
      <c r="S76"/>
      <c r="T76"/>
    </row>
    <row r="77" spans="1:20" ht="8.25" customHeight="1" x14ac:dyDescent="0.45">
      <c r="A77" s="103" t="s">
        <v>7</v>
      </c>
      <c r="B77" s="62"/>
      <c r="C77" s="62"/>
      <c r="D77" s="62"/>
      <c r="E77" s="62"/>
      <c r="F77" s="62"/>
      <c r="G77" s="62"/>
      <c r="H77" s="63">
        <f>COUNTIF($B$3:$H$74,"*Advocacy*")/4</f>
        <v>0</v>
      </c>
      <c r="I77" s="57"/>
      <c r="P77"/>
      <c r="R77"/>
      <c r="S77"/>
      <c r="T77"/>
    </row>
    <row r="78" spans="1:20" ht="7.5" customHeight="1" x14ac:dyDescent="0.45">
      <c r="A78" s="104" t="s">
        <v>8</v>
      </c>
      <c r="B78" s="64"/>
      <c r="C78" s="64"/>
      <c r="D78" s="64"/>
      <c r="E78" s="64"/>
      <c r="F78" s="64"/>
      <c r="G78" s="64"/>
      <c r="H78" s="65">
        <f>COUNTIF($B$3:$H$74,"*Respite*")/4</f>
        <v>0</v>
      </c>
      <c r="I78" s="57"/>
      <c r="P78"/>
      <c r="R78"/>
      <c r="S78"/>
      <c r="T78"/>
    </row>
    <row r="79" spans="1:20" ht="7.5" customHeight="1" x14ac:dyDescent="0.45">
      <c r="A79" s="105" t="s">
        <v>107</v>
      </c>
      <c r="B79" s="68"/>
      <c r="C79" s="68"/>
      <c r="D79" s="68"/>
      <c r="E79" s="68"/>
      <c r="F79" s="68"/>
      <c r="G79" s="68"/>
      <c r="H79" s="69">
        <f>COUNTIF($B$3:$H$74,"*Com Hab*")/4</f>
        <v>0</v>
      </c>
      <c r="I79" s="57"/>
      <c r="P79"/>
      <c r="R79"/>
      <c r="S79"/>
      <c r="T79"/>
    </row>
    <row r="80" spans="1:20" ht="8.25" customHeight="1" x14ac:dyDescent="0.45">
      <c r="A80" s="106" t="s">
        <v>39</v>
      </c>
      <c r="B80" s="66"/>
      <c r="C80" s="66"/>
      <c r="D80" s="66"/>
      <c r="E80" s="66"/>
      <c r="F80" s="66"/>
      <c r="G80" s="66"/>
      <c r="H80" s="67">
        <f>SUM(H75:H79)</f>
        <v>0</v>
      </c>
      <c r="I80" s="57"/>
      <c r="P80"/>
      <c r="R80"/>
      <c r="S80"/>
      <c r="T80"/>
    </row>
    <row r="81" spans="1:20" ht="32.65" hidden="1" customHeight="1" x14ac:dyDescent="0.45">
      <c r="I81" s="55"/>
      <c r="P81" s="1"/>
      <c r="R81" s="1"/>
      <c r="S81" s="1"/>
      <c r="T81" s="1"/>
    </row>
    <row r="82" spans="1:20" ht="8.25" hidden="1" customHeight="1" x14ac:dyDescent="0.45">
      <c r="I82" s="53"/>
      <c r="P82" s="1"/>
      <c r="R82" s="1"/>
      <c r="S82" s="1"/>
      <c r="T82" s="1"/>
    </row>
    <row r="83" spans="1:20" ht="14.65" hidden="1" customHeight="1" x14ac:dyDescent="0.45">
      <c r="I83" s="53"/>
      <c r="P83" s="1"/>
      <c r="R83" s="1"/>
      <c r="S83" s="1"/>
      <c r="T83" s="1"/>
    </row>
    <row r="84" spans="1:20" hidden="1" x14ac:dyDescent="0.45">
      <c r="I84" s="53"/>
      <c r="P84" s="1"/>
      <c r="R84" s="1"/>
      <c r="S84" s="1"/>
      <c r="T84" s="1"/>
    </row>
    <row r="85" spans="1:20" hidden="1" x14ac:dyDescent="0.45">
      <c r="A85"/>
      <c r="B85"/>
      <c r="C85"/>
      <c r="D85"/>
      <c r="E85"/>
      <c r="F85"/>
      <c r="G85"/>
      <c r="H85"/>
      <c r="I85" s="53"/>
      <c r="P85" s="1"/>
      <c r="R85" s="1"/>
      <c r="S85" s="1"/>
      <c r="T85" s="1"/>
    </row>
    <row r="86" spans="1:20" hidden="1" x14ac:dyDescent="0.45">
      <c r="A86"/>
      <c r="B86"/>
      <c r="C86"/>
      <c r="D86"/>
      <c r="E86"/>
      <c r="F86"/>
      <c r="G86"/>
      <c r="H86"/>
      <c r="I86" s="53"/>
      <c r="P86" s="1"/>
      <c r="R86" s="1"/>
      <c r="S86" s="1"/>
      <c r="T86" s="1"/>
    </row>
    <row r="87" spans="1:20" hidden="1" x14ac:dyDescent="0.45">
      <c r="A87"/>
      <c r="B87"/>
      <c r="C87"/>
      <c r="D87"/>
      <c r="E87"/>
      <c r="F87"/>
      <c r="G87"/>
      <c r="H87"/>
      <c r="I87" s="53"/>
      <c r="P87" s="1"/>
      <c r="R87" s="1"/>
      <c r="S87" s="1"/>
      <c r="T87" s="1"/>
    </row>
    <row r="88" spans="1:20" hidden="1" x14ac:dyDescent="0.45">
      <c r="A88"/>
      <c r="B88"/>
      <c r="C88"/>
      <c r="D88"/>
      <c r="E88"/>
      <c r="F88"/>
      <c r="G88"/>
      <c r="H88"/>
      <c r="I88" s="53"/>
      <c r="P88" s="1"/>
      <c r="R88" s="1"/>
      <c r="S88" s="1"/>
      <c r="T88" s="1"/>
    </row>
    <row r="89" spans="1:20" hidden="1" x14ac:dyDescent="0.45">
      <c r="A89"/>
      <c r="B89"/>
      <c r="C89"/>
      <c r="D89"/>
      <c r="E89"/>
      <c r="F89"/>
      <c r="G89"/>
      <c r="H89"/>
      <c r="I89" s="53"/>
      <c r="P89" s="1"/>
      <c r="R89" s="1"/>
      <c r="S89" s="1"/>
      <c r="T89" s="1"/>
    </row>
    <row r="90" spans="1:20" ht="14.65" hidden="1" customHeight="1" x14ac:dyDescent="0.45">
      <c r="A90"/>
      <c r="B90"/>
      <c r="C90"/>
      <c r="D90"/>
      <c r="E90"/>
      <c r="F90"/>
      <c r="G90"/>
      <c r="H90"/>
      <c r="I90" s="53"/>
      <c r="P90" s="1"/>
      <c r="R90" s="1"/>
      <c r="S90" s="1"/>
      <c r="T90" s="1"/>
    </row>
    <row r="91" spans="1:20" ht="14.65" hidden="1" customHeight="1" x14ac:dyDescent="0.45">
      <c r="I91" s="53"/>
      <c r="P91" s="1"/>
      <c r="R91" s="1"/>
      <c r="S91" s="1"/>
      <c r="T91" s="1"/>
    </row>
    <row r="92" spans="1:20" hidden="1" x14ac:dyDescent="0.45">
      <c r="I92" s="53"/>
      <c r="P92" s="1"/>
      <c r="R92" s="1"/>
      <c r="S92" s="1"/>
      <c r="T92" s="1"/>
    </row>
    <row r="93" spans="1:20" hidden="1" x14ac:dyDescent="0.45">
      <c r="I93" s="53"/>
      <c r="P93" s="1"/>
      <c r="R93" s="1"/>
      <c r="S93" s="1"/>
      <c r="T93" s="1"/>
    </row>
    <row r="94" spans="1:20" hidden="1" x14ac:dyDescent="0.45">
      <c r="I94" s="53"/>
      <c r="P94" s="1"/>
      <c r="R94" s="1"/>
      <c r="S94" s="1"/>
      <c r="T94" s="1"/>
    </row>
    <row r="95" spans="1:20" hidden="1" x14ac:dyDescent="0.45">
      <c r="I95" s="53"/>
      <c r="P95" s="1"/>
      <c r="R95" s="1"/>
      <c r="S95" s="1"/>
      <c r="T95" s="1"/>
    </row>
    <row r="96" spans="1:20" hidden="1" x14ac:dyDescent="0.45">
      <c r="I96" s="53"/>
      <c r="P96" s="1"/>
      <c r="R96" s="1"/>
      <c r="S96" s="1"/>
      <c r="T96" s="1"/>
    </row>
    <row r="97" spans="9:20" hidden="1" x14ac:dyDescent="0.45">
      <c r="I97" s="53"/>
      <c r="P97" s="1"/>
      <c r="R97" s="1"/>
      <c r="S97" s="1"/>
      <c r="T97" s="1"/>
    </row>
    <row r="98" spans="9:20" ht="14.65" hidden="1" customHeight="1" x14ac:dyDescent="0.45">
      <c r="I98" s="53"/>
    </row>
    <row r="99" spans="9:20" ht="14.65" hidden="1" customHeight="1" x14ac:dyDescent="0.45">
      <c r="I99" s="53"/>
    </row>
    <row r="100" spans="9:20" ht="14.65" hidden="1" customHeight="1" x14ac:dyDescent="0.45">
      <c r="I100" s="53"/>
    </row>
    <row r="101" spans="9:20" ht="14.65" hidden="1" customHeight="1" x14ac:dyDescent="0.45">
      <c r="I101" s="53"/>
    </row>
    <row r="102" spans="9:20" ht="14.65" hidden="1" customHeight="1" x14ac:dyDescent="0.45">
      <c r="I102" s="53"/>
    </row>
    <row r="103" spans="9:20" ht="14.65" hidden="1" customHeight="1" x14ac:dyDescent="0.45">
      <c r="I103" s="53"/>
    </row>
    <row r="104" spans="9:20" ht="14.65" hidden="1" customHeight="1" x14ac:dyDescent="0.45">
      <c r="I104" s="53"/>
    </row>
    <row r="105" spans="9:20" ht="14.65" hidden="1" customHeight="1" x14ac:dyDescent="0.45">
      <c r="I105" s="53"/>
    </row>
    <row r="106" spans="9:20" ht="14.65" hidden="1" customHeight="1" x14ac:dyDescent="0.45">
      <c r="I106" s="53"/>
    </row>
    <row r="107" spans="9:20" ht="14.65" hidden="1" customHeight="1" x14ac:dyDescent="0.45">
      <c r="I107" s="53"/>
    </row>
    <row r="108" spans="9:20" ht="14.65" hidden="1" customHeight="1" x14ac:dyDescent="0.45">
      <c r="I108" s="53"/>
    </row>
    <row r="109" spans="9:20" ht="14.65" hidden="1" customHeight="1" x14ac:dyDescent="0.45">
      <c r="I109" s="53"/>
    </row>
    <row r="110" spans="9:20" ht="14.65" hidden="1" customHeight="1" x14ac:dyDescent="0.45">
      <c r="I110" s="53"/>
    </row>
    <row r="111" spans="9:20" ht="14.65" hidden="1" customHeight="1" x14ac:dyDescent="0.45">
      <c r="I111" s="53"/>
    </row>
    <row r="112" spans="9:20" ht="14.65" hidden="1" customHeight="1" x14ac:dyDescent="0.45">
      <c r="I112" s="53"/>
    </row>
    <row r="113" spans="9:9" ht="14.65" hidden="1" customHeight="1" x14ac:dyDescent="0.45">
      <c r="I113" s="53"/>
    </row>
    <row r="114" spans="9:9" ht="14.65" hidden="1" customHeight="1" x14ac:dyDescent="0.45">
      <c r="I114" s="53"/>
    </row>
    <row r="115" spans="9:9" ht="14.65" hidden="1" customHeight="1" x14ac:dyDescent="0.45">
      <c r="I115" s="53"/>
    </row>
    <row r="116" spans="9:9" ht="14.65" hidden="1" customHeight="1" x14ac:dyDescent="0.45">
      <c r="I116" s="53"/>
    </row>
    <row r="117" spans="9:9" ht="14.65" hidden="1" customHeight="1" x14ac:dyDescent="0.45">
      <c r="I117" s="53"/>
    </row>
    <row r="118" spans="9:9" ht="14.65" hidden="1" customHeight="1" x14ac:dyDescent="0.45">
      <c r="I118" s="53"/>
    </row>
    <row r="119" spans="9:9" ht="14.65" hidden="1" customHeight="1" x14ac:dyDescent="0.45">
      <c r="I119" s="53"/>
    </row>
    <row r="120" spans="9:9" ht="14.65" hidden="1" customHeight="1" x14ac:dyDescent="0.45">
      <c r="I120" s="53"/>
    </row>
    <row r="121" spans="9:9" ht="14.65" hidden="1" customHeight="1" x14ac:dyDescent="0.45">
      <c r="I121" s="53"/>
    </row>
    <row r="122" spans="9:9" ht="14.65" hidden="1" customHeight="1" x14ac:dyDescent="0.45">
      <c r="I122" s="53"/>
    </row>
    <row r="123" spans="9:9" ht="14.65" hidden="1" customHeight="1" x14ac:dyDescent="0.45">
      <c r="I123" s="53"/>
    </row>
    <row r="124" spans="9:9" ht="14.65" hidden="1" customHeight="1" x14ac:dyDescent="0.45">
      <c r="I124" s="53"/>
    </row>
    <row r="125" spans="9:9" ht="14.65" hidden="1" customHeight="1" x14ac:dyDescent="0.45">
      <c r="I125" s="53"/>
    </row>
    <row r="126" spans="9:9" ht="14.65" hidden="1" customHeight="1" x14ac:dyDescent="0.45">
      <c r="I126" s="53"/>
    </row>
    <row r="127" spans="9:9" ht="14.65" hidden="1" customHeight="1" x14ac:dyDescent="0.45">
      <c r="I127" s="53"/>
    </row>
    <row r="128" spans="9:9" ht="14.65" hidden="1" customHeight="1" x14ac:dyDescent="0.45">
      <c r="I128" s="53"/>
    </row>
    <row r="129" spans="9:9" ht="14.65" hidden="1" customHeight="1" x14ac:dyDescent="0.45">
      <c r="I129" s="53"/>
    </row>
    <row r="130" spans="9:9" ht="14.65" hidden="1" customHeight="1" x14ac:dyDescent="0.45">
      <c r="I130" s="53"/>
    </row>
    <row r="131" spans="9:9" ht="14.65" hidden="1" customHeight="1" x14ac:dyDescent="0.45">
      <c r="I131" s="53"/>
    </row>
    <row r="132" spans="9:9" ht="14.65" hidden="1" customHeight="1" x14ac:dyDescent="0.45">
      <c r="I132" s="53"/>
    </row>
    <row r="133" spans="9:9" ht="14.65" hidden="1" customHeight="1" x14ac:dyDescent="0.45">
      <c r="I133" s="53"/>
    </row>
    <row r="134" spans="9:9" ht="14.65" hidden="1" customHeight="1" x14ac:dyDescent="0.45">
      <c r="I134" s="53"/>
    </row>
    <row r="135" spans="9:9" ht="14.65" hidden="1" customHeight="1" x14ac:dyDescent="0.45">
      <c r="I135" s="53"/>
    </row>
    <row r="136" spans="9:9" ht="14.65" hidden="1" customHeight="1" x14ac:dyDescent="0.45">
      <c r="I136" s="53"/>
    </row>
    <row r="137" spans="9:9" ht="14.65" hidden="1" customHeight="1" x14ac:dyDescent="0.45">
      <c r="I137" s="53"/>
    </row>
    <row r="138" spans="9:9" ht="14.65" hidden="1" customHeight="1" x14ac:dyDescent="0.45">
      <c r="I138" s="53"/>
    </row>
    <row r="139" spans="9:9" ht="14.65" hidden="1" customHeight="1" x14ac:dyDescent="0.45">
      <c r="I139" s="53"/>
    </row>
    <row r="140" spans="9:9" ht="14.65" hidden="1" customHeight="1" x14ac:dyDescent="0.45">
      <c r="I140" s="53"/>
    </row>
    <row r="141" spans="9:9" ht="14.65" hidden="1" customHeight="1" x14ac:dyDescent="0.45">
      <c r="I141" s="53"/>
    </row>
    <row r="142" spans="9:9" ht="14.65" hidden="1" customHeight="1" x14ac:dyDescent="0.45">
      <c r="I142" s="53"/>
    </row>
    <row r="143" spans="9:9" ht="14.65" hidden="1" customHeight="1" x14ac:dyDescent="0.45">
      <c r="I143" s="53"/>
    </row>
    <row r="144" spans="9:9" ht="14.65" hidden="1" customHeight="1" x14ac:dyDescent="0.45">
      <c r="I144" s="53"/>
    </row>
    <row r="145" spans="9:9" ht="14.65" hidden="1" customHeight="1" x14ac:dyDescent="0.45">
      <c r="I145" s="53"/>
    </row>
    <row r="146" spans="9:9" ht="14.65" hidden="1" customHeight="1" x14ac:dyDescent="0.45">
      <c r="I146" s="53"/>
    </row>
    <row r="147" spans="9:9" ht="14.65" hidden="1" customHeight="1" x14ac:dyDescent="0.45">
      <c r="I147" s="53"/>
    </row>
    <row r="148" spans="9:9" ht="14.65" hidden="1" customHeight="1" x14ac:dyDescent="0.45">
      <c r="I148" s="53"/>
    </row>
    <row r="149" spans="9:9" ht="14.65" hidden="1" customHeight="1" x14ac:dyDescent="0.45">
      <c r="I149" s="53"/>
    </row>
    <row r="150" spans="9:9" ht="14.65" hidden="1" customHeight="1" x14ac:dyDescent="0.45">
      <c r="I150" s="53"/>
    </row>
    <row r="151" spans="9:9" ht="14.65" hidden="1" customHeight="1" x14ac:dyDescent="0.45">
      <c r="I151" s="53"/>
    </row>
    <row r="152" spans="9:9" ht="14.65" hidden="1" customHeight="1" x14ac:dyDescent="0.45">
      <c r="I152" s="53"/>
    </row>
    <row r="153" spans="9:9" ht="14.65" hidden="1" customHeight="1" x14ac:dyDescent="0.45">
      <c r="I153" s="53"/>
    </row>
    <row r="154" spans="9:9" ht="14.65" hidden="1" customHeight="1" x14ac:dyDescent="0.45">
      <c r="I154" s="53"/>
    </row>
    <row r="155" spans="9:9" ht="14.65" hidden="1" customHeight="1" x14ac:dyDescent="0.45">
      <c r="I155" s="53"/>
    </row>
    <row r="156" spans="9:9" ht="14.65" hidden="1" customHeight="1" x14ac:dyDescent="0.45">
      <c r="I156" s="53"/>
    </row>
    <row r="157" spans="9:9" ht="14.65" hidden="1" customHeight="1" x14ac:dyDescent="0.45">
      <c r="I157" s="53"/>
    </row>
    <row r="158" spans="9:9" ht="14.65" hidden="1" customHeight="1" x14ac:dyDescent="0.45">
      <c r="I158" s="53"/>
    </row>
    <row r="159" spans="9:9" ht="14.65" hidden="1" customHeight="1" x14ac:dyDescent="0.45">
      <c r="I159" s="53"/>
    </row>
    <row r="160" spans="9:9" ht="14.65" hidden="1" customHeight="1" x14ac:dyDescent="0.45">
      <c r="I160" s="53"/>
    </row>
    <row r="161" spans="9:9" ht="14.65" hidden="1" customHeight="1" x14ac:dyDescent="0.45">
      <c r="I161" s="53"/>
    </row>
    <row r="162" spans="9:9" ht="14.65" hidden="1" customHeight="1" x14ac:dyDescent="0.45">
      <c r="I162" s="53"/>
    </row>
    <row r="163" spans="9:9" ht="14.65" hidden="1" customHeight="1" x14ac:dyDescent="0.45">
      <c r="I163" s="53"/>
    </row>
    <row r="164" spans="9:9" ht="14.65" hidden="1" customHeight="1" x14ac:dyDescent="0.45">
      <c r="I164" s="53"/>
    </row>
    <row r="165" spans="9:9" ht="14.65" hidden="1" customHeight="1" x14ac:dyDescent="0.45">
      <c r="I165" s="53"/>
    </row>
    <row r="166" spans="9:9" ht="14.65" hidden="1" customHeight="1" x14ac:dyDescent="0.45">
      <c r="I166" s="53"/>
    </row>
    <row r="167" spans="9:9" ht="14.65" hidden="1" customHeight="1" x14ac:dyDescent="0.45">
      <c r="I167" s="53"/>
    </row>
    <row r="168" spans="9:9" ht="14.65" hidden="1" customHeight="1" x14ac:dyDescent="0.45">
      <c r="I168" s="53"/>
    </row>
    <row r="169" spans="9:9" ht="14.65" hidden="1" customHeight="1" x14ac:dyDescent="0.45">
      <c r="I169" s="53"/>
    </row>
    <row r="170" spans="9:9" ht="14.65" hidden="1" customHeight="1" x14ac:dyDescent="0.45">
      <c r="I170" s="53"/>
    </row>
    <row r="171" spans="9:9" ht="14.65" hidden="1" customHeight="1" x14ac:dyDescent="0.45">
      <c r="I171" s="53"/>
    </row>
    <row r="172" spans="9:9" ht="14.65" hidden="1" customHeight="1" x14ac:dyDescent="0.45">
      <c r="I172" s="53"/>
    </row>
    <row r="173" spans="9:9" ht="14.65" hidden="1" customHeight="1" x14ac:dyDescent="0.45">
      <c r="I173" s="53"/>
    </row>
    <row r="174" spans="9:9" ht="14.65" hidden="1" customHeight="1" x14ac:dyDescent="0.45">
      <c r="I174" s="53"/>
    </row>
    <row r="175" spans="9:9" ht="14.65" hidden="1" customHeight="1" x14ac:dyDescent="0.45">
      <c r="I175" s="53"/>
    </row>
    <row r="176" spans="9:9" ht="14.65" hidden="1" customHeight="1" x14ac:dyDescent="0.45">
      <c r="I176" s="53"/>
    </row>
    <row r="177" spans="9:9" ht="14.65" hidden="1" customHeight="1" x14ac:dyDescent="0.45">
      <c r="I177" s="53"/>
    </row>
    <row r="178" spans="9:9" ht="14.65" hidden="1" customHeight="1" x14ac:dyDescent="0.45">
      <c r="I178" s="53"/>
    </row>
    <row r="179" spans="9:9" ht="14.65" hidden="1" customHeight="1" x14ac:dyDescent="0.45">
      <c r="I179" s="53"/>
    </row>
    <row r="180" spans="9:9" ht="14.65" hidden="1" customHeight="1" x14ac:dyDescent="0.45">
      <c r="I180" s="54"/>
    </row>
  </sheetData>
  <mergeCells count="8">
    <mergeCell ref="O1:O2"/>
    <mergeCell ref="P1:Q1"/>
    <mergeCell ref="A1:H1"/>
    <mergeCell ref="J1:J2"/>
    <mergeCell ref="K1:K2"/>
    <mergeCell ref="L1:L2"/>
    <mergeCell ref="M1:M2"/>
    <mergeCell ref="N1:N2"/>
  </mergeCells>
  <conditionalFormatting sqref="B3:H74">
    <cfRule type="containsText" dxfId="137" priority="1" operator="containsText" text="Unavailable">
      <formula>NOT(ISERROR(SEARCH("Unavailable",B3)))</formula>
    </cfRule>
    <cfRule type="containsText" dxfId="136" priority="2" operator="containsText" text="Com Hab">
      <formula>NOT(ISERROR(SEARCH("Com Hab",B3)))</formula>
    </cfRule>
    <cfRule type="containsText" dxfId="135" priority="3" operator="containsText" text="Respite">
      <formula>NOT(ISERROR(SEARCH("Respite",B3)))</formula>
    </cfRule>
    <cfRule type="containsText" dxfId="134" priority="4" operator="containsText" text="Advocacy">
      <formula>NOT(ISERROR(SEARCH("Advocacy",B3)))</formula>
    </cfRule>
    <cfRule type="containsText" dxfId="133" priority="5" operator="containsText" text="CareGiver">
      <formula>NOT(ISERROR(SEARCH("CareGiver",B3)))</formula>
    </cfRule>
    <cfRule type="containsText" dxfId="132" priority="6" operator="containsText" text="Pre-Vocational">
      <formula>NOT(ISERROR(SEARCH("Pre-Vocational",B3)))</formula>
    </cfRule>
  </conditionalFormatting>
  <dataValidations count="1">
    <dataValidation type="list" allowBlank="1" showInputMessage="1" sqref="A1" xr:uid="{EDA8F9E0-520C-4569-964A-0D2C2495A28E}">
      <formula1>Clients</formula1>
    </dataValidation>
  </dataValidations>
  <pageMargins left="0" right="0" top="1.75" bottom="0.75" header="0" footer="0"/>
  <pageSetup orientation="portrait" horizontalDpi="300" verticalDpi="300" r:id="rId1"/>
  <headerFooter scaleWithDoc="0">
    <oddHeader>&amp;L&amp;G&amp;C
&amp;G</oddHeader>
    <oddFooter>&amp;C
Signature: ____________________ Date:____/_____/____
 &amp;K92D05010 Prag Blvd #003 Monroe NY 10950 ● 845-600-1331 ● Info@legadail.org &amp;K01+000
&amp;G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236CF-A065-428B-B2B7-BBB8ADDD7ECF}">
  <sheetPr codeName="Sheet20">
    <tabColor indexed="13"/>
    <pageSetUpPr fitToPage="1"/>
  </sheetPr>
  <dimension ref="A1:AC180"/>
  <sheetViews>
    <sheetView showGridLines="0" zoomScale="85" zoomScaleNormal="85" workbookViewId="0">
      <selection activeCell="O80" sqref="O80"/>
    </sheetView>
  </sheetViews>
  <sheetFormatPr defaultColWidth="0" defaultRowHeight="14.25" customHeight="1" zeroHeight="1" x14ac:dyDescent="0.45"/>
  <cols>
    <col min="1" max="1" width="11.265625" style="11" bestFit="1" customWidth="1"/>
    <col min="2" max="8" width="6.53125" style="11" customWidth="1"/>
    <col min="9" max="9" width="16.53125" style="51" customWidth="1"/>
    <col min="10" max="15" width="6.53125" customWidth="1"/>
    <col min="16" max="16" width="17.73046875" style="13" customWidth="1"/>
    <col min="17" max="17" width="29.53125" style="1" customWidth="1"/>
    <col min="18" max="18" width="4" style="13" customWidth="1"/>
    <col min="19" max="19" width="37.796875" style="13" customWidth="1"/>
    <col min="20" max="20" width="10.53125" style="13" hidden="1" customWidth="1"/>
    <col min="21" max="16384" width="10.53125" hidden="1"/>
  </cols>
  <sheetData>
    <row r="1" spans="1:29" ht="8.25" customHeight="1" x14ac:dyDescent="0.45">
      <c r="A1" s="173" t="s">
        <v>12</v>
      </c>
      <c r="B1" s="174"/>
      <c r="C1" s="174"/>
      <c r="D1" s="174"/>
      <c r="E1" s="174"/>
      <c r="F1" s="174"/>
      <c r="G1" s="174"/>
      <c r="H1" s="175"/>
      <c r="I1" s="99"/>
      <c r="J1" s="178" t="s">
        <v>208</v>
      </c>
      <c r="K1" s="178" t="s">
        <v>6</v>
      </c>
      <c r="L1" s="178" t="s">
        <v>7</v>
      </c>
      <c r="M1" s="178" t="s">
        <v>8</v>
      </c>
      <c r="N1" s="178" t="s">
        <v>107</v>
      </c>
      <c r="O1" s="178" t="s">
        <v>39</v>
      </c>
      <c r="P1" s="176" t="s">
        <v>205</v>
      </c>
      <c r="Q1" s="177"/>
    </row>
    <row r="2" spans="1:29" ht="8.25" customHeight="1" x14ac:dyDescent="0.45">
      <c r="A2" s="52"/>
      <c r="B2" s="52" t="s">
        <v>32</v>
      </c>
      <c r="C2" s="52" t="s">
        <v>33</v>
      </c>
      <c r="D2" s="52" t="s">
        <v>34</v>
      </c>
      <c r="E2" s="52" t="s">
        <v>35</v>
      </c>
      <c r="F2" s="52" t="s">
        <v>36</v>
      </c>
      <c r="G2" s="52" t="s">
        <v>37</v>
      </c>
      <c r="H2" s="52" t="s">
        <v>38</v>
      </c>
      <c r="I2" s="100" t="s">
        <v>105</v>
      </c>
      <c r="J2" s="179"/>
      <c r="K2" s="179"/>
      <c r="L2" s="179"/>
      <c r="M2" s="179"/>
      <c r="N2" s="179"/>
      <c r="O2" s="179"/>
      <c r="P2" s="101" t="s">
        <v>5</v>
      </c>
      <c r="Q2" s="107" cm="1">
        <f t="array" aca="1" ref="Q2" ca="1">INDIRECT(CONCATENATE("'Servicing Total'!C",MATCH($A$1,'Servicing Total'!A:A,0)))</f>
        <v>0</v>
      </c>
      <c r="T2" s="13" t="str">
        <f>LOWER(VLOOKUP(A1,Individual!A:R,16,FALSE))</f>
        <v/>
      </c>
      <c r="U2" s="101" t="s">
        <v>5</v>
      </c>
      <c r="V2" s="101" t="b">
        <f>COUNTIF(W2:AC2,"&gt;"&amp;0)&gt;=6</f>
        <v>0</v>
      </c>
      <c r="W2" s="59">
        <f>COUNTIF(B3:B74,"*Pre-Vocational*")</f>
        <v>0</v>
      </c>
      <c r="X2" s="59">
        <f t="shared" ref="X2:AC2" si="0">COUNTIF(C3:C74,"*Pre-Vocational*")</f>
        <v>0</v>
      </c>
      <c r="Y2" s="59">
        <f t="shared" si="0"/>
        <v>0</v>
      </c>
      <c r="Z2" s="59">
        <f t="shared" si="0"/>
        <v>0</v>
      </c>
      <c r="AA2" s="59">
        <f t="shared" si="0"/>
        <v>0</v>
      </c>
      <c r="AB2" s="59">
        <f t="shared" si="0"/>
        <v>0</v>
      </c>
      <c r="AC2" s="59">
        <f t="shared" si="0"/>
        <v>0</v>
      </c>
    </row>
    <row r="3" spans="1:29" ht="8.25" customHeight="1" x14ac:dyDescent="0.45">
      <c r="A3" s="150">
        <v>0.25</v>
      </c>
      <c r="B3" s="70"/>
      <c r="C3" s="74"/>
      <c r="D3" s="74"/>
      <c r="E3" s="78"/>
      <c r="F3" s="74"/>
      <c r="G3" s="78"/>
      <c r="H3" s="74"/>
      <c r="I3" s="57"/>
      <c r="J3" s="125">
        <f ca="1">IFERROR(COUNTIFS(INDIRECT(CONCATENATE("'",$I3,"'!B3:H74")),"*Pre-Vocational*",INDIRECT(CONCATENATE("'",$I3,"'!B3:H74")),"*"&amp;$A$1&amp;"*")/4,0)</f>
        <v>0</v>
      </c>
      <c r="K3" s="126">
        <f ca="1">IFERROR(COUNTIFS(INDIRECT(CONCATENATE("'",$I3,"'!B3:H74")),"*CareGiver*",INDIRECT(CONCATENATE("'",$I3,"'!B3:H74")),"*"&amp;$A$1&amp;"*")/4,0)</f>
        <v>0</v>
      </c>
      <c r="L3" s="127">
        <f ca="1">IFERROR(COUNTIFS(INDIRECT(CONCATENATE("'",$I3,"'!B3:H74")),"*Advocacy*",INDIRECT(CONCATENATE("'",$I3,"'!B3:H74")),"*"&amp;$A$1&amp;"*")/4,0)</f>
        <v>0</v>
      </c>
      <c r="M3" s="128">
        <f ca="1">IFERROR(COUNTIFS(INDIRECT(CONCATENATE("'",$I3,"'!B3:H74")),"*Respite*",INDIRECT(CONCATENATE("'",$I3,"'!B3:H74")),"*"&amp;$A$1&amp;"*")/4,0)</f>
        <v>0</v>
      </c>
      <c r="N3" s="129">
        <f ca="1">IFERROR(COUNTIFS(INDIRECT(CONCATENATE("'",$I3,"'!B3:H74")),"*Com Hab*",INDIRECT(CONCATENATE("'",$I3,"'!B3:H74")),"*"&amp;$A$1&amp;"*")/4,0)</f>
        <v>0</v>
      </c>
      <c r="O3" s="130">
        <f ca="1">SUM(J3:N3)</f>
        <v>0</v>
      </c>
      <c r="P3" s="102" t="s">
        <v>6</v>
      </c>
      <c r="Q3" s="108" cm="1">
        <f t="array" aca="1" ref="Q3" ca="1">INDIRECT(CONCATENATE("'Servicing Total'!D",MATCH($A$1,'Servicing Total'!A:A,0)))</f>
        <v>0</v>
      </c>
      <c r="R3" s="1"/>
      <c r="S3" s="1"/>
      <c r="T3" s="1"/>
      <c r="U3" s="102" t="s">
        <v>6</v>
      </c>
      <c r="V3" s="102" t="b">
        <f t="shared" ref="V3:V6" si="1">COUNTIF(W3:AC3,"&gt;"&amp;0)&gt;=6</f>
        <v>0</v>
      </c>
      <c r="W3" s="61">
        <f>COUNTIF(B3:B74,"*CareGiver*")</f>
        <v>0</v>
      </c>
      <c r="X3" s="61">
        <f t="shared" ref="X3:AC3" si="2">COUNTIF(C3:C74,"*CareGiver*")</f>
        <v>0</v>
      </c>
      <c r="Y3" s="61">
        <f t="shared" si="2"/>
        <v>0</v>
      </c>
      <c r="Z3" s="61">
        <f t="shared" si="2"/>
        <v>0</v>
      </c>
      <c r="AA3" s="61">
        <f t="shared" si="2"/>
        <v>0</v>
      </c>
      <c r="AB3" s="61">
        <f t="shared" si="2"/>
        <v>0</v>
      </c>
      <c r="AC3" s="61">
        <f t="shared" si="2"/>
        <v>0</v>
      </c>
    </row>
    <row r="4" spans="1:29" ht="8.25" customHeight="1" x14ac:dyDescent="0.45">
      <c r="A4" s="151">
        <v>0.26041666666666669</v>
      </c>
      <c r="B4" s="71"/>
      <c r="C4" s="75"/>
      <c r="D4" s="75"/>
      <c r="E4" s="79"/>
      <c r="F4" s="75"/>
      <c r="G4" s="79"/>
      <c r="H4" s="75"/>
      <c r="I4" s="57"/>
      <c r="J4" s="125">
        <f t="shared" ref="J4:J67" ca="1" si="3">IFERROR(COUNTIFS(INDIRECT(CONCATENATE("'",$I4,"'!B3:H74")),"*Pre-Vocational*",INDIRECT(CONCATENATE("'",$I4,"'!B3:H74")),"*"&amp;$A$1&amp;"*")/4,0)</f>
        <v>0</v>
      </c>
      <c r="K4" s="126">
        <f t="shared" ref="K4:K67" ca="1" si="4">IFERROR(COUNTIFS(INDIRECT(CONCATENATE("'",$I4,"'!B3:H74")),"*CareGiver*",INDIRECT(CONCATENATE("'",$I4,"'!B3:H74")),"*"&amp;$A$1&amp;"*")/4,0)</f>
        <v>0</v>
      </c>
      <c r="L4" s="127">
        <f t="shared" ref="L4:L67" ca="1" si="5">IFERROR(COUNTIFS(INDIRECT(CONCATENATE("'",$I4,"'!B3:H74")),"*Advocacy*",INDIRECT(CONCATENATE("'",$I4,"'!B3:H74")),"*"&amp;$A$1&amp;"*")/4,0)</f>
        <v>0</v>
      </c>
      <c r="M4" s="128">
        <f t="shared" ref="M4:M67" ca="1" si="6">IFERROR(COUNTIFS(INDIRECT(CONCATENATE("'",$I4,"'!B3:H74")),"*Respite*",INDIRECT(CONCATENATE("'",$I4,"'!B3:H74")),"*"&amp;$A$1&amp;"*")/4,0)</f>
        <v>0</v>
      </c>
      <c r="N4" s="129">
        <f t="shared" ref="N4:N67" ca="1" si="7">IFERROR(COUNTIFS(INDIRECT(CONCATENATE("'",$I4,"'!B3:H74")),"*Com Hab*",INDIRECT(CONCATENATE("'",$I4,"'!B3:H74")),"*"&amp;$A$1&amp;"*")/4,0)</f>
        <v>0</v>
      </c>
      <c r="O4" s="130">
        <f t="shared" ref="O4:O66" ca="1" si="8">SUM(J4:N4)</f>
        <v>0</v>
      </c>
      <c r="P4" s="103" t="s">
        <v>7</v>
      </c>
      <c r="Q4" s="109" cm="1">
        <f t="array" aca="1" ref="Q4" ca="1">INDIRECT(CONCATENATE("'Servicing Total'!E",MATCH($A$1,'Servicing Total'!A:A,0)))</f>
        <v>0</v>
      </c>
      <c r="R4" s="1"/>
      <c r="S4" s="1"/>
      <c r="T4" s="1"/>
      <c r="U4" s="103" t="s">
        <v>7</v>
      </c>
      <c r="V4" s="103" t="b">
        <f t="shared" si="1"/>
        <v>0</v>
      </c>
      <c r="W4" s="63">
        <f>COUNTIF(B3:B74,"*Advocacy*")</f>
        <v>0</v>
      </c>
      <c r="X4" s="63">
        <f t="shared" ref="X4:AC4" si="9">COUNTIF(C3:C74,"*Advocacy*")</f>
        <v>0</v>
      </c>
      <c r="Y4" s="63">
        <f t="shared" si="9"/>
        <v>0</v>
      </c>
      <c r="Z4" s="63">
        <f t="shared" si="9"/>
        <v>0</v>
      </c>
      <c r="AA4" s="63">
        <f t="shared" si="9"/>
        <v>0</v>
      </c>
      <c r="AB4" s="63">
        <f t="shared" si="9"/>
        <v>0</v>
      </c>
      <c r="AC4" s="63">
        <f t="shared" si="9"/>
        <v>0</v>
      </c>
    </row>
    <row r="5" spans="1:29" ht="8.25" customHeight="1" x14ac:dyDescent="0.45">
      <c r="A5" s="151">
        <v>0.27083333333333331</v>
      </c>
      <c r="B5" s="71"/>
      <c r="C5" s="75"/>
      <c r="D5" s="75"/>
      <c r="E5" s="79"/>
      <c r="F5" s="75"/>
      <c r="G5" s="79"/>
      <c r="H5" s="75"/>
      <c r="I5" s="57"/>
      <c r="J5" s="125">
        <f t="shared" ca="1" si="3"/>
        <v>0</v>
      </c>
      <c r="K5" s="126">
        <f t="shared" ca="1" si="4"/>
        <v>0</v>
      </c>
      <c r="L5" s="127">
        <f t="shared" ca="1" si="5"/>
        <v>0</v>
      </c>
      <c r="M5" s="128">
        <f t="shared" ca="1" si="6"/>
        <v>0</v>
      </c>
      <c r="N5" s="129">
        <f t="shared" ca="1" si="7"/>
        <v>0</v>
      </c>
      <c r="O5" s="130">
        <f t="shared" ca="1" si="8"/>
        <v>0</v>
      </c>
      <c r="P5" s="104" t="s">
        <v>8</v>
      </c>
      <c r="Q5" s="110" cm="1">
        <f t="array" aca="1" ref="Q5" ca="1">INDIRECT(CONCATENATE("'Servicing Total'!F",MATCH($A$1,'Servicing Total'!A:A,0)))</f>
        <v>0</v>
      </c>
      <c r="R5" s="1"/>
      <c r="S5" s="1"/>
      <c r="T5" s="1"/>
      <c r="U5" s="104" t="s">
        <v>8</v>
      </c>
      <c r="V5" s="104" t="b">
        <f t="shared" si="1"/>
        <v>0</v>
      </c>
      <c r="W5" s="65">
        <f>COUNTIF(B3:B74,"*Respite*")</f>
        <v>0</v>
      </c>
      <c r="X5" s="65">
        <f t="shared" ref="X5:AC5" si="10">COUNTIF(C3:C74,"*Respite*")</f>
        <v>0</v>
      </c>
      <c r="Y5" s="65">
        <f t="shared" si="10"/>
        <v>0</v>
      </c>
      <c r="Z5" s="65">
        <f t="shared" si="10"/>
        <v>0</v>
      </c>
      <c r="AA5" s="65">
        <f t="shared" si="10"/>
        <v>0</v>
      </c>
      <c r="AB5" s="65">
        <f t="shared" si="10"/>
        <v>0</v>
      </c>
      <c r="AC5" s="65">
        <f t="shared" si="10"/>
        <v>0</v>
      </c>
    </row>
    <row r="6" spans="1:29" ht="8.25" customHeight="1" x14ac:dyDescent="0.45">
      <c r="A6" s="152">
        <v>0.28125</v>
      </c>
      <c r="B6" s="72"/>
      <c r="C6" s="76"/>
      <c r="D6" s="76"/>
      <c r="E6" s="80"/>
      <c r="F6" s="76"/>
      <c r="G6" s="80"/>
      <c r="H6" s="76"/>
      <c r="I6" s="57"/>
      <c r="J6" s="125">
        <f t="shared" ca="1" si="3"/>
        <v>0</v>
      </c>
      <c r="K6" s="126">
        <f t="shared" ca="1" si="4"/>
        <v>0</v>
      </c>
      <c r="L6" s="127">
        <f t="shared" ca="1" si="5"/>
        <v>0</v>
      </c>
      <c r="M6" s="128">
        <f t="shared" ca="1" si="6"/>
        <v>0</v>
      </c>
      <c r="N6" s="129">
        <f t="shared" ca="1" si="7"/>
        <v>0</v>
      </c>
      <c r="O6" s="130">
        <f t="shared" ca="1" si="8"/>
        <v>0</v>
      </c>
      <c r="P6" s="105" t="s">
        <v>107</v>
      </c>
      <c r="Q6" s="111" cm="1">
        <f t="array" aca="1" ref="Q6" ca="1">INDIRECT(CONCATENATE("'Servicing Total'!G",MATCH($A$1,'Servicing Total'!A:A,0)))</f>
        <v>0</v>
      </c>
      <c r="R6" s="1"/>
      <c r="S6" s="1"/>
      <c r="T6" s="1"/>
      <c r="U6" s="105" t="s">
        <v>107</v>
      </c>
      <c r="V6" s="105" t="b">
        <f t="shared" si="1"/>
        <v>0</v>
      </c>
      <c r="W6" s="69">
        <f>COUNTIF(B3:B74,"*Com Hab*")</f>
        <v>0</v>
      </c>
      <c r="X6" s="69">
        <f t="shared" ref="X6:AC6" si="11">COUNTIF(C3:C74,"*Com Hab*")</f>
        <v>0</v>
      </c>
      <c r="Y6" s="69">
        <f t="shared" si="11"/>
        <v>0</v>
      </c>
      <c r="Z6" s="69">
        <f t="shared" si="11"/>
        <v>0</v>
      </c>
      <c r="AA6" s="69">
        <f t="shared" si="11"/>
        <v>0</v>
      </c>
      <c r="AB6" s="69">
        <f t="shared" si="11"/>
        <v>0</v>
      </c>
      <c r="AC6" s="69">
        <f t="shared" si="11"/>
        <v>0</v>
      </c>
    </row>
    <row r="7" spans="1:29" ht="8.25" customHeight="1" x14ac:dyDescent="0.45">
      <c r="A7" s="150">
        <v>0.29166666666666669</v>
      </c>
      <c r="B7" s="70"/>
      <c r="C7" s="74"/>
      <c r="D7" s="74"/>
      <c r="E7" s="78"/>
      <c r="F7" s="74"/>
      <c r="G7" s="78"/>
      <c r="H7" s="74"/>
      <c r="I7" s="57"/>
      <c r="J7" s="125">
        <f t="shared" ca="1" si="3"/>
        <v>0</v>
      </c>
      <c r="K7" s="126">
        <f t="shared" ca="1" si="4"/>
        <v>0</v>
      </c>
      <c r="L7" s="127">
        <f t="shared" ca="1" si="5"/>
        <v>0</v>
      </c>
      <c r="M7" s="128">
        <f t="shared" ca="1" si="6"/>
        <v>0</v>
      </c>
      <c r="N7" s="129">
        <f t="shared" ca="1" si="7"/>
        <v>0</v>
      </c>
      <c r="O7" s="130">
        <f t="shared" ca="1" si="8"/>
        <v>0</v>
      </c>
      <c r="P7" s="106" t="s">
        <v>9</v>
      </c>
      <c r="Q7" s="112">
        <f ca="1">SUM(Q2:Q6)</f>
        <v>0</v>
      </c>
      <c r="R7" s="1"/>
      <c r="S7" s="1"/>
      <c r="T7" s="1"/>
    </row>
    <row r="8" spans="1:29" ht="8.25" customHeight="1" x14ac:dyDescent="0.45">
      <c r="A8" s="151">
        <v>0.30208333333333331</v>
      </c>
      <c r="B8" s="71"/>
      <c r="C8" s="75"/>
      <c r="D8" s="75"/>
      <c r="E8" s="79"/>
      <c r="F8" s="75"/>
      <c r="G8" s="79"/>
      <c r="H8" s="75"/>
      <c r="I8" s="57"/>
      <c r="J8" s="125">
        <f t="shared" ca="1" si="3"/>
        <v>0</v>
      </c>
      <c r="K8" s="126">
        <f t="shared" ca="1" si="4"/>
        <v>0</v>
      </c>
      <c r="L8" s="127">
        <f t="shared" ca="1" si="5"/>
        <v>0</v>
      </c>
      <c r="M8" s="128">
        <f t="shared" ca="1" si="6"/>
        <v>0</v>
      </c>
      <c r="N8" s="129">
        <f t="shared" ca="1" si="7"/>
        <v>0</v>
      </c>
      <c r="O8" s="130">
        <f t="shared" ca="1" si="8"/>
        <v>0</v>
      </c>
      <c r="P8" s="118" t="s">
        <v>40</v>
      </c>
      <c r="Q8" s="56" t="str" cm="1">
        <f t="array" aca="1" ref="Q8" ca="1">INDIRECT(CONCATENATE("Individual!A",MATCH($A$1,Individual!A:A,0)))</f>
        <v>Individual 2</v>
      </c>
      <c r="R8" s="1"/>
      <c r="S8" s="1"/>
      <c r="T8" s="1"/>
    </row>
    <row r="9" spans="1:29" ht="8.25" customHeight="1" x14ac:dyDescent="0.45">
      <c r="A9" s="151">
        <v>0.3125</v>
      </c>
      <c r="B9" s="71"/>
      <c r="C9" s="75"/>
      <c r="D9" s="75"/>
      <c r="E9" s="79"/>
      <c r="F9" s="75"/>
      <c r="G9" s="79"/>
      <c r="H9" s="75"/>
      <c r="I9" s="57"/>
      <c r="J9" s="125">
        <f t="shared" ca="1" si="3"/>
        <v>0</v>
      </c>
      <c r="K9" s="126">
        <f t="shared" ca="1" si="4"/>
        <v>0</v>
      </c>
      <c r="L9" s="127">
        <f t="shared" ca="1" si="5"/>
        <v>0</v>
      </c>
      <c r="M9" s="128">
        <f t="shared" ca="1" si="6"/>
        <v>0</v>
      </c>
      <c r="N9" s="129">
        <f t="shared" ca="1" si="7"/>
        <v>0</v>
      </c>
      <c r="O9" s="130">
        <f t="shared" ca="1" si="8"/>
        <v>0</v>
      </c>
      <c r="P9" s="118" t="s">
        <v>209</v>
      </c>
      <c r="Q9" s="56" cm="1">
        <f t="array" aca="1" ref="Q9" ca="1">INDIRECT(CONCATENATE("Individual!B",MATCH($A$1,Individual!A:A,0)))</f>
        <v>0</v>
      </c>
      <c r="R9" s="1"/>
      <c r="S9" s="1"/>
      <c r="T9" s="1"/>
    </row>
    <row r="10" spans="1:29" ht="8.25" customHeight="1" x14ac:dyDescent="0.45">
      <c r="A10" s="152">
        <v>0.32291666666666702</v>
      </c>
      <c r="B10" s="72"/>
      <c r="C10" s="76"/>
      <c r="D10" s="76"/>
      <c r="E10" s="80"/>
      <c r="F10" s="76"/>
      <c r="G10" s="80"/>
      <c r="H10" s="76"/>
      <c r="I10" s="57"/>
      <c r="J10" s="125">
        <f t="shared" ca="1" si="3"/>
        <v>0</v>
      </c>
      <c r="K10" s="126">
        <f t="shared" ca="1" si="4"/>
        <v>0</v>
      </c>
      <c r="L10" s="127">
        <f t="shared" ca="1" si="5"/>
        <v>0</v>
      </c>
      <c r="M10" s="128">
        <f t="shared" ca="1" si="6"/>
        <v>0</v>
      </c>
      <c r="N10" s="129">
        <f t="shared" ca="1" si="7"/>
        <v>0</v>
      </c>
      <c r="O10" s="130">
        <f t="shared" ca="1" si="8"/>
        <v>0</v>
      </c>
      <c r="P10" s="118" t="s">
        <v>210</v>
      </c>
      <c r="Q10" s="56" cm="1">
        <f t="array" aca="1" ref="Q10" ca="1">INDIRECT(CONCATENATE("Individual!C",MATCH($A$1,Individual!A:A,0)))</f>
        <v>0</v>
      </c>
      <c r="R10" s="1"/>
      <c r="S10" s="1"/>
      <c r="T10" s="1"/>
    </row>
    <row r="11" spans="1:29" ht="8.25" customHeight="1" x14ac:dyDescent="0.45">
      <c r="A11" s="150">
        <v>0.33333333333333298</v>
      </c>
      <c r="B11" s="70"/>
      <c r="C11" s="74"/>
      <c r="D11" s="74"/>
      <c r="E11" s="78"/>
      <c r="F11" s="74"/>
      <c r="G11" s="78"/>
      <c r="H11" s="74"/>
      <c r="I11" s="57"/>
      <c r="J11" s="125">
        <f t="shared" ca="1" si="3"/>
        <v>0</v>
      </c>
      <c r="K11" s="126">
        <f t="shared" ca="1" si="4"/>
        <v>0</v>
      </c>
      <c r="L11" s="127">
        <f t="shared" ca="1" si="5"/>
        <v>0</v>
      </c>
      <c r="M11" s="128">
        <f t="shared" ca="1" si="6"/>
        <v>0</v>
      </c>
      <c r="N11" s="129">
        <f t="shared" ca="1" si="7"/>
        <v>0</v>
      </c>
      <c r="O11" s="130">
        <f t="shared" ca="1" si="8"/>
        <v>0</v>
      </c>
      <c r="P11" s="118" t="s">
        <v>197</v>
      </c>
      <c r="Q11" s="56" cm="1">
        <f t="array" aca="1" ref="Q11" ca="1">INDIRECT(CONCATENATE("Individual!J",MATCH($A$1,Individual!A:A,0)))</f>
        <v>0</v>
      </c>
      <c r="R11" s="1"/>
      <c r="S11" s="1"/>
      <c r="T11" s="1"/>
    </row>
    <row r="12" spans="1:29" ht="8.25" customHeight="1" x14ac:dyDescent="0.45">
      <c r="A12" s="151">
        <v>0.34375</v>
      </c>
      <c r="B12" s="71"/>
      <c r="C12" s="75"/>
      <c r="D12" s="75"/>
      <c r="E12" s="79"/>
      <c r="F12" s="75"/>
      <c r="G12" s="79"/>
      <c r="H12" s="75"/>
      <c r="I12" s="57"/>
      <c r="J12" s="125">
        <f t="shared" ca="1" si="3"/>
        <v>0</v>
      </c>
      <c r="K12" s="126">
        <f t="shared" ca="1" si="4"/>
        <v>0</v>
      </c>
      <c r="L12" s="127">
        <f t="shared" ca="1" si="5"/>
        <v>0</v>
      </c>
      <c r="M12" s="128">
        <f t="shared" ca="1" si="6"/>
        <v>0</v>
      </c>
      <c r="N12" s="129">
        <f t="shared" ca="1" si="7"/>
        <v>0</v>
      </c>
      <c r="O12" s="130">
        <f t="shared" ca="1" si="8"/>
        <v>0</v>
      </c>
      <c r="P12" s="118" t="s">
        <v>202</v>
      </c>
      <c r="Q12" s="56" cm="1">
        <f t="array" aca="1" ref="Q12" ca="1">INDIRECT(CONCATENATE("Individual!K",MATCH($A$1,Individual!A:A,0)))</f>
        <v>0</v>
      </c>
      <c r="R12" s="1"/>
      <c r="S12" s="1"/>
      <c r="T12" s="1"/>
    </row>
    <row r="13" spans="1:29" ht="8.25" customHeight="1" x14ac:dyDescent="0.45">
      <c r="A13" s="151">
        <v>0.35416666666666602</v>
      </c>
      <c r="B13" s="71"/>
      <c r="C13" s="75"/>
      <c r="D13" s="75"/>
      <c r="E13" s="79"/>
      <c r="F13" s="75"/>
      <c r="G13" s="79"/>
      <c r="H13" s="75"/>
      <c r="I13" s="57"/>
      <c r="J13" s="125">
        <f t="shared" ca="1" si="3"/>
        <v>0</v>
      </c>
      <c r="K13" s="126">
        <f t="shared" ca="1" si="4"/>
        <v>0</v>
      </c>
      <c r="L13" s="127">
        <f t="shared" ca="1" si="5"/>
        <v>0</v>
      </c>
      <c r="M13" s="128">
        <f t="shared" ca="1" si="6"/>
        <v>0</v>
      </c>
      <c r="N13" s="129">
        <f t="shared" ca="1" si="7"/>
        <v>0</v>
      </c>
      <c r="O13" s="130">
        <f t="shared" ca="1" si="8"/>
        <v>0</v>
      </c>
      <c r="P13" s="118" t="s">
        <v>204</v>
      </c>
      <c r="Q13" s="56" cm="1">
        <f t="array" aca="1" ref="Q13" ca="1">INDIRECT(CONCATENATE("Individual!L",MATCH($A$1,Individual!A:A,0)))</f>
        <v>0</v>
      </c>
      <c r="R13" s="1"/>
      <c r="S13" s="1"/>
      <c r="T13" s="1"/>
    </row>
    <row r="14" spans="1:29" ht="8.25" customHeight="1" x14ac:dyDescent="0.45">
      <c r="A14" s="152">
        <v>0.36458333333333298</v>
      </c>
      <c r="B14" s="72"/>
      <c r="C14" s="76"/>
      <c r="D14" s="76"/>
      <c r="E14" s="80"/>
      <c r="F14" s="76"/>
      <c r="G14" s="80"/>
      <c r="H14" s="76"/>
      <c r="I14" s="57"/>
      <c r="J14" s="125">
        <f t="shared" ca="1" si="3"/>
        <v>0</v>
      </c>
      <c r="K14" s="126">
        <f t="shared" ca="1" si="4"/>
        <v>0</v>
      </c>
      <c r="L14" s="127">
        <f t="shared" ca="1" si="5"/>
        <v>0</v>
      </c>
      <c r="M14" s="128">
        <f t="shared" ca="1" si="6"/>
        <v>0</v>
      </c>
      <c r="N14" s="129">
        <f t="shared" ca="1" si="7"/>
        <v>0</v>
      </c>
      <c r="O14" s="130">
        <f t="shared" ca="1" si="8"/>
        <v>0</v>
      </c>
      <c r="P14" s="118" t="s">
        <v>203</v>
      </c>
      <c r="Q14" s="56" cm="1">
        <f t="array" aca="1" ref="Q14" ca="1">INDIRECT(CONCATENATE("Individual!M",MATCH($A$1,Individual!A:A,0)))</f>
        <v>0</v>
      </c>
      <c r="R14" s="1"/>
      <c r="S14" s="1"/>
      <c r="T14" s="1"/>
    </row>
    <row r="15" spans="1:29" ht="8.25" customHeight="1" x14ac:dyDescent="0.45">
      <c r="A15" s="150">
        <v>0.375</v>
      </c>
      <c r="B15" s="70"/>
      <c r="C15" s="74"/>
      <c r="D15" s="74"/>
      <c r="E15" s="78"/>
      <c r="F15" s="74"/>
      <c r="G15" s="78"/>
      <c r="H15" s="74"/>
      <c r="I15" s="57"/>
      <c r="J15" s="125">
        <f t="shared" ca="1" si="3"/>
        <v>0</v>
      </c>
      <c r="K15" s="126">
        <f t="shared" ca="1" si="4"/>
        <v>0</v>
      </c>
      <c r="L15" s="127">
        <f t="shared" ca="1" si="5"/>
        <v>0</v>
      </c>
      <c r="M15" s="128">
        <f t="shared" ca="1" si="6"/>
        <v>0</v>
      </c>
      <c r="N15" s="129">
        <f t="shared" ca="1" si="7"/>
        <v>0</v>
      </c>
      <c r="O15" s="130">
        <f t="shared" ca="1" si="8"/>
        <v>0</v>
      </c>
      <c r="P15" s="118" t="s">
        <v>201</v>
      </c>
      <c r="Q15" s="56" cm="1">
        <f t="array" aca="1" ref="Q15" ca="1">INDIRECT(CONCATENATE("Individual!N",MATCH($A$1,Individual!A:A,0)))</f>
        <v>0</v>
      </c>
      <c r="R15" s="1"/>
      <c r="S15" s="1"/>
      <c r="T15" s="1"/>
    </row>
    <row r="16" spans="1:29" ht="8.25" customHeight="1" x14ac:dyDescent="0.45">
      <c r="A16" s="151">
        <v>0.38541666666666602</v>
      </c>
      <c r="B16" s="71"/>
      <c r="C16" s="75"/>
      <c r="D16" s="75"/>
      <c r="E16" s="79"/>
      <c r="F16" s="75"/>
      <c r="G16" s="79"/>
      <c r="H16" s="75"/>
      <c r="I16" s="57"/>
      <c r="J16" s="125">
        <f t="shared" ca="1" si="3"/>
        <v>0</v>
      </c>
      <c r="K16" s="126">
        <f t="shared" ca="1" si="4"/>
        <v>0</v>
      </c>
      <c r="L16" s="127">
        <f t="shared" ca="1" si="5"/>
        <v>0</v>
      </c>
      <c r="M16" s="128">
        <f t="shared" ca="1" si="6"/>
        <v>0</v>
      </c>
      <c r="N16" s="129">
        <f t="shared" ca="1" si="7"/>
        <v>0</v>
      </c>
      <c r="O16" s="130">
        <f t="shared" ca="1" si="8"/>
        <v>0</v>
      </c>
      <c r="P16" s="118" t="s">
        <v>199</v>
      </c>
      <c r="Q16" s="56" cm="1">
        <f t="array" aca="1" ref="Q16" ca="1">INDIRECT(CONCATENATE("Individual!O",MATCH($A$1,Individual!A:A,0)))</f>
        <v>0</v>
      </c>
      <c r="R16" s="1"/>
      <c r="S16" s="1"/>
      <c r="T16" s="1"/>
    </row>
    <row r="17" spans="1:20" ht="8.25" customHeight="1" x14ac:dyDescent="0.45">
      <c r="A17" s="151">
        <v>0.39583333333333298</v>
      </c>
      <c r="B17" s="71"/>
      <c r="C17" s="75"/>
      <c r="D17" s="75"/>
      <c r="E17" s="79"/>
      <c r="F17" s="75"/>
      <c r="G17" s="79"/>
      <c r="H17" s="75"/>
      <c r="I17" s="57"/>
      <c r="J17" s="125">
        <f t="shared" ca="1" si="3"/>
        <v>0</v>
      </c>
      <c r="K17" s="126">
        <f t="shared" ca="1" si="4"/>
        <v>0</v>
      </c>
      <c r="L17" s="127">
        <f t="shared" ca="1" si="5"/>
        <v>0</v>
      </c>
      <c r="M17" s="128">
        <f t="shared" ca="1" si="6"/>
        <v>0</v>
      </c>
      <c r="N17" s="129">
        <f t="shared" ca="1" si="7"/>
        <v>0</v>
      </c>
      <c r="O17" s="130">
        <f t="shared" ca="1" si="8"/>
        <v>0</v>
      </c>
      <c r="P17" s="118" t="s">
        <v>226</v>
      </c>
      <c r="Q17" s="56" cm="1">
        <f t="array" aca="1" ref="Q17" ca="1">INDIRECT(CONCATENATE("Individual!P",MATCH($A$1,Individual!A:A,0)))</f>
        <v>0</v>
      </c>
      <c r="R17" s="1"/>
      <c r="S17" s="1"/>
      <c r="T17" s="1"/>
    </row>
    <row r="18" spans="1:20" ht="8.25" customHeight="1" x14ac:dyDescent="0.45">
      <c r="A18" s="152">
        <v>0.40625</v>
      </c>
      <c r="B18" s="72"/>
      <c r="C18" s="76"/>
      <c r="D18" s="76"/>
      <c r="E18" s="80"/>
      <c r="F18" s="76"/>
      <c r="G18" s="80"/>
      <c r="H18" s="76"/>
      <c r="I18" s="57"/>
      <c r="J18" s="125">
        <f t="shared" ca="1" si="3"/>
        <v>0</v>
      </c>
      <c r="K18" s="126">
        <f t="shared" ca="1" si="4"/>
        <v>0</v>
      </c>
      <c r="L18" s="127">
        <f t="shared" ca="1" si="5"/>
        <v>0</v>
      </c>
      <c r="M18" s="128">
        <f t="shared" ca="1" si="6"/>
        <v>0</v>
      </c>
      <c r="N18" s="129">
        <f t="shared" ca="1" si="7"/>
        <v>0</v>
      </c>
      <c r="O18" s="130">
        <f t="shared" ca="1" si="8"/>
        <v>0</v>
      </c>
      <c r="P18" s="118" t="s">
        <v>200</v>
      </c>
      <c r="Q18" s="56" cm="1">
        <f t="array" aca="1" ref="Q18" ca="1">INDIRECT(CONCATENATE("Individual!Q",MATCH($A$1,Individual!A:A,0)))</f>
        <v>0</v>
      </c>
      <c r="R18" s="1"/>
      <c r="S18" s="1"/>
      <c r="T18" s="1"/>
    </row>
    <row r="19" spans="1:20" ht="8.25" customHeight="1" x14ac:dyDescent="0.45">
      <c r="A19" s="150">
        <v>0.41666666666666702</v>
      </c>
      <c r="B19" s="70"/>
      <c r="C19" s="74"/>
      <c r="D19" s="74"/>
      <c r="E19" s="78"/>
      <c r="F19" s="74"/>
      <c r="G19" s="78"/>
      <c r="H19" s="74"/>
      <c r="I19" s="57"/>
      <c r="J19" s="125">
        <f t="shared" ca="1" si="3"/>
        <v>0</v>
      </c>
      <c r="K19" s="126">
        <f t="shared" ca="1" si="4"/>
        <v>0</v>
      </c>
      <c r="L19" s="127">
        <f t="shared" ca="1" si="5"/>
        <v>0</v>
      </c>
      <c r="M19" s="128">
        <f t="shared" ca="1" si="6"/>
        <v>0</v>
      </c>
      <c r="N19" s="129">
        <f t="shared" ca="1" si="7"/>
        <v>0</v>
      </c>
      <c r="O19" s="130">
        <f t="shared" ca="1" si="8"/>
        <v>0</v>
      </c>
      <c r="P19" s="48"/>
      <c r="Q19" s="49"/>
      <c r="R19" s="1"/>
      <c r="S19" s="1"/>
      <c r="T19" s="1"/>
    </row>
    <row r="20" spans="1:20" ht="8.25" customHeight="1" x14ac:dyDescent="0.45">
      <c r="A20" s="151">
        <v>0.42708333333333298</v>
      </c>
      <c r="B20" s="71"/>
      <c r="C20" s="75"/>
      <c r="D20" s="75"/>
      <c r="E20" s="79"/>
      <c r="F20" s="75"/>
      <c r="G20" s="79"/>
      <c r="H20" s="75"/>
      <c r="I20" s="57"/>
      <c r="J20" s="125">
        <f t="shared" ca="1" si="3"/>
        <v>0</v>
      </c>
      <c r="K20" s="126">
        <f t="shared" ca="1" si="4"/>
        <v>0</v>
      </c>
      <c r="L20" s="127">
        <f t="shared" ca="1" si="5"/>
        <v>0</v>
      </c>
      <c r="M20" s="128">
        <f t="shared" ca="1" si="6"/>
        <v>0</v>
      </c>
      <c r="N20" s="129">
        <f t="shared" ca="1" si="7"/>
        <v>0</v>
      </c>
      <c r="O20" s="130">
        <f t="shared" ca="1" si="8"/>
        <v>0</v>
      </c>
      <c r="P20" s="48"/>
      <c r="Q20" s="49"/>
      <c r="R20" s="1"/>
      <c r="S20" s="1"/>
      <c r="T20" s="1"/>
    </row>
    <row r="21" spans="1:20" ht="8.25" customHeight="1" x14ac:dyDescent="0.45">
      <c r="A21" s="151">
        <v>0.4375</v>
      </c>
      <c r="B21" s="71"/>
      <c r="C21" s="75"/>
      <c r="D21" s="75"/>
      <c r="E21" s="79"/>
      <c r="F21" s="75"/>
      <c r="G21" s="79"/>
      <c r="H21" s="75"/>
      <c r="I21" s="57"/>
      <c r="J21" s="125">
        <f t="shared" ca="1" si="3"/>
        <v>0</v>
      </c>
      <c r="K21" s="126">
        <f t="shared" ca="1" si="4"/>
        <v>0</v>
      </c>
      <c r="L21" s="127">
        <f t="shared" ca="1" si="5"/>
        <v>0</v>
      </c>
      <c r="M21" s="128">
        <f t="shared" ca="1" si="6"/>
        <v>0</v>
      </c>
      <c r="N21" s="129">
        <f t="shared" ca="1" si="7"/>
        <v>0</v>
      </c>
      <c r="O21" s="130">
        <f t="shared" ca="1" si="8"/>
        <v>0</v>
      </c>
      <c r="P21" s="48"/>
      <c r="Q21" s="49"/>
      <c r="R21" s="1"/>
      <c r="S21" s="1"/>
      <c r="T21" s="1"/>
    </row>
    <row r="22" spans="1:20" ht="8.25" customHeight="1" x14ac:dyDescent="0.45">
      <c r="A22" s="152">
        <v>0.44791666666666602</v>
      </c>
      <c r="B22" s="72"/>
      <c r="C22" s="76"/>
      <c r="D22" s="76"/>
      <c r="E22" s="80"/>
      <c r="F22" s="76"/>
      <c r="G22" s="80"/>
      <c r="H22" s="76"/>
      <c r="I22" s="57"/>
      <c r="J22" s="125">
        <f t="shared" ca="1" si="3"/>
        <v>0</v>
      </c>
      <c r="K22" s="126">
        <f t="shared" ca="1" si="4"/>
        <v>0</v>
      </c>
      <c r="L22" s="127">
        <f t="shared" ca="1" si="5"/>
        <v>0</v>
      </c>
      <c r="M22" s="128">
        <f t="shared" ca="1" si="6"/>
        <v>0</v>
      </c>
      <c r="N22" s="129">
        <f t="shared" ca="1" si="7"/>
        <v>0</v>
      </c>
      <c r="O22" s="130">
        <f t="shared" ca="1" si="8"/>
        <v>0</v>
      </c>
      <c r="P22" s="48"/>
      <c r="Q22" s="49"/>
      <c r="R22" s="1"/>
      <c r="S22" s="1"/>
      <c r="T22" s="1"/>
    </row>
    <row r="23" spans="1:20" ht="8.25" customHeight="1" x14ac:dyDescent="0.45">
      <c r="A23" s="150">
        <v>0.45833333333333298</v>
      </c>
      <c r="B23" s="70"/>
      <c r="C23" s="74"/>
      <c r="D23" s="74"/>
      <c r="E23" s="78"/>
      <c r="F23" s="74"/>
      <c r="G23" s="78"/>
      <c r="H23" s="74"/>
      <c r="I23" s="57"/>
      <c r="J23" s="125">
        <f t="shared" ca="1" si="3"/>
        <v>0</v>
      </c>
      <c r="K23" s="126">
        <f t="shared" ca="1" si="4"/>
        <v>0</v>
      </c>
      <c r="L23" s="127">
        <f t="shared" ca="1" si="5"/>
        <v>0</v>
      </c>
      <c r="M23" s="128">
        <f t="shared" ca="1" si="6"/>
        <v>0</v>
      </c>
      <c r="N23" s="129">
        <f t="shared" ca="1" si="7"/>
        <v>0</v>
      </c>
      <c r="O23" s="130">
        <f t="shared" ca="1" si="8"/>
        <v>0</v>
      </c>
      <c r="P23" s="48"/>
      <c r="Q23" s="49"/>
      <c r="R23" s="1"/>
      <c r="S23" s="1"/>
      <c r="T23" s="1"/>
    </row>
    <row r="24" spans="1:20" ht="8.25" customHeight="1" x14ac:dyDescent="0.45">
      <c r="A24" s="151">
        <v>0.46875</v>
      </c>
      <c r="B24" s="71"/>
      <c r="C24" s="75"/>
      <c r="D24" s="75"/>
      <c r="E24" s="79"/>
      <c r="F24" s="75"/>
      <c r="G24" s="79"/>
      <c r="H24" s="75"/>
      <c r="I24" s="57"/>
      <c r="J24" s="125">
        <f t="shared" ca="1" si="3"/>
        <v>0</v>
      </c>
      <c r="K24" s="126">
        <f t="shared" ca="1" si="4"/>
        <v>0</v>
      </c>
      <c r="L24" s="127">
        <f t="shared" ca="1" si="5"/>
        <v>0</v>
      </c>
      <c r="M24" s="128">
        <f t="shared" ca="1" si="6"/>
        <v>0</v>
      </c>
      <c r="N24" s="129">
        <f t="shared" ca="1" si="7"/>
        <v>0</v>
      </c>
      <c r="O24" s="130">
        <f t="shared" ca="1" si="8"/>
        <v>0</v>
      </c>
      <c r="P24" s="48"/>
      <c r="Q24" s="49"/>
      <c r="R24" s="1"/>
      <c r="S24" s="1"/>
      <c r="T24" s="1"/>
    </row>
    <row r="25" spans="1:20" ht="8.25" customHeight="1" x14ac:dyDescent="0.45">
      <c r="A25" s="151">
        <v>0.47916666666666602</v>
      </c>
      <c r="B25" s="71"/>
      <c r="C25" s="75"/>
      <c r="D25" s="75"/>
      <c r="E25" s="79"/>
      <c r="F25" s="75"/>
      <c r="G25" s="79"/>
      <c r="H25" s="75"/>
      <c r="I25" s="57"/>
      <c r="J25" s="125">
        <f t="shared" ca="1" si="3"/>
        <v>0</v>
      </c>
      <c r="K25" s="126">
        <f t="shared" ca="1" si="4"/>
        <v>0</v>
      </c>
      <c r="L25" s="127">
        <f t="shared" ca="1" si="5"/>
        <v>0</v>
      </c>
      <c r="M25" s="128">
        <f t="shared" ca="1" si="6"/>
        <v>0</v>
      </c>
      <c r="N25" s="129">
        <f t="shared" ca="1" si="7"/>
        <v>0</v>
      </c>
      <c r="O25" s="130">
        <f t="shared" ca="1" si="8"/>
        <v>0</v>
      </c>
      <c r="P25" s="1"/>
      <c r="R25" s="1"/>
      <c r="S25" s="1"/>
      <c r="T25" s="1"/>
    </row>
    <row r="26" spans="1:20" ht="8.25" customHeight="1" x14ac:dyDescent="0.45">
      <c r="A26" s="152">
        <v>0.48958333333333298</v>
      </c>
      <c r="B26" s="72"/>
      <c r="C26" s="76"/>
      <c r="D26" s="76"/>
      <c r="E26" s="80"/>
      <c r="F26" s="76"/>
      <c r="G26" s="80"/>
      <c r="H26" s="76"/>
      <c r="I26" s="57"/>
      <c r="J26" s="125">
        <f t="shared" ca="1" si="3"/>
        <v>0</v>
      </c>
      <c r="K26" s="126">
        <f t="shared" ca="1" si="4"/>
        <v>0</v>
      </c>
      <c r="L26" s="127">
        <f t="shared" ca="1" si="5"/>
        <v>0</v>
      </c>
      <c r="M26" s="128">
        <f t="shared" ca="1" si="6"/>
        <v>0</v>
      </c>
      <c r="N26" s="129">
        <f t="shared" ca="1" si="7"/>
        <v>0</v>
      </c>
      <c r="O26" s="130">
        <f t="shared" ca="1" si="8"/>
        <v>0</v>
      </c>
      <c r="P26" s="1"/>
      <c r="R26" s="1"/>
      <c r="S26" s="1"/>
      <c r="T26" s="1"/>
    </row>
    <row r="27" spans="1:20" ht="8.25" customHeight="1" x14ac:dyDescent="0.45">
      <c r="A27" s="150">
        <v>0.5</v>
      </c>
      <c r="B27" s="70"/>
      <c r="C27" s="74"/>
      <c r="D27" s="74"/>
      <c r="E27" s="78"/>
      <c r="F27" s="74"/>
      <c r="G27" s="78"/>
      <c r="H27" s="74"/>
      <c r="I27" s="57"/>
      <c r="J27" s="125">
        <f t="shared" ca="1" si="3"/>
        <v>0</v>
      </c>
      <c r="K27" s="126">
        <f t="shared" ca="1" si="4"/>
        <v>0</v>
      </c>
      <c r="L27" s="127">
        <f t="shared" ca="1" si="5"/>
        <v>0</v>
      </c>
      <c r="M27" s="128">
        <f t="shared" ca="1" si="6"/>
        <v>0</v>
      </c>
      <c r="N27" s="129">
        <f t="shared" ca="1" si="7"/>
        <v>0</v>
      </c>
      <c r="O27" s="130">
        <f t="shared" ca="1" si="8"/>
        <v>0</v>
      </c>
      <c r="P27" s="1"/>
      <c r="R27" s="1"/>
      <c r="S27" s="1"/>
      <c r="T27" s="1"/>
    </row>
    <row r="28" spans="1:20" ht="8.25" customHeight="1" x14ac:dyDescent="0.45">
      <c r="A28" s="151">
        <v>0.51041666666666596</v>
      </c>
      <c r="B28" s="71"/>
      <c r="C28" s="75"/>
      <c r="D28" s="75"/>
      <c r="E28" s="79"/>
      <c r="F28" s="75"/>
      <c r="G28" s="79"/>
      <c r="H28" s="75"/>
      <c r="I28" s="57"/>
      <c r="J28" s="125">
        <f t="shared" ca="1" si="3"/>
        <v>0</v>
      </c>
      <c r="K28" s="126">
        <f t="shared" ca="1" si="4"/>
        <v>0</v>
      </c>
      <c r="L28" s="127">
        <f t="shared" ca="1" si="5"/>
        <v>0</v>
      </c>
      <c r="M28" s="128">
        <f t="shared" ca="1" si="6"/>
        <v>0</v>
      </c>
      <c r="N28" s="129">
        <f t="shared" ca="1" si="7"/>
        <v>0</v>
      </c>
      <c r="O28" s="130">
        <f t="shared" ca="1" si="8"/>
        <v>0</v>
      </c>
      <c r="P28" s="1"/>
      <c r="R28" s="1"/>
      <c r="S28" s="1"/>
      <c r="T28" s="1"/>
    </row>
    <row r="29" spans="1:20" ht="8.25" customHeight="1" x14ac:dyDescent="0.45">
      <c r="A29" s="151">
        <v>0.52083333333333304</v>
      </c>
      <c r="B29" s="71"/>
      <c r="C29" s="75"/>
      <c r="D29" s="75"/>
      <c r="E29" s="79"/>
      <c r="F29" s="75"/>
      <c r="G29" s="79"/>
      <c r="H29" s="75"/>
      <c r="I29" s="57"/>
      <c r="J29" s="125">
        <f t="shared" ca="1" si="3"/>
        <v>0</v>
      </c>
      <c r="K29" s="126">
        <f t="shared" ca="1" si="4"/>
        <v>0</v>
      </c>
      <c r="L29" s="127">
        <f t="shared" ca="1" si="5"/>
        <v>0</v>
      </c>
      <c r="M29" s="128">
        <f t="shared" ca="1" si="6"/>
        <v>0</v>
      </c>
      <c r="N29" s="129">
        <f t="shared" ca="1" si="7"/>
        <v>0</v>
      </c>
      <c r="O29" s="130">
        <f t="shared" ca="1" si="8"/>
        <v>0</v>
      </c>
      <c r="P29" s="1"/>
      <c r="R29" s="1"/>
      <c r="S29" s="1"/>
      <c r="T29" s="1"/>
    </row>
    <row r="30" spans="1:20" ht="8.25" customHeight="1" x14ac:dyDescent="0.45">
      <c r="A30" s="152">
        <v>0.531249999999999</v>
      </c>
      <c r="B30" s="72"/>
      <c r="C30" s="76"/>
      <c r="D30" s="76"/>
      <c r="E30" s="80"/>
      <c r="F30" s="76"/>
      <c r="G30" s="80"/>
      <c r="H30" s="76"/>
      <c r="I30" s="57"/>
      <c r="J30" s="125">
        <f t="shared" ca="1" si="3"/>
        <v>0</v>
      </c>
      <c r="K30" s="126">
        <f t="shared" ca="1" si="4"/>
        <v>0</v>
      </c>
      <c r="L30" s="127">
        <f t="shared" ca="1" si="5"/>
        <v>0</v>
      </c>
      <c r="M30" s="128">
        <f t="shared" ca="1" si="6"/>
        <v>0</v>
      </c>
      <c r="N30" s="129">
        <f t="shared" ca="1" si="7"/>
        <v>0</v>
      </c>
      <c r="O30" s="130">
        <f t="shared" ca="1" si="8"/>
        <v>0</v>
      </c>
      <c r="P30" s="1"/>
      <c r="R30" s="1"/>
      <c r="S30" s="1"/>
      <c r="T30" s="1"/>
    </row>
    <row r="31" spans="1:20" ht="8.25" customHeight="1" x14ac:dyDescent="0.45">
      <c r="A31" s="150">
        <v>0.54166666666666596</v>
      </c>
      <c r="B31" s="70"/>
      <c r="C31" s="74"/>
      <c r="D31" s="74"/>
      <c r="E31" s="78"/>
      <c r="F31" s="74"/>
      <c r="G31" s="78"/>
      <c r="H31" s="74"/>
      <c r="I31" s="57"/>
      <c r="J31" s="125">
        <f t="shared" ca="1" si="3"/>
        <v>0</v>
      </c>
      <c r="K31" s="126">
        <f t="shared" ca="1" si="4"/>
        <v>0</v>
      </c>
      <c r="L31" s="127">
        <f t="shared" ca="1" si="5"/>
        <v>0</v>
      </c>
      <c r="M31" s="128">
        <f t="shared" ca="1" si="6"/>
        <v>0</v>
      </c>
      <c r="N31" s="129">
        <f t="shared" ca="1" si="7"/>
        <v>0</v>
      </c>
      <c r="O31" s="130">
        <f t="shared" ca="1" si="8"/>
        <v>0</v>
      </c>
      <c r="P31" s="1"/>
      <c r="R31" s="1"/>
      <c r="S31" s="1"/>
      <c r="T31" s="1"/>
    </row>
    <row r="32" spans="1:20" ht="8.25" customHeight="1" x14ac:dyDescent="0.45">
      <c r="A32" s="151">
        <v>0.55208333333333304</v>
      </c>
      <c r="B32" s="71"/>
      <c r="C32" s="75"/>
      <c r="D32" s="75"/>
      <c r="E32" s="79"/>
      <c r="F32" s="75"/>
      <c r="G32" s="79"/>
      <c r="H32" s="75"/>
      <c r="I32" s="57"/>
      <c r="J32" s="125">
        <f t="shared" ca="1" si="3"/>
        <v>0</v>
      </c>
      <c r="K32" s="126">
        <f t="shared" ca="1" si="4"/>
        <v>0</v>
      </c>
      <c r="L32" s="127">
        <f t="shared" ca="1" si="5"/>
        <v>0</v>
      </c>
      <c r="M32" s="128">
        <f t="shared" ca="1" si="6"/>
        <v>0</v>
      </c>
      <c r="N32" s="129">
        <f t="shared" ca="1" si="7"/>
        <v>0</v>
      </c>
      <c r="O32" s="130">
        <f t="shared" ca="1" si="8"/>
        <v>0</v>
      </c>
      <c r="P32" s="1"/>
      <c r="R32" s="1"/>
      <c r="S32" s="1"/>
      <c r="T32" s="1"/>
    </row>
    <row r="33" spans="1:20" ht="8.25" customHeight="1" x14ac:dyDescent="0.45">
      <c r="A33" s="151">
        <v>0.562499999999999</v>
      </c>
      <c r="B33" s="71"/>
      <c r="C33" s="75"/>
      <c r="D33" s="75"/>
      <c r="E33" s="79"/>
      <c r="F33" s="75"/>
      <c r="G33" s="79"/>
      <c r="H33" s="75"/>
      <c r="I33" s="57"/>
      <c r="J33" s="125">
        <f t="shared" ca="1" si="3"/>
        <v>0</v>
      </c>
      <c r="K33" s="126">
        <f t="shared" ca="1" si="4"/>
        <v>0</v>
      </c>
      <c r="L33" s="127">
        <f t="shared" ca="1" si="5"/>
        <v>0</v>
      </c>
      <c r="M33" s="128">
        <f t="shared" ca="1" si="6"/>
        <v>0</v>
      </c>
      <c r="N33" s="129">
        <f t="shared" ca="1" si="7"/>
        <v>0</v>
      </c>
      <c r="O33" s="130">
        <f t="shared" ca="1" si="8"/>
        <v>0</v>
      </c>
      <c r="P33" s="1"/>
      <c r="R33" s="1"/>
      <c r="S33" s="1"/>
      <c r="T33" s="1"/>
    </row>
    <row r="34" spans="1:20" ht="8.25" customHeight="1" x14ac:dyDescent="0.45">
      <c r="A34" s="152">
        <v>0.57291666666666596</v>
      </c>
      <c r="B34" s="72"/>
      <c r="C34" s="76"/>
      <c r="D34" s="76"/>
      <c r="E34" s="80"/>
      <c r="F34" s="76"/>
      <c r="G34" s="80"/>
      <c r="H34" s="76"/>
      <c r="I34" s="57"/>
      <c r="J34" s="125">
        <f t="shared" ca="1" si="3"/>
        <v>0</v>
      </c>
      <c r="K34" s="126">
        <f t="shared" ca="1" si="4"/>
        <v>0</v>
      </c>
      <c r="L34" s="127">
        <f t="shared" ca="1" si="5"/>
        <v>0</v>
      </c>
      <c r="M34" s="128">
        <f t="shared" ca="1" si="6"/>
        <v>0</v>
      </c>
      <c r="N34" s="129">
        <f t="shared" ca="1" si="7"/>
        <v>0</v>
      </c>
      <c r="O34" s="130">
        <f t="shared" ca="1" si="8"/>
        <v>0</v>
      </c>
      <c r="P34" s="1"/>
      <c r="R34" s="1"/>
      <c r="S34" s="1"/>
      <c r="T34" s="1"/>
    </row>
    <row r="35" spans="1:20" ht="8.25" customHeight="1" x14ac:dyDescent="0.45">
      <c r="A35" s="150">
        <v>0.58333333333333304</v>
      </c>
      <c r="B35" s="70"/>
      <c r="C35" s="74"/>
      <c r="D35" s="74"/>
      <c r="E35" s="78"/>
      <c r="F35" s="74"/>
      <c r="G35" s="78"/>
      <c r="H35" s="74"/>
      <c r="I35" s="57"/>
      <c r="J35" s="125">
        <f t="shared" ca="1" si="3"/>
        <v>0</v>
      </c>
      <c r="K35" s="126">
        <f t="shared" ca="1" si="4"/>
        <v>0</v>
      </c>
      <c r="L35" s="127">
        <f t="shared" ca="1" si="5"/>
        <v>0</v>
      </c>
      <c r="M35" s="128">
        <f t="shared" ca="1" si="6"/>
        <v>0</v>
      </c>
      <c r="N35" s="129">
        <f t="shared" ca="1" si="7"/>
        <v>0</v>
      </c>
      <c r="O35" s="130">
        <f t="shared" ca="1" si="8"/>
        <v>0</v>
      </c>
      <c r="P35" s="1"/>
      <c r="R35" s="1"/>
      <c r="S35" s="1"/>
      <c r="T35" s="1"/>
    </row>
    <row r="36" spans="1:20" ht="8.25" customHeight="1" x14ac:dyDescent="0.45">
      <c r="A36" s="151">
        <v>0.593749999999999</v>
      </c>
      <c r="B36" s="71"/>
      <c r="C36" s="75"/>
      <c r="D36" s="75"/>
      <c r="E36" s="79"/>
      <c r="F36" s="75"/>
      <c r="G36" s="79"/>
      <c r="H36" s="75"/>
      <c r="I36" s="57"/>
      <c r="J36" s="125">
        <f t="shared" ca="1" si="3"/>
        <v>0</v>
      </c>
      <c r="K36" s="126">
        <f t="shared" ca="1" si="4"/>
        <v>0</v>
      </c>
      <c r="L36" s="127">
        <f t="shared" ca="1" si="5"/>
        <v>0</v>
      </c>
      <c r="M36" s="128">
        <f t="shared" ca="1" si="6"/>
        <v>0</v>
      </c>
      <c r="N36" s="129">
        <f t="shared" ca="1" si="7"/>
        <v>0</v>
      </c>
      <c r="O36" s="130">
        <f t="shared" ca="1" si="8"/>
        <v>0</v>
      </c>
      <c r="P36" s="1"/>
      <c r="R36" s="1"/>
      <c r="S36" s="1"/>
      <c r="T36" s="1"/>
    </row>
    <row r="37" spans="1:20" ht="8.25" customHeight="1" x14ac:dyDescent="0.45">
      <c r="A37" s="151">
        <v>0.60416666666666596</v>
      </c>
      <c r="B37" s="71"/>
      <c r="C37" s="75"/>
      <c r="D37" s="75"/>
      <c r="E37" s="79"/>
      <c r="F37" s="75"/>
      <c r="G37" s="79"/>
      <c r="H37" s="75"/>
      <c r="I37" s="57"/>
      <c r="J37" s="125">
        <f t="shared" ca="1" si="3"/>
        <v>0</v>
      </c>
      <c r="K37" s="126">
        <f t="shared" ca="1" si="4"/>
        <v>0</v>
      </c>
      <c r="L37" s="127">
        <f t="shared" ca="1" si="5"/>
        <v>0</v>
      </c>
      <c r="M37" s="128">
        <f t="shared" ca="1" si="6"/>
        <v>0</v>
      </c>
      <c r="N37" s="129">
        <f t="shared" ca="1" si="7"/>
        <v>0</v>
      </c>
      <c r="O37" s="130">
        <f t="shared" ca="1" si="8"/>
        <v>0</v>
      </c>
      <c r="P37" s="1"/>
      <c r="R37" s="1"/>
      <c r="S37" s="1"/>
      <c r="T37" s="1"/>
    </row>
    <row r="38" spans="1:20" ht="8.25" customHeight="1" x14ac:dyDescent="0.45">
      <c r="A38" s="152">
        <v>0.61458333333333304</v>
      </c>
      <c r="B38" s="72"/>
      <c r="C38" s="76"/>
      <c r="D38" s="76"/>
      <c r="E38" s="80"/>
      <c r="F38" s="76"/>
      <c r="G38" s="80"/>
      <c r="H38" s="76"/>
      <c r="I38" s="57"/>
      <c r="J38" s="125">
        <f t="shared" ca="1" si="3"/>
        <v>0</v>
      </c>
      <c r="K38" s="126">
        <f t="shared" ca="1" si="4"/>
        <v>0</v>
      </c>
      <c r="L38" s="127">
        <f t="shared" ca="1" si="5"/>
        <v>0</v>
      </c>
      <c r="M38" s="128">
        <f t="shared" ca="1" si="6"/>
        <v>0</v>
      </c>
      <c r="N38" s="129">
        <f t="shared" ca="1" si="7"/>
        <v>0</v>
      </c>
      <c r="O38" s="130">
        <f t="shared" ca="1" si="8"/>
        <v>0</v>
      </c>
      <c r="P38" s="1"/>
      <c r="R38" s="1"/>
      <c r="S38" s="1"/>
      <c r="T38" s="1"/>
    </row>
    <row r="39" spans="1:20" ht="8.25" customHeight="1" x14ac:dyDescent="0.45">
      <c r="A39" s="150">
        <v>0.624999999999999</v>
      </c>
      <c r="B39" s="70"/>
      <c r="C39" s="74"/>
      <c r="D39" s="74"/>
      <c r="E39" s="78"/>
      <c r="F39" s="74"/>
      <c r="G39" s="78"/>
      <c r="H39" s="74"/>
      <c r="I39" s="57"/>
      <c r="J39" s="125">
        <f t="shared" ca="1" si="3"/>
        <v>0</v>
      </c>
      <c r="K39" s="126">
        <f t="shared" ca="1" si="4"/>
        <v>0</v>
      </c>
      <c r="L39" s="127">
        <f t="shared" ca="1" si="5"/>
        <v>0</v>
      </c>
      <c r="M39" s="128">
        <f t="shared" ca="1" si="6"/>
        <v>0</v>
      </c>
      <c r="N39" s="129">
        <f t="shared" ca="1" si="7"/>
        <v>0</v>
      </c>
      <c r="O39" s="130">
        <f t="shared" ca="1" si="8"/>
        <v>0</v>
      </c>
      <c r="P39" s="1"/>
      <c r="R39" s="1"/>
      <c r="S39" s="1"/>
      <c r="T39" s="1"/>
    </row>
    <row r="40" spans="1:20" ht="8.25" customHeight="1" x14ac:dyDescent="0.45">
      <c r="A40" s="151">
        <v>0.63541666666666596</v>
      </c>
      <c r="B40" s="71"/>
      <c r="C40" s="75"/>
      <c r="D40" s="75"/>
      <c r="E40" s="79"/>
      <c r="F40" s="75"/>
      <c r="G40" s="79"/>
      <c r="H40" s="75"/>
      <c r="I40" s="57"/>
      <c r="J40" s="125">
        <f t="shared" ca="1" si="3"/>
        <v>0</v>
      </c>
      <c r="K40" s="126">
        <f t="shared" ca="1" si="4"/>
        <v>0</v>
      </c>
      <c r="L40" s="127">
        <f t="shared" ca="1" si="5"/>
        <v>0</v>
      </c>
      <c r="M40" s="128">
        <f t="shared" ca="1" si="6"/>
        <v>0</v>
      </c>
      <c r="N40" s="129">
        <f t="shared" ca="1" si="7"/>
        <v>0</v>
      </c>
      <c r="O40" s="130">
        <f t="shared" ca="1" si="8"/>
        <v>0</v>
      </c>
      <c r="P40" s="1"/>
      <c r="R40" s="1"/>
      <c r="S40" s="1"/>
      <c r="T40" s="1"/>
    </row>
    <row r="41" spans="1:20" ht="8.25" customHeight="1" x14ac:dyDescent="0.45">
      <c r="A41" s="151">
        <v>0.64583333333333204</v>
      </c>
      <c r="B41" s="71"/>
      <c r="C41" s="75"/>
      <c r="D41" s="75"/>
      <c r="E41" s="79"/>
      <c r="F41" s="75"/>
      <c r="G41" s="79"/>
      <c r="H41" s="75"/>
      <c r="I41" s="57"/>
      <c r="J41" s="125">
        <f t="shared" ca="1" si="3"/>
        <v>0</v>
      </c>
      <c r="K41" s="126">
        <f t="shared" ca="1" si="4"/>
        <v>0</v>
      </c>
      <c r="L41" s="127">
        <f t="shared" ca="1" si="5"/>
        <v>0</v>
      </c>
      <c r="M41" s="128">
        <f t="shared" ca="1" si="6"/>
        <v>0</v>
      </c>
      <c r="N41" s="129">
        <f t="shared" ca="1" si="7"/>
        <v>0</v>
      </c>
      <c r="O41" s="130">
        <f t="shared" ca="1" si="8"/>
        <v>0</v>
      </c>
      <c r="P41" s="1"/>
      <c r="R41" s="1"/>
      <c r="S41" s="1"/>
      <c r="T41" s="1"/>
    </row>
    <row r="42" spans="1:20" ht="8.25" customHeight="1" x14ac:dyDescent="0.45">
      <c r="A42" s="152">
        <v>0.656249999999999</v>
      </c>
      <c r="B42" s="72"/>
      <c r="C42" s="76"/>
      <c r="D42" s="76"/>
      <c r="E42" s="80"/>
      <c r="F42" s="76"/>
      <c r="G42" s="80"/>
      <c r="H42" s="76"/>
      <c r="I42" s="57"/>
      <c r="J42" s="125">
        <f t="shared" ca="1" si="3"/>
        <v>0</v>
      </c>
      <c r="K42" s="126">
        <f t="shared" ca="1" si="4"/>
        <v>0</v>
      </c>
      <c r="L42" s="127">
        <f t="shared" ca="1" si="5"/>
        <v>0</v>
      </c>
      <c r="M42" s="128">
        <f t="shared" ca="1" si="6"/>
        <v>0</v>
      </c>
      <c r="N42" s="129">
        <f t="shared" ca="1" si="7"/>
        <v>0</v>
      </c>
      <c r="O42" s="130">
        <f t="shared" ca="1" si="8"/>
        <v>0</v>
      </c>
      <c r="P42" s="1"/>
      <c r="R42" s="1"/>
      <c r="S42" s="1"/>
      <c r="T42" s="1"/>
    </row>
    <row r="43" spans="1:20" ht="8.25" customHeight="1" x14ac:dyDescent="0.45">
      <c r="A43" s="150">
        <v>0.66666666666666596</v>
      </c>
      <c r="B43" s="70"/>
      <c r="C43" s="74"/>
      <c r="D43" s="74"/>
      <c r="E43" s="78"/>
      <c r="F43" s="74"/>
      <c r="G43" s="78"/>
      <c r="H43" s="74"/>
      <c r="I43" s="57"/>
      <c r="J43" s="125">
        <f t="shared" ca="1" si="3"/>
        <v>0</v>
      </c>
      <c r="K43" s="126">
        <f t="shared" ca="1" si="4"/>
        <v>0</v>
      </c>
      <c r="L43" s="127">
        <f t="shared" ca="1" si="5"/>
        <v>0</v>
      </c>
      <c r="M43" s="128">
        <f t="shared" ca="1" si="6"/>
        <v>0</v>
      </c>
      <c r="N43" s="129">
        <f t="shared" ca="1" si="7"/>
        <v>0</v>
      </c>
      <c r="O43" s="130">
        <f t="shared" ca="1" si="8"/>
        <v>0</v>
      </c>
      <c r="P43" s="1"/>
      <c r="R43" s="1"/>
      <c r="S43" s="1"/>
      <c r="T43" s="1"/>
    </row>
    <row r="44" spans="1:20" ht="8.25" customHeight="1" x14ac:dyDescent="0.45">
      <c r="A44" s="151">
        <v>0.67708333333333204</v>
      </c>
      <c r="B44" s="71"/>
      <c r="C44" s="75"/>
      <c r="D44" s="75"/>
      <c r="E44" s="79"/>
      <c r="F44" s="75"/>
      <c r="G44" s="79"/>
      <c r="H44" s="75"/>
      <c r="I44" s="57"/>
      <c r="J44" s="125">
        <f t="shared" ca="1" si="3"/>
        <v>0</v>
      </c>
      <c r="K44" s="126">
        <f t="shared" ca="1" si="4"/>
        <v>0</v>
      </c>
      <c r="L44" s="127">
        <f t="shared" ca="1" si="5"/>
        <v>0</v>
      </c>
      <c r="M44" s="128">
        <f t="shared" ca="1" si="6"/>
        <v>0</v>
      </c>
      <c r="N44" s="129">
        <f t="shared" ca="1" si="7"/>
        <v>0</v>
      </c>
      <c r="O44" s="130">
        <f t="shared" ca="1" si="8"/>
        <v>0</v>
      </c>
      <c r="P44" s="1"/>
      <c r="R44" s="1"/>
      <c r="S44" s="1"/>
      <c r="T44" s="1"/>
    </row>
    <row r="45" spans="1:20" ht="8.25" customHeight="1" x14ac:dyDescent="0.45">
      <c r="A45" s="151">
        <v>0.687499999999999</v>
      </c>
      <c r="B45" s="71"/>
      <c r="C45" s="75"/>
      <c r="D45" s="75"/>
      <c r="E45" s="79"/>
      <c r="F45" s="75"/>
      <c r="G45" s="79"/>
      <c r="H45" s="75"/>
      <c r="I45" s="57"/>
      <c r="J45" s="125">
        <f t="shared" ca="1" si="3"/>
        <v>0</v>
      </c>
      <c r="K45" s="126">
        <f t="shared" ca="1" si="4"/>
        <v>0</v>
      </c>
      <c r="L45" s="127">
        <f t="shared" ca="1" si="5"/>
        <v>0</v>
      </c>
      <c r="M45" s="128">
        <f t="shared" ca="1" si="6"/>
        <v>0</v>
      </c>
      <c r="N45" s="129">
        <f t="shared" ca="1" si="7"/>
        <v>0</v>
      </c>
      <c r="O45" s="130">
        <f t="shared" ca="1" si="8"/>
        <v>0</v>
      </c>
      <c r="P45" s="1"/>
      <c r="R45" s="1"/>
      <c r="S45" s="1"/>
      <c r="T45" s="1"/>
    </row>
    <row r="46" spans="1:20" ht="8.25" customHeight="1" x14ac:dyDescent="0.45">
      <c r="A46" s="152">
        <v>0.69791666666666596</v>
      </c>
      <c r="B46" s="72"/>
      <c r="C46" s="76"/>
      <c r="D46" s="76"/>
      <c r="E46" s="80"/>
      <c r="F46" s="76"/>
      <c r="G46" s="80"/>
      <c r="H46" s="76"/>
      <c r="I46" s="57"/>
      <c r="J46" s="125">
        <f t="shared" ca="1" si="3"/>
        <v>0</v>
      </c>
      <c r="K46" s="126">
        <f t="shared" ca="1" si="4"/>
        <v>0</v>
      </c>
      <c r="L46" s="127">
        <f t="shared" ca="1" si="5"/>
        <v>0</v>
      </c>
      <c r="M46" s="128">
        <f t="shared" ca="1" si="6"/>
        <v>0</v>
      </c>
      <c r="N46" s="129">
        <f t="shared" ca="1" si="7"/>
        <v>0</v>
      </c>
      <c r="O46" s="130">
        <f t="shared" ca="1" si="8"/>
        <v>0</v>
      </c>
      <c r="P46" s="1"/>
      <c r="R46" s="1"/>
      <c r="S46" s="1"/>
      <c r="T46" s="1"/>
    </row>
    <row r="47" spans="1:20" ht="8.25" customHeight="1" x14ac:dyDescent="0.45">
      <c r="A47" s="150">
        <v>0.70833333333333204</v>
      </c>
      <c r="B47" s="70"/>
      <c r="C47" s="74"/>
      <c r="D47" s="74"/>
      <c r="E47" s="78"/>
      <c r="F47" s="74"/>
      <c r="G47" s="78"/>
      <c r="H47" s="74"/>
      <c r="I47" s="57"/>
      <c r="J47" s="125">
        <f t="shared" ca="1" si="3"/>
        <v>0</v>
      </c>
      <c r="K47" s="126">
        <f t="shared" ca="1" si="4"/>
        <v>0</v>
      </c>
      <c r="L47" s="127">
        <f t="shared" ca="1" si="5"/>
        <v>0</v>
      </c>
      <c r="M47" s="128">
        <f t="shared" ca="1" si="6"/>
        <v>0</v>
      </c>
      <c r="N47" s="129">
        <f t="shared" ca="1" si="7"/>
        <v>0</v>
      </c>
      <c r="O47" s="130">
        <f t="shared" ca="1" si="8"/>
        <v>0</v>
      </c>
      <c r="P47" s="1"/>
      <c r="R47" s="1"/>
      <c r="S47" s="1"/>
      <c r="T47" s="1"/>
    </row>
    <row r="48" spans="1:20" ht="8.25" customHeight="1" x14ac:dyDescent="0.45">
      <c r="A48" s="151">
        <v>0.718749999999999</v>
      </c>
      <c r="B48" s="71"/>
      <c r="C48" s="75"/>
      <c r="D48" s="75"/>
      <c r="E48" s="79"/>
      <c r="F48" s="75"/>
      <c r="G48" s="79"/>
      <c r="H48" s="75"/>
      <c r="I48" s="57"/>
      <c r="J48" s="125">
        <f t="shared" ca="1" si="3"/>
        <v>0</v>
      </c>
      <c r="K48" s="126">
        <f t="shared" ca="1" si="4"/>
        <v>0</v>
      </c>
      <c r="L48" s="127">
        <f t="shared" ca="1" si="5"/>
        <v>0</v>
      </c>
      <c r="M48" s="128">
        <f t="shared" ca="1" si="6"/>
        <v>0</v>
      </c>
      <c r="N48" s="129">
        <f t="shared" ca="1" si="7"/>
        <v>0</v>
      </c>
      <c r="O48" s="130">
        <f t="shared" ca="1" si="8"/>
        <v>0</v>
      </c>
      <c r="P48" s="1"/>
      <c r="R48" s="1"/>
      <c r="S48" s="1"/>
      <c r="T48" s="1"/>
    </row>
    <row r="49" spans="1:20" ht="8.25" customHeight="1" x14ac:dyDescent="0.45">
      <c r="A49" s="151">
        <v>0.72916666666666496</v>
      </c>
      <c r="B49" s="71"/>
      <c r="C49" s="75"/>
      <c r="D49" s="75"/>
      <c r="E49" s="79"/>
      <c r="F49" s="75"/>
      <c r="G49" s="79"/>
      <c r="H49" s="75"/>
      <c r="I49" s="57"/>
      <c r="J49" s="125">
        <f t="shared" ca="1" si="3"/>
        <v>0</v>
      </c>
      <c r="K49" s="126">
        <f t="shared" ca="1" si="4"/>
        <v>0</v>
      </c>
      <c r="L49" s="127">
        <f t="shared" ca="1" si="5"/>
        <v>0</v>
      </c>
      <c r="M49" s="128">
        <f t="shared" ca="1" si="6"/>
        <v>0</v>
      </c>
      <c r="N49" s="129">
        <f t="shared" ca="1" si="7"/>
        <v>0</v>
      </c>
      <c r="O49" s="130">
        <f t="shared" ca="1" si="8"/>
        <v>0</v>
      </c>
      <c r="P49" s="1"/>
      <c r="R49" s="1"/>
      <c r="S49" s="1"/>
      <c r="T49" s="1"/>
    </row>
    <row r="50" spans="1:20" ht="8.25" customHeight="1" x14ac:dyDescent="0.45">
      <c r="A50" s="152">
        <v>0.73958333333333204</v>
      </c>
      <c r="B50" s="72"/>
      <c r="C50" s="76"/>
      <c r="D50" s="76"/>
      <c r="E50" s="80"/>
      <c r="F50" s="76"/>
      <c r="G50" s="80"/>
      <c r="H50" s="76"/>
      <c r="I50" s="57"/>
      <c r="J50" s="125">
        <f t="shared" ca="1" si="3"/>
        <v>0</v>
      </c>
      <c r="K50" s="126">
        <f t="shared" ca="1" si="4"/>
        <v>0</v>
      </c>
      <c r="L50" s="127">
        <f t="shared" ca="1" si="5"/>
        <v>0</v>
      </c>
      <c r="M50" s="128">
        <f t="shared" ca="1" si="6"/>
        <v>0</v>
      </c>
      <c r="N50" s="129">
        <f t="shared" ca="1" si="7"/>
        <v>0</v>
      </c>
      <c r="O50" s="130">
        <f t="shared" ca="1" si="8"/>
        <v>0</v>
      </c>
      <c r="P50" s="1"/>
      <c r="R50" s="1"/>
      <c r="S50" s="1"/>
      <c r="T50" s="1"/>
    </row>
    <row r="51" spans="1:20" ht="8.25" customHeight="1" x14ac:dyDescent="0.45">
      <c r="A51" s="150">
        <v>0.749999999999999</v>
      </c>
      <c r="B51" s="70"/>
      <c r="C51" s="74"/>
      <c r="D51" s="74"/>
      <c r="E51" s="78"/>
      <c r="F51" s="74"/>
      <c r="G51" s="78"/>
      <c r="H51" s="74"/>
      <c r="I51" s="57"/>
      <c r="J51" s="125">
        <f t="shared" ca="1" si="3"/>
        <v>0</v>
      </c>
      <c r="K51" s="126">
        <f t="shared" ca="1" si="4"/>
        <v>0</v>
      </c>
      <c r="L51" s="127">
        <f t="shared" ca="1" si="5"/>
        <v>0</v>
      </c>
      <c r="M51" s="128">
        <f t="shared" ca="1" si="6"/>
        <v>0</v>
      </c>
      <c r="N51" s="129">
        <f t="shared" ca="1" si="7"/>
        <v>0</v>
      </c>
      <c r="O51" s="130">
        <f t="shared" ca="1" si="8"/>
        <v>0</v>
      </c>
      <c r="P51" s="1"/>
      <c r="R51" s="1"/>
      <c r="S51" s="1"/>
      <c r="T51" s="1"/>
    </row>
    <row r="52" spans="1:20" ht="8.25" customHeight="1" x14ac:dyDescent="0.45">
      <c r="A52" s="151">
        <v>0.76041666666666496</v>
      </c>
      <c r="B52" s="71"/>
      <c r="C52" s="75"/>
      <c r="D52" s="75"/>
      <c r="E52" s="79"/>
      <c r="F52" s="75"/>
      <c r="G52" s="79"/>
      <c r="H52" s="75"/>
      <c r="I52" s="57"/>
      <c r="J52" s="125">
        <f t="shared" ca="1" si="3"/>
        <v>0</v>
      </c>
      <c r="K52" s="126">
        <f t="shared" ca="1" si="4"/>
        <v>0</v>
      </c>
      <c r="L52" s="127">
        <f t="shared" ca="1" si="5"/>
        <v>0</v>
      </c>
      <c r="M52" s="128">
        <f t="shared" ca="1" si="6"/>
        <v>0</v>
      </c>
      <c r="N52" s="129">
        <f t="shared" ca="1" si="7"/>
        <v>0</v>
      </c>
      <c r="O52" s="130">
        <f t="shared" ca="1" si="8"/>
        <v>0</v>
      </c>
      <c r="P52" s="1"/>
      <c r="R52" s="1"/>
      <c r="S52" s="1"/>
      <c r="T52" s="1"/>
    </row>
    <row r="53" spans="1:20" ht="8.25" customHeight="1" x14ac:dyDescent="0.45">
      <c r="A53" s="151">
        <v>0.77083333333333204</v>
      </c>
      <c r="B53" s="71"/>
      <c r="C53" s="75"/>
      <c r="D53" s="75"/>
      <c r="E53" s="79"/>
      <c r="F53" s="75"/>
      <c r="G53" s="79"/>
      <c r="H53" s="75"/>
      <c r="I53" s="57"/>
      <c r="J53" s="125">
        <f t="shared" ca="1" si="3"/>
        <v>0</v>
      </c>
      <c r="K53" s="126">
        <f t="shared" ca="1" si="4"/>
        <v>0</v>
      </c>
      <c r="L53" s="127">
        <f t="shared" ca="1" si="5"/>
        <v>0</v>
      </c>
      <c r="M53" s="128">
        <f t="shared" ca="1" si="6"/>
        <v>0</v>
      </c>
      <c r="N53" s="129">
        <f t="shared" ca="1" si="7"/>
        <v>0</v>
      </c>
      <c r="O53" s="130">
        <f t="shared" ca="1" si="8"/>
        <v>0</v>
      </c>
      <c r="P53" s="1"/>
      <c r="R53" s="1"/>
      <c r="S53" s="1"/>
      <c r="T53" s="1"/>
    </row>
    <row r="54" spans="1:20" ht="8.25" customHeight="1" x14ac:dyDescent="0.45">
      <c r="A54" s="152">
        <v>0.781249999999999</v>
      </c>
      <c r="B54" s="72"/>
      <c r="C54" s="76"/>
      <c r="D54" s="76"/>
      <c r="E54" s="80"/>
      <c r="F54" s="76"/>
      <c r="G54" s="80"/>
      <c r="H54" s="76"/>
      <c r="I54" s="57"/>
      <c r="J54" s="125">
        <f t="shared" ca="1" si="3"/>
        <v>0</v>
      </c>
      <c r="K54" s="126">
        <f t="shared" ca="1" si="4"/>
        <v>0</v>
      </c>
      <c r="L54" s="127">
        <f t="shared" ca="1" si="5"/>
        <v>0</v>
      </c>
      <c r="M54" s="128">
        <f t="shared" ca="1" si="6"/>
        <v>0</v>
      </c>
      <c r="N54" s="129">
        <f t="shared" ca="1" si="7"/>
        <v>0</v>
      </c>
      <c r="O54" s="130">
        <f t="shared" ca="1" si="8"/>
        <v>0</v>
      </c>
      <c r="P54" s="1"/>
      <c r="R54" s="1"/>
      <c r="S54" s="1"/>
      <c r="T54" s="1"/>
    </row>
    <row r="55" spans="1:20" ht="8.25" customHeight="1" x14ac:dyDescent="0.45">
      <c r="A55" s="150">
        <v>0.79166666666666496</v>
      </c>
      <c r="B55" s="70"/>
      <c r="C55" s="74"/>
      <c r="D55" s="74"/>
      <c r="E55" s="78"/>
      <c r="F55" s="74"/>
      <c r="G55" s="78"/>
      <c r="H55" s="74"/>
      <c r="I55" s="57"/>
      <c r="J55" s="125">
        <f t="shared" ca="1" si="3"/>
        <v>0</v>
      </c>
      <c r="K55" s="126">
        <f t="shared" ca="1" si="4"/>
        <v>0</v>
      </c>
      <c r="L55" s="127">
        <f t="shared" ca="1" si="5"/>
        <v>0</v>
      </c>
      <c r="M55" s="128">
        <f t="shared" ca="1" si="6"/>
        <v>0</v>
      </c>
      <c r="N55" s="129">
        <f t="shared" ca="1" si="7"/>
        <v>0</v>
      </c>
      <c r="O55" s="130">
        <f t="shared" ca="1" si="8"/>
        <v>0</v>
      </c>
      <c r="P55" s="1"/>
      <c r="R55" s="1"/>
      <c r="S55" s="1"/>
      <c r="T55" s="1"/>
    </row>
    <row r="56" spans="1:20" ht="8.25" customHeight="1" x14ac:dyDescent="0.45">
      <c r="A56" s="151">
        <v>0.80208333333333204</v>
      </c>
      <c r="B56" s="71"/>
      <c r="C56" s="75"/>
      <c r="D56" s="75"/>
      <c r="E56" s="79"/>
      <c r="F56" s="75"/>
      <c r="G56" s="79"/>
      <c r="H56" s="75"/>
      <c r="I56" s="57"/>
      <c r="J56" s="125">
        <f t="shared" ca="1" si="3"/>
        <v>0</v>
      </c>
      <c r="K56" s="126">
        <f t="shared" ca="1" si="4"/>
        <v>0</v>
      </c>
      <c r="L56" s="127">
        <f t="shared" ca="1" si="5"/>
        <v>0</v>
      </c>
      <c r="M56" s="128">
        <f t="shared" ca="1" si="6"/>
        <v>0</v>
      </c>
      <c r="N56" s="129">
        <f t="shared" ca="1" si="7"/>
        <v>0</v>
      </c>
      <c r="O56" s="130">
        <f t="shared" ca="1" si="8"/>
        <v>0</v>
      </c>
      <c r="P56" s="1"/>
      <c r="R56" s="1"/>
      <c r="S56" s="1"/>
      <c r="T56" s="1"/>
    </row>
    <row r="57" spans="1:20" ht="8.25" customHeight="1" x14ac:dyDescent="0.45">
      <c r="A57" s="151">
        <v>0.812499999999998</v>
      </c>
      <c r="B57" s="71"/>
      <c r="C57" s="75"/>
      <c r="D57" s="75"/>
      <c r="E57" s="79"/>
      <c r="F57" s="75"/>
      <c r="G57" s="79"/>
      <c r="H57" s="75"/>
      <c r="I57" s="57"/>
      <c r="J57" s="125">
        <f t="shared" ca="1" si="3"/>
        <v>0</v>
      </c>
      <c r="K57" s="126">
        <f t="shared" ca="1" si="4"/>
        <v>0</v>
      </c>
      <c r="L57" s="127">
        <f t="shared" ca="1" si="5"/>
        <v>0</v>
      </c>
      <c r="M57" s="128">
        <f t="shared" ca="1" si="6"/>
        <v>0</v>
      </c>
      <c r="N57" s="129">
        <f t="shared" ca="1" si="7"/>
        <v>0</v>
      </c>
      <c r="O57" s="130">
        <f t="shared" ca="1" si="8"/>
        <v>0</v>
      </c>
      <c r="P57" s="1"/>
      <c r="R57" s="1"/>
      <c r="S57" s="1"/>
      <c r="T57" s="1"/>
    </row>
    <row r="58" spans="1:20" ht="8.25" customHeight="1" x14ac:dyDescent="0.45">
      <c r="A58" s="152">
        <v>0.82291666666666496</v>
      </c>
      <c r="B58" s="72"/>
      <c r="C58" s="76"/>
      <c r="D58" s="76"/>
      <c r="E58" s="80"/>
      <c r="F58" s="76"/>
      <c r="G58" s="80"/>
      <c r="H58" s="76"/>
      <c r="I58" s="57"/>
      <c r="J58" s="125">
        <f t="shared" ca="1" si="3"/>
        <v>0</v>
      </c>
      <c r="K58" s="126">
        <f t="shared" ca="1" si="4"/>
        <v>0</v>
      </c>
      <c r="L58" s="127">
        <f t="shared" ca="1" si="5"/>
        <v>0</v>
      </c>
      <c r="M58" s="128">
        <f t="shared" ca="1" si="6"/>
        <v>0</v>
      </c>
      <c r="N58" s="129">
        <f t="shared" ca="1" si="7"/>
        <v>0</v>
      </c>
      <c r="O58" s="130">
        <f t="shared" ca="1" si="8"/>
        <v>0</v>
      </c>
      <c r="P58" s="1"/>
      <c r="R58" s="1"/>
      <c r="S58" s="1"/>
      <c r="T58" s="1"/>
    </row>
    <row r="59" spans="1:20" ht="8.25" customHeight="1" x14ac:dyDescent="0.45">
      <c r="A59" s="150">
        <v>0.83333333333333204</v>
      </c>
      <c r="B59" s="70"/>
      <c r="C59" s="74"/>
      <c r="D59" s="74"/>
      <c r="E59" s="78"/>
      <c r="F59" s="74"/>
      <c r="G59" s="78"/>
      <c r="H59" s="74"/>
      <c r="I59" s="57"/>
      <c r="J59" s="125">
        <f t="shared" ca="1" si="3"/>
        <v>0</v>
      </c>
      <c r="K59" s="126">
        <f t="shared" ca="1" si="4"/>
        <v>0</v>
      </c>
      <c r="L59" s="127">
        <f t="shared" ca="1" si="5"/>
        <v>0</v>
      </c>
      <c r="M59" s="128">
        <f t="shared" ca="1" si="6"/>
        <v>0</v>
      </c>
      <c r="N59" s="129">
        <f t="shared" ca="1" si="7"/>
        <v>0</v>
      </c>
      <c r="O59" s="130">
        <f t="shared" ca="1" si="8"/>
        <v>0</v>
      </c>
      <c r="P59" s="1"/>
      <c r="R59" s="1"/>
      <c r="S59" s="1"/>
      <c r="T59" s="1"/>
    </row>
    <row r="60" spans="1:20" ht="8.25" customHeight="1" x14ac:dyDescent="0.45">
      <c r="A60" s="151">
        <v>0.843749999999998</v>
      </c>
      <c r="B60" s="71"/>
      <c r="C60" s="75"/>
      <c r="D60" s="75"/>
      <c r="E60" s="79"/>
      <c r="F60" s="75"/>
      <c r="G60" s="79"/>
      <c r="H60" s="75"/>
      <c r="I60" s="57"/>
      <c r="J60" s="125">
        <f t="shared" ca="1" si="3"/>
        <v>0</v>
      </c>
      <c r="K60" s="126">
        <f t="shared" ca="1" si="4"/>
        <v>0</v>
      </c>
      <c r="L60" s="127">
        <f t="shared" ca="1" si="5"/>
        <v>0</v>
      </c>
      <c r="M60" s="128">
        <f t="shared" ca="1" si="6"/>
        <v>0</v>
      </c>
      <c r="N60" s="129">
        <f t="shared" ca="1" si="7"/>
        <v>0</v>
      </c>
      <c r="O60" s="130">
        <f t="shared" ca="1" si="8"/>
        <v>0</v>
      </c>
      <c r="P60" s="1"/>
      <c r="R60" s="1"/>
      <c r="S60" s="1"/>
      <c r="T60" s="1"/>
    </row>
    <row r="61" spans="1:20" ht="8.25" customHeight="1" x14ac:dyDescent="0.45">
      <c r="A61" s="151">
        <v>0.85416666666666496</v>
      </c>
      <c r="B61" s="71"/>
      <c r="C61" s="75"/>
      <c r="D61" s="75"/>
      <c r="E61" s="79"/>
      <c r="F61" s="75"/>
      <c r="G61" s="79"/>
      <c r="H61" s="75"/>
      <c r="I61" s="57"/>
      <c r="J61" s="125">
        <f t="shared" ca="1" si="3"/>
        <v>0</v>
      </c>
      <c r="K61" s="126">
        <f t="shared" ca="1" si="4"/>
        <v>0</v>
      </c>
      <c r="L61" s="127">
        <f t="shared" ca="1" si="5"/>
        <v>0</v>
      </c>
      <c r="M61" s="128">
        <f t="shared" ca="1" si="6"/>
        <v>0</v>
      </c>
      <c r="N61" s="129">
        <f t="shared" ca="1" si="7"/>
        <v>0</v>
      </c>
      <c r="O61" s="130">
        <f t="shared" ca="1" si="8"/>
        <v>0</v>
      </c>
      <c r="P61" s="1"/>
      <c r="R61" s="1"/>
      <c r="S61" s="1"/>
      <c r="T61" s="1"/>
    </row>
    <row r="62" spans="1:20" ht="8.25" customHeight="1" x14ac:dyDescent="0.45">
      <c r="A62" s="152">
        <v>0.86458333333333204</v>
      </c>
      <c r="B62" s="73"/>
      <c r="C62" s="77"/>
      <c r="D62" s="77"/>
      <c r="E62" s="81"/>
      <c r="F62" s="77"/>
      <c r="G62" s="81"/>
      <c r="H62" s="77"/>
      <c r="I62" s="57"/>
      <c r="J62" s="125">
        <f t="shared" ca="1" si="3"/>
        <v>0</v>
      </c>
      <c r="K62" s="126">
        <f t="shared" ca="1" si="4"/>
        <v>0</v>
      </c>
      <c r="L62" s="127">
        <f t="shared" ca="1" si="5"/>
        <v>0</v>
      </c>
      <c r="M62" s="128">
        <f t="shared" ca="1" si="6"/>
        <v>0</v>
      </c>
      <c r="N62" s="129">
        <f t="shared" ca="1" si="7"/>
        <v>0</v>
      </c>
      <c r="O62" s="130">
        <f t="shared" ca="1" si="8"/>
        <v>0</v>
      </c>
      <c r="P62" s="1"/>
      <c r="R62" s="1"/>
      <c r="S62" s="1"/>
      <c r="T62" s="1"/>
    </row>
    <row r="63" spans="1:20" ht="8.25" customHeight="1" x14ac:dyDescent="0.45">
      <c r="A63" s="150">
        <v>0.874999999999998</v>
      </c>
      <c r="B63" s="74"/>
      <c r="C63" s="74"/>
      <c r="D63" s="74"/>
      <c r="E63" s="78"/>
      <c r="F63" s="74"/>
      <c r="G63" s="78"/>
      <c r="H63" s="74"/>
      <c r="I63" s="57"/>
      <c r="J63" s="125">
        <f t="shared" ca="1" si="3"/>
        <v>0</v>
      </c>
      <c r="K63" s="126">
        <f t="shared" ca="1" si="4"/>
        <v>0</v>
      </c>
      <c r="L63" s="127">
        <f t="shared" ca="1" si="5"/>
        <v>0</v>
      </c>
      <c r="M63" s="128">
        <f t="shared" ca="1" si="6"/>
        <v>0</v>
      </c>
      <c r="N63" s="129">
        <f t="shared" ca="1" si="7"/>
        <v>0</v>
      </c>
      <c r="O63" s="130">
        <f t="shared" ca="1" si="8"/>
        <v>0</v>
      </c>
      <c r="P63" s="1"/>
      <c r="R63" s="1"/>
      <c r="S63" s="1"/>
      <c r="T63" s="1"/>
    </row>
    <row r="64" spans="1:20" ht="8.25" customHeight="1" x14ac:dyDescent="0.45">
      <c r="A64" s="151">
        <v>0.88541666666666496</v>
      </c>
      <c r="B64" s="75"/>
      <c r="C64" s="75"/>
      <c r="D64" s="75"/>
      <c r="E64" s="79"/>
      <c r="F64" s="75"/>
      <c r="G64" s="79"/>
      <c r="H64" s="75"/>
      <c r="I64" s="57"/>
      <c r="J64" s="125">
        <f t="shared" ca="1" si="3"/>
        <v>0</v>
      </c>
      <c r="K64" s="126">
        <f t="shared" ca="1" si="4"/>
        <v>0</v>
      </c>
      <c r="L64" s="127">
        <f t="shared" ca="1" si="5"/>
        <v>0</v>
      </c>
      <c r="M64" s="128">
        <f t="shared" ca="1" si="6"/>
        <v>0</v>
      </c>
      <c r="N64" s="129">
        <f t="shared" ca="1" si="7"/>
        <v>0</v>
      </c>
      <c r="O64" s="130">
        <f t="shared" ca="1" si="8"/>
        <v>0</v>
      </c>
      <c r="P64" s="1"/>
      <c r="R64" s="1"/>
      <c r="S64" s="1"/>
      <c r="T64" s="1"/>
    </row>
    <row r="65" spans="1:20" ht="8.25" customHeight="1" x14ac:dyDescent="0.45">
      <c r="A65" s="151">
        <v>0.89583333333333204</v>
      </c>
      <c r="B65" s="75"/>
      <c r="C65" s="75"/>
      <c r="D65" s="75"/>
      <c r="E65" s="79"/>
      <c r="F65" s="75"/>
      <c r="G65" s="79"/>
      <c r="H65" s="75"/>
      <c r="I65" s="57"/>
      <c r="J65" s="125">
        <f t="shared" ca="1" si="3"/>
        <v>0</v>
      </c>
      <c r="K65" s="126">
        <f t="shared" ca="1" si="4"/>
        <v>0</v>
      </c>
      <c r="L65" s="127">
        <f t="shared" ca="1" si="5"/>
        <v>0</v>
      </c>
      <c r="M65" s="128">
        <f t="shared" ca="1" si="6"/>
        <v>0</v>
      </c>
      <c r="N65" s="129">
        <f t="shared" ca="1" si="7"/>
        <v>0</v>
      </c>
      <c r="O65" s="130">
        <f t="shared" ca="1" si="8"/>
        <v>0</v>
      </c>
      <c r="P65" s="1"/>
      <c r="R65" s="1"/>
      <c r="S65" s="1"/>
      <c r="T65" s="1"/>
    </row>
    <row r="66" spans="1:20" ht="8.25" customHeight="1" x14ac:dyDescent="0.45">
      <c r="A66" s="153">
        <v>0.906249999999998</v>
      </c>
      <c r="B66" s="76"/>
      <c r="C66" s="76"/>
      <c r="D66" s="76"/>
      <c r="E66" s="80"/>
      <c r="F66" s="76"/>
      <c r="G66" s="80"/>
      <c r="H66" s="76"/>
      <c r="I66" s="57"/>
      <c r="J66" s="125">
        <f t="shared" ca="1" si="3"/>
        <v>0</v>
      </c>
      <c r="K66" s="126">
        <f t="shared" ca="1" si="4"/>
        <v>0</v>
      </c>
      <c r="L66" s="127">
        <f t="shared" ca="1" si="5"/>
        <v>0</v>
      </c>
      <c r="M66" s="128">
        <f t="shared" ca="1" si="6"/>
        <v>0</v>
      </c>
      <c r="N66" s="129">
        <f t="shared" ca="1" si="7"/>
        <v>0</v>
      </c>
      <c r="O66" s="130">
        <f t="shared" ca="1" si="8"/>
        <v>0</v>
      </c>
      <c r="P66" s="1"/>
      <c r="R66" s="1"/>
      <c r="S66" s="1"/>
      <c r="T66" s="1"/>
    </row>
    <row r="67" spans="1:20" ht="8.25" customHeight="1" x14ac:dyDescent="0.45">
      <c r="A67" s="150">
        <v>0.91666666666666496</v>
      </c>
      <c r="B67" s="74"/>
      <c r="C67" s="74"/>
      <c r="D67" s="74"/>
      <c r="E67" s="78"/>
      <c r="F67" s="74"/>
      <c r="G67" s="78"/>
      <c r="H67" s="74"/>
      <c r="I67" s="57"/>
      <c r="J67" s="125">
        <f t="shared" ca="1" si="3"/>
        <v>0</v>
      </c>
      <c r="K67" s="126">
        <f t="shared" ca="1" si="4"/>
        <v>0</v>
      </c>
      <c r="L67" s="127">
        <f t="shared" ca="1" si="5"/>
        <v>0</v>
      </c>
      <c r="M67" s="128">
        <f t="shared" ca="1" si="6"/>
        <v>0</v>
      </c>
      <c r="N67" s="129">
        <f t="shared" ca="1" si="7"/>
        <v>0</v>
      </c>
      <c r="O67" s="130">
        <f t="shared" ref="O67:O74" ca="1" si="12">SUM(J67:N67)</f>
        <v>0</v>
      </c>
      <c r="P67" s="1"/>
      <c r="R67" s="1"/>
      <c r="S67" s="1"/>
      <c r="T67" s="1"/>
    </row>
    <row r="68" spans="1:20" ht="8.25" customHeight="1" x14ac:dyDescent="0.45">
      <c r="A68" s="151">
        <v>0.92708333333333104</v>
      </c>
      <c r="B68" s="75"/>
      <c r="C68" s="75"/>
      <c r="D68" s="75"/>
      <c r="E68" s="79"/>
      <c r="F68" s="75"/>
      <c r="G68" s="79"/>
      <c r="H68" s="75"/>
      <c r="I68" s="57"/>
      <c r="J68" s="125">
        <f t="shared" ref="J68:J74" ca="1" si="13">IFERROR(COUNTIFS(INDIRECT(CONCATENATE("'",$I68,"'!B3:H74")),"*Pre-Vocational*",INDIRECT(CONCATENATE("'",$I68,"'!B3:H74")),"*"&amp;$A$1&amp;"*")/4,0)</f>
        <v>0</v>
      </c>
      <c r="K68" s="126">
        <f t="shared" ref="K68:K74" ca="1" si="14">IFERROR(COUNTIFS(INDIRECT(CONCATENATE("'",$I68,"'!B3:H74")),"*CareGiver*",INDIRECT(CONCATENATE("'",$I68,"'!B3:H74")),"*"&amp;$A$1&amp;"*")/4,0)</f>
        <v>0</v>
      </c>
      <c r="L68" s="127">
        <f t="shared" ref="L68:L74" ca="1" si="15">IFERROR(COUNTIFS(INDIRECT(CONCATENATE("'",$I68,"'!B3:H74")),"*Advocacy*",INDIRECT(CONCATENATE("'",$I68,"'!B3:H74")),"*"&amp;$A$1&amp;"*")/4,0)</f>
        <v>0</v>
      </c>
      <c r="M68" s="128">
        <f t="shared" ref="M68:M74" ca="1" si="16">IFERROR(COUNTIFS(INDIRECT(CONCATENATE("'",$I68,"'!B3:H74")),"*Respite*",INDIRECT(CONCATENATE("'",$I68,"'!B3:H74")),"*"&amp;$A$1&amp;"*")/4,0)</f>
        <v>0</v>
      </c>
      <c r="N68" s="129">
        <f t="shared" ref="N68:N74" ca="1" si="17">IFERROR(COUNTIFS(INDIRECT(CONCATENATE("'",$I68,"'!B3:H74")),"*Com Hab*",INDIRECT(CONCATENATE("'",$I68,"'!B3:H74")),"*"&amp;$A$1&amp;"*")/4,0)</f>
        <v>0</v>
      </c>
      <c r="O68" s="130">
        <f t="shared" ca="1" si="12"/>
        <v>0</v>
      </c>
      <c r="P68" s="1"/>
      <c r="R68" s="1"/>
      <c r="S68" s="1"/>
      <c r="T68" s="1"/>
    </row>
    <row r="69" spans="1:20" ht="8.25" customHeight="1" x14ac:dyDescent="0.45">
      <c r="A69" s="151">
        <v>0.937499999999998</v>
      </c>
      <c r="B69" s="75"/>
      <c r="C69" s="75"/>
      <c r="D69" s="75"/>
      <c r="E69" s="79"/>
      <c r="F69" s="75"/>
      <c r="G69" s="79"/>
      <c r="H69" s="75"/>
      <c r="I69" s="57"/>
      <c r="J69" s="125">
        <f t="shared" ca="1" si="13"/>
        <v>0</v>
      </c>
      <c r="K69" s="126">
        <f t="shared" ca="1" si="14"/>
        <v>0</v>
      </c>
      <c r="L69" s="127">
        <f t="shared" ca="1" si="15"/>
        <v>0</v>
      </c>
      <c r="M69" s="128">
        <f t="shared" ca="1" si="16"/>
        <v>0</v>
      </c>
      <c r="N69" s="129">
        <f t="shared" ca="1" si="17"/>
        <v>0</v>
      </c>
      <c r="O69" s="130">
        <f t="shared" ca="1" si="12"/>
        <v>0</v>
      </c>
      <c r="P69" s="1"/>
      <c r="R69" s="1"/>
      <c r="S69" s="1"/>
      <c r="T69" s="1"/>
    </row>
    <row r="70" spans="1:20" ht="8.25" customHeight="1" x14ac:dyDescent="0.45">
      <c r="A70" s="153">
        <v>0.94791666666666496</v>
      </c>
      <c r="B70" s="76"/>
      <c r="C70" s="76"/>
      <c r="D70" s="76"/>
      <c r="E70" s="80"/>
      <c r="F70" s="76"/>
      <c r="G70" s="80"/>
      <c r="H70" s="76"/>
      <c r="I70" s="57"/>
      <c r="J70" s="125">
        <f t="shared" ca="1" si="13"/>
        <v>0</v>
      </c>
      <c r="K70" s="126">
        <f t="shared" ca="1" si="14"/>
        <v>0</v>
      </c>
      <c r="L70" s="127">
        <f t="shared" ca="1" si="15"/>
        <v>0</v>
      </c>
      <c r="M70" s="128">
        <f t="shared" ca="1" si="16"/>
        <v>0</v>
      </c>
      <c r="N70" s="129">
        <f t="shared" ca="1" si="17"/>
        <v>0</v>
      </c>
      <c r="O70" s="130">
        <f t="shared" ca="1" si="12"/>
        <v>0</v>
      </c>
      <c r="P70" s="1"/>
      <c r="R70" s="1"/>
      <c r="S70" s="1"/>
      <c r="T70" s="1"/>
    </row>
    <row r="71" spans="1:20" ht="8.25" customHeight="1" x14ac:dyDescent="0.45">
      <c r="A71" s="150">
        <v>0.95833333333333337</v>
      </c>
      <c r="B71" s="74"/>
      <c r="C71" s="74"/>
      <c r="D71" s="74"/>
      <c r="E71" s="78"/>
      <c r="F71" s="74"/>
      <c r="G71" s="78"/>
      <c r="H71" s="74"/>
      <c r="I71" s="57"/>
      <c r="J71" s="125">
        <f t="shared" ca="1" si="13"/>
        <v>0</v>
      </c>
      <c r="K71" s="126">
        <f t="shared" ca="1" si="14"/>
        <v>0</v>
      </c>
      <c r="L71" s="127">
        <f t="shared" ca="1" si="15"/>
        <v>0</v>
      </c>
      <c r="M71" s="128">
        <f t="shared" ca="1" si="16"/>
        <v>0</v>
      </c>
      <c r="N71" s="129">
        <f t="shared" ca="1" si="17"/>
        <v>0</v>
      </c>
      <c r="O71" s="130">
        <f t="shared" ca="1" si="12"/>
        <v>0</v>
      </c>
      <c r="P71" s="1"/>
      <c r="R71" s="1"/>
      <c r="S71" s="1"/>
      <c r="T71" s="1"/>
    </row>
    <row r="72" spans="1:20" ht="8.25" customHeight="1" x14ac:dyDescent="0.45">
      <c r="A72" s="151">
        <v>0.96875</v>
      </c>
      <c r="B72" s="75"/>
      <c r="C72" s="75"/>
      <c r="D72" s="75"/>
      <c r="E72" s="79"/>
      <c r="F72" s="75"/>
      <c r="G72" s="79"/>
      <c r="H72" s="75"/>
      <c r="I72" s="57"/>
      <c r="J72" s="125">
        <f t="shared" ca="1" si="13"/>
        <v>0</v>
      </c>
      <c r="K72" s="126">
        <f t="shared" ca="1" si="14"/>
        <v>0</v>
      </c>
      <c r="L72" s="127">
        <f t="shared" ca="1" si="15"/>
        <v>0</v>
      </c>
      <c r="M72" s="128">
        <f t="shared" ca="1" si="16"/>
        <v>0</v>
      </c>
      <c r="N72" s="129">
        <f t="shared" ca="1" si="17"/>
        <v>0</v>
      </c>
      <c r="O72" s="130">
        <f t="shared" ca="1" si="12"/>
        <v>0</v>
      </c>
      <c r="P72" s="1"/>
      <c r="R72" s="1"/>
      <c r="S72" s="1"/>
      <c r="T72" s="1"/>
    </row>
    <row r="73" spans="1:20" ht="8.25" customHeight="1" x14ac:dyDescent="0.45">
      <c r="A73" s="151">
        <v>0.97916666666666663</v>
      </c>
      <c r="B73" s="75"/>
      <c r="C73" s="75"/>
      <c r="D73" s="75"/>
      <c r="E73" s="79"/>
      <c r="F73" s="75"/>
      <c r="G73" s="79"/>
      <c r="H73" s="75"/>
      <c r="I73" s="57"/>
      <c r="J73" s="125">
        <f t="shared" ca="1" si="13"/>
        <v>0</v>
      </c>
      <c r="K73" s="126">
        <f t="shared" ca="1" si="14"/>
        <v>0</v>
      </c>
      <c r="L73" s="127">
        <f t="shared" ca="1" si="15"/>
        <v>0</v>
      </c>
      <c r="M73" s="128">
        <f t="shared" ca="1" si="16"/>
        <v>0</v>
      </c>
      <c r="N73" s="129">
        <f t="shared" ca="1" si="17"/>
        <v>0</v>
      </c>
      <c r="O73" s="130">
        <f t="shared" ca="1" si="12"/>
        <v>0</v>
      </c>
      <c r="P73" s="1"/>
      <c r="R73" s="1"/>
      <c r="S73" s="1"/>
      <c r="T73" s="1"/>
    </row>
    <row r="74" spans="1:20" ht="8.25" customHeight="1" x14ac:dyDescent="0.45">
      <c r="A74" s="153">
        <v>0.98958333333333337</v>
      </c>
      <c r="B74" s="76"/>
      <c r="C74" s="76"/>
      <c r="D74" s="76"/>
      <c r="E74" s="80"/>
      <c r="F74" s="76"/>
      <c r="G74" s="80"/>
      <c r="H74" s="76"/>
      <c r="I74" s="57"/>
      <c r="J74" s="125">
        <f t="shared" ca="1" si="13"/>
        <v>0</v>
      </c>
      <c r="K74" s="126">
        <f t="shared" ca="1" si="14"/>
        <v>0</v>
      </c>
      <c r="L74" s="127">
        <f t="shared" ca="1" si="15"/>
        <v>0</v>
      </c>
      <c r="M74" s="128">
        <f t="shared" ca="1" si="16"/>
        <v>0</v>
      </c>
      <c r="N74" s="129">
        <f t="shared" ca="1" si="17"/>
        <v>0</v>
      </c>
      <c r="O74" s="130">
        <f t="shared" ca="1" si="12"/>
        <v>0</v>
      </c>
      <c r="P74" s="1"/>
      <c r="R74" s="1"/>
      <c r="S74" s="1"/>
      <c r="T74" s="1"/>
    </row>
    <row r="75" spans="1:20" ht="8.25" customHeight="1" x14ac:dyDescent="0.45">
      <c r="A75" s="101" t="s">
        <v>5</v>
      </c>
      <c r="B75" s="58"/>
      <c r="C75" s="58"/>
      <c r="D75" s="58"/>
      <c r="E75" s="58"/>
      <c r="F75" s="58"/>
      <c r="G75" s="58"/>
      <c r="H75" s="59">
        <f>COUNTIF($B$3:$H$74,"*Pre-Vocational*")/4</f>
        <v>0</v>
      </c>
      <c r="I75" s="57"/>
      <c r="P75"/>
      <c r="R75"/>
      <c r="S75"/>
      <c r="T75"/>
    </row>
    <row r="76" spans="1:20" ht="8.25" customHeight="1" x14ac:dyDescent="0.45">
      <c r="A76" s="102" t="s">
        <v>6</v>
      </c>
      <c r="B76" s="60"/>
      <c r="C76" s="60"/>
      <c r="D76" s="60"/>
      <c r="E76" s="60"/>
      <c r="F76" s="60"/>
      <c r="G76" s="60"/>
      <c r="H76" s="61">
        <f>COUNTIF($B$3:$H$74,"*CareGiver*")/4</f>
        <v>0</v>
      </c>
      <c r="I76" s="57"/>
      <c r="P76"/>
      <c r="R76"/>
      <c r="S76"/>
      <c r="T76"/>
    </row>
    <row r="77" spans="1:20" ht="8.25" customHeight="1" x14ac:dyDescent="0.45">
      <c r="A77" s="103" t="s">
        <v>7</v>
      </c>
      <c r="B77" s="62"/>
      <c r="C77" s="62"/>
      <c r="D77" s="62"/>
      <c r="E77" s="62"/>
      <c r="F77" s="62"/>
      <c r="G77" s="62"/>
      <c r="H77" s="63">
        <f>COUNTIF($B$3:$H$74,"*Advocacy*")/4</f>
        <v>0</v>
      </c>
      <c r="I77" s="57"/>
      <c r="P77"/>
      <c r="R77"/>
      <c r="S77"/>
      <c r="T77"/>
    </row>
    <row r="78" spans="1:20" ht="7.5" customHeight="1" x14ac:dyDescent="0.45">
      <c r="A78" s="104" t="s">
        <v>8</v>
      </c>
      <c r="B78" s="64"/>
      <c r="C78" s="64"/>
      <c r="D78" s="64"/>
      <c r="E78" s="64"/>
      <c r="F78" s="64"/>
      <c r="G78" s="64"/>
      <c r="H78" s="65">
        <f>COUNTIF($B$3:$H$74,"*Respite*")/4</f>
        <v>0</v>
      </c>
      <c r="I78" s="57"/>
      <c r="P78"/>
      <c r="R78"/>
      <c r="S78"/>
      <c r="T78"/>
    </row>
    <row r="79" spans="1:20" ht="7.5" customHeight="1" x14ac:dyDescent="0.45">
      <c r="A79" s="105" t="s">
        <v>107</v>
      </c>
      <c r="B79" s="68"/>
      <c r="C79" s="68"/>
      <c r="D79" s="68"/>
      <c r="E79" s="68"/>
      <c r="F79" s="68"/>
      <c r="G79" s="68"/>
      <c r="H79" s="69">
        <f>COUNTIF($B$3:$H$74,"*Com Hab*")/4</f>
        <v>0</v>
      </c>
      <c r="I79" s="57"/>
      <c r="P79"/>
      <c r="R79"/>
      <c r="S79"/>
      <c r="T79"/>
    </row>
    <row r="80" spans="1:20" ht="8.25" customHeight="1" x14ac:dyDescent="0.45">
      <c r="A80" s="106" t="s">
        <v>39</v>
      </c>
      <c r="B80" s="66"/>
      <c r="C80" s="66"/>
      <c r="D80" s="66"/>
      <c r="E80" s="66"/>
      <c r="F80" s="66"/>
      <c r="G80" s="66"/>
      <c r="H80" s="67">
        <f>SUM(H75:H79)</f>
        <v>0</v>
      </c>
      <c r="I80" s="57"/>
      <c r="P80"/>
      <c r="R80"/>
      <c r="S80"/>
      <c r="T80"/>
    </row>
    <row r="81" spans="1:20" ht="32.65" hidden="1" customHeight="1" x14ac:dyDescent="0.45">
      <c r="I81" s="55"/>
      <c r="P81" s="1"/>
      <c r="R81" s="1"/>
      <c r="S81" s="1"/>
      <c r="T81" s="1"/>
    </row>
    <row r="82" spans="1:20" ht="8.25" hidden="1" customHeight="1" x14ac:dyDescent="0.45">
      <c r="I82" s="53"/>
      <c r="P82" s="1"/>
      <c r="R82" s="1"/>
      <c r="S82" s="1"/>
      <c r="T82" s="1"/>
    </row>
    <row r="83" spans="1:20" ht="14.65" hidden="1" customHeight="1" x14ac:dyDescent="0.45">
      <c r="I83" s="53"/>
      <c r="P83" s="1"/>
      <c r="R83" s="1"/>
      <c r="S83" s="1"/>
      <c r="T83" s="1"/>
    </row>
    <row r="84" spans="1:20" hidden="1" x14ac:dyDescent="0.45">
      <c r="I84" s="53"/>
      <c r="P84" s="1"/>
      <c r="R84" s="1"/>
      <c r="S84" s="1"/>
      <c r="T84" s="1"/>
    </row>
    <row r="85" spans="1:20" hidden="1" x14ac:dyDescent="0.45">
      <c r="A85"/>
      <c r="B85"/>
      <c r="C85"/>
      <c r="D85"/>
      <c r="E85"/>
      <c r="F85"/>
      <c r="G85"/>
      <c r="H85"/>
      <c r="I85" s="53"/>
      <c r="P85" s="1"/>
      <c r="R85" s="1"/>
      <c r="S85" s="1"/>
      <c r="T85" s="1"/>
    </row>
    <row r="86" spans="1:20" hidden="1" x14ac:dyDescent="0.45">
      <c r="A86"/>
      <c r="B86"/>
      <c r="C86"/>
      <c r="D86"/>
      <c r="E86"/>
      <c r="F86"/>
      <c r="G86"/>
      <c r="H86"/>
      <c r="I86" s="53"/>
      <c r="P86" s="1"/>
      <c r="R86" s="1"/>
      <c r="S86" s="1"/>
      <c r="T86" s="1"/>
    </row>
    <row r="87" spans="1:20" hidden="1" x14ac:dyDescent="0.45">
      <c r="A87"/>
      <c r="B87"/>
      <c r="C87"/>
      <c r="D87"/>
      <c r="E87"/>
      <c r="F87"/>
      <c r="G87"/>
      <c r="H87"/>
      <c r="I87" s="53"/>
      <c r="P87" s="1"/>
      <c r="R87" s="1"/>
      <c r="S87" s="1"/>
      <c r="T87" s="1"/>
    </row>
    <row r="88" spans="1:20" hidden="1" x14ac:dyDescent="0.45">
      <c r="A88"/>
      <c r="B88"/>
      <c r="C88"/>
      <c r="D88"/>
      <c r="E88"/>
      <c r="F88"/>
      <c r="G88"/>
      <c r="H88"/>
      <c r="I88" s="53"/>
      <c r="P88" s="1"/>
      <c r="R88" s="1"/>
      <c r="S88" s="1"/>
      <c r="T88" s="1"/>
    </row>
    <row r="89" spans="1:20" hidden="1" x14ac:dyDescent="0.45">
      <c r="A89"/>
      <c r="B89"/>
      <c r="C89"/>
      <c r="D89"/>
      <c r="E89"/>
      <c r="F89"/>
      <c r="G89"/>
      <c r="H89"/>
      <c r="I89" s="53"/>
      <c r="P89" s="1"/>
      <c r="R89" s="1"/>
      <c r="S89" s="1"/>
      <c r="T89" s="1"/>
    </row>
    <row r="90" spans="1:20" ht="14.65" hidden="1" customHeight="1" x14ac:dyDescent="0.45">
      <c r="A90"/>
      <c r="B90"/>
      <c r="C90"/>
      <c r="D90"/>
      <c r="E90"/>
      <c r="F90"/>
      <c r="G90"/>
      <c r="H90"/>
      <c r="I90" s="53"/>
      <c r="P90" s="1"/>
      <c r="R90" s="1"/>
      <c r="S90" s="1"/>
      <c r="T90" s="1"/>
    </row>
    <row r="91" spans="1:20" ht="14.65" hidden="1" customHeight="1" x14ac:dyDescent="0.45">
      <c r="I91" s="53"/>
      <c r="P91" s="1"/>
      <c r="R91" s="1"/>
      <c r="S91" s="1"/>
      <c r="T91" s="1"/>
    </row>
    <row r="92" spans="1:20" hidden="1" x14ac:dyDescent="0.45">
      <c r="I92" s="53"/>
      <c r="P92" s="1"/>
      <c r="R92" s="1"/>
      <c r="S92" s="1"/>
      <c r="T92" s="1"/>
    </row>
    <row r="93" spans="1:20" hidden="1" x14ac:dyDescent="0.45">
      <c r="I93" s="53"/>
      <c r="P93" s="1"/>
      <c r="R93" s="1"/>
      <c r="S93" s="1"/>
      <c r="T93" s="1"/>
    </row>
    <row r="94" spans="1:20" hidden="1" x14ac:dyDescent="0.45">
      <c r="I94" s="53"/>
      <c r="P94" s="1"/>
      <c r="R94" s="1"/>
      <c r="S94" s="1"/>
      <c r="T94" s="1"/>
    </row>
    <row r="95" spans="1:20" hidden="1" x14ac:dyDescent="0.45">
      <c r="I95" s="53"/>
      <c r="P95" s="1"/>
      <c r="R95" s="1"/>
      <c r="S95" s="1"/>
      <c r="T95" s="1"/>
    </row>
    <row r="96" spans="1:20" hidden="1" x14ac:dyDescent="0.45">
      <c r="I96" s="53"/>
      <c r="P96" s="1"/>
      <c r="R96" s="1"/>
      <c r="S96" s="1"/>
      <c r="T96" s="1"/>
    </row>
    <row r="97" spans="9:20" hidden="1" x14ac:dyDescent="0.45">
      <c r="I97" s="53"/>
      <c r="P97" s="1"/>
      <c r="R97" s="1"/>
      <c r="S97" s="1"/>
      <c r="T97" s="1"/>
    </row>
    <row r="98" spans="9:20" ht="14.65" hidden="1" customHeight="1" x14ac:dyDescent="0.45">
      <c r="I98" s="53"/>
    </row>
    <row r="99" spans="9:20" ht="14.65" hidden="1" customHeight="1" x14ac:dyDescent="0.45">
      <c r="I99" s="53"/>
    </row>
    <row r="100" spans="9:20" ht="14.65" hidden="1" customHeight="1" x14ac:dyDescent="0.45">
      <c r="I100" s="53"/>
    </row>
    <row r="101" spans="9:20" ht="14.65" hidden="1" customHeight="1" x14ac:dyDescent="0.45">
      <c r="I101" s="53"/>
    </row>
    <row r="102" spans="9:20" ht="14.65" hidden="1" customHeight="1" x14ac:dyDescent="0.45">
      <c r="I102" s="53"/>
    </row>
    <row r="103" spans="9:20" ht="14.65" hidden="1" customHeight="1" x14ac:dyDescent="0.45">
      <c r="I103" s="53"/>
    </row>
    <row r="104" spans="9:20" ht="14.65" hidden="1" customHeight="1" x14ac:dyDescent="0.45">
      <c r="I104" s="53"/>
    </row>
    <row r="105" spans="9:20" ht="14.65" hidden="1" customHeight="1" x14ac:dyDescent="0.45">
      <c r="I105" s="53"/>
    </row>
    <row r="106" spans="9:20" ht="14.65" hidden="1" customHeight="1" x14ac:dyDescent="0.45">
      <c r="I106" s="53"/>
    </row>
    <row r="107" spans="9:20" ht="14.65" hidden="1" customHeight="1" x14ac:dyDescent="0.45">
      <c r="I107" s="53"/>
    </row>
    <row r="108" spans="9:20" ht="14.65" hidden="1" customHeight="1" x14ac:dyDescent="0.45">
      <c r="I108" s="53"/>
    </row>
    <row r="109" spans="9:20" ht="14.65" hidden="1" customHeight="1" x14ac:dyDescent="0.45">
      <c r="I109" s="53"/>
    </row>
    <row r="110" spans="9:20" ht="14.65" hidden="1" customHeight="1" x14ac:dyDescent="0.45">
      <c r="I110" s="53"/>
    </row>
    <row r="111" spans="9:20" ht="14.65" hidden="1" customHeight="1" x14ac:dyDescent="0.45">
      <c r="I111" s="53"/>
    </row>
    <row r="112" spans="9:20" ht="14.65" hidden="1" customHeight="1" x14ac:dyDescent="0.45">
      <c r="I112" s="53"/>
    </row>
    <row r="113" spans="9:9" ht="14.65" hidden="1" customHeight="1" x14ac:dyDescent="0.45">
      <c r="I113" s="53"/>
    </row>
    <row r="114" spans="9:9" ht="14.65" hidden="1" customHeight="1" x14ac:dyDescent="0.45">
      <c r="I114" s="53"/>
    </row>
    <row r="115" spans="9:9" ht="14.65" hidden="1" customHeight="1" x14ac:dyDescent="0.45">
      <c r="I115" s="53"/>
    </row>
    <row r="116" spans="9:9" ht="14.65" hidden="1" customHeight="1" x14ac:dyDescent="0.45">
      <c r="I116" s="53"/>
    </row>
    <row r="117" spans="9:9" ht="14.65" hidden="1" customHeight="1" x14ac:dyDescent="0.45">
      <c r="I117" s="53"/>
    </row>
    <row r="118" spans="9:9" ht="14.65" hidden="1" customHeight="1" x14ac:dyDescent="0.45">
      <c r="I118" s="53"/>
    </row>
    <row r="119" spans="9:9" ht="14.65" hidden="1" customHeight="1" x14ac:dyDescent="0.45">
      <c r="I119" s="53"/>
    </row>
    <row r="120" spans="9:9" ht="14.65" hidden="1" customHeight="1" x14ac:dyDescent="0.45">
      <c r="I120" s="53"/>
    </row>
    <row r="121" spans="9:9" ht="14.65" hidden="1" customHeight="1" x14ac:dyDescent="0.45">
      <c r="I121" s="53"/>
    </row>
    <row r="122" spans="9:9" ht="14.65" hidden="1" customHeight="1" x14ac:dyDescent="0.45">
      <c r="I122" s="53"/>
    </row>
    <row r="123" spans="9:9" ht="14.65" hidden="1" customHeight="1" x14ac:dyDescent="0.45">
      <c r="I123" s="53"/>
    </row>
    <row r="124" spans="9:9" ht="14.65" hidden="1" customHeight="1" x14ac:dyDescent="0.45">
      <c r="I124" s="53"/>
    </row>
    <row r="125" spans="9:9" ht="14.65" hidden="1" customHeight="1" x14ac:dyDescent="0.45">
      <c r="I125" s="53"/>
    </row>
    <row r="126" spans="9:9" ht="14.65" hidden="1" customHeight="1" x14ac:dyDescent="0.45">
      <c r="I126" s="53"/>
    </row>
    <row r="127" spans="9:9" ht="14.65" hidden="1" customHeight="1" x14ac:dyDescent="0.45">
      <c r="I127" s="53"/>
    </row>
    <row r="128" spans="9:9" ht="14.65" hidden="1" customHeight="1" x14ac:dyDescent="0.45">
      <c r="I128" s="53"/>
    </row>
    <row r="129" spans="9:9" ht="14.65" hidden="1" customHeight="1" x14ac:dyDescent="0.45">
      <c r="I129" s="53"/>
    </row>
    <row r="130" spans="9:9" ht="14.65" hidden="1" customHeight="1" x14ac:dyDescent="0.45">
      <c r="I130" s="53"/>
    </row>
    <row r="131" spans="9:9" ht="14.65" hidden="1" customHeight="1" x14ac:dyDescent="0.45">
      <c r="I131" s="53"/>
    </row>
    <row r="132" spans="9:9" ht="14.65" hidden="1" customHeight="1" x14ac:dyDescent="0.45">
      <c r="I132" s="53"/>
    </row>
    <row r="133" spans="9:9" ht="14.65" hidden="1" customHeight="1" x14ac:dyDescent="0.45">
      <c r="I133" s="53"/>
    </row>
    <row r="134" spans="9:9" ht="14.65" hidden="1" customHeight="1" x14ac:dyDescent="0.45">
      <c r="I134" s="53"/>
    </row>
    <row r="135" spans="9:9" ht="14.65" hidden="1" customHeight="1" x14ac:dyDescent="0.45">
      <c r="I135" s="53"/>
    </row>
    <row r="136" spans="9:9" ht="14.65" hidden="1" customHeight="1" x14ac:dyDescent="0.45">
      <c r="I136" s="53"/>
    </row>
    <row r="137" spans="9:9" ht="14.65" hidden="1" customHeight="1" x14ac:dyDescent="0.45">
      <c r="I137" s="53"/>
    </row>
    <row r="138" spans="9:9" ht="14.65" hidden="1" customHeight="1" x14ac:dyDescent="0.45">
      <c r="I138" s="53"/>
    </row>
    <row r="139" spans="9:9" ht="14.65" hidden="1" customHeight="1" x14ac:dyDescent="0.45">
      <c r="I139" s="53"/>
    </row>
    <row r="140" spans="9:9" ht="14.65" hidden="1" customHeight="1" x14ac:dyDescent="0.45">
      <c r="I140" s="53"/>
    </row>
    <row r="141" spans="9:9" ht="14.65" hidden="1" customHeight="1" x14ac:dyDescent="0.45">
      <c r="I141" s="53"/>
    </row>
    <row r="142" spans="9:9" ht="14.65" hidden="1" customHeight="1" x14ac:dyDescent="0.45">
      <c r="I142" s="53"/>
    </row>
    <row r="143" spans="9:9" ht="14.65" hidden="1" customHeight="1" x14ac:dyDescent="0.45">
      <c r="I143" s="53"/>
    </row>
    <row r="144" spans="9:9" ht="14.65" hidden="1" customHeight="1" x14ac:dyDescent="0.45">
      <c r="I144" s="53"/>
    </row>
    <row r="145" spans="9:9" ht="14.65" hidden="1" customHeight="1" x14ac:dyDescent="0.45">
      <c r="I145" s="53"/>
    </row>
    <row r="146" spans="9:9" ht="14.65" hidden="1" customHeight="1" x14ac:dyDescent="0.45">
      <c r="I146" s="53"/>
    </row>
    <row r="147" spans="9:9" ht="14.65" hidden="1" customHeight="1" x14ac:dyDescent="0.45">
      <c r="I147" s="53"/>
    </row>
    <row r="148" spans="9:9" ht="14.65" hidden="1" customHeight="1" x14ac:dyDescent="0.45">
      <c r="I148" s="53"/>
    </row>
    <row r="149" spans="9:9" ht="14.65" hidden="1" customHeight="1" x14ac:dyDescent="0.45">
      <c r="I149" s="53"/>
    </row>
    <row r="150" spans="9:9" ht="14.65" hidden="1" customHeight="1" x14ac:dyDescent="0.45">
      <c r="I150" s="53"/>
    </row>
    <row r="151" spans="9:9" ht="14.65" hidden="1" customHeight="1" x14ac:dyDescent="0.45">
      <c r="I151" s="53"/>
    </row>
    <row r="152" spans="9:9" ht="14.65" hidden="1" customHeight="1" x14ac:dyDescent="0.45">
      <c r="I152" s="53"/>
    </row>
    <row r="153" spans="9:9" ht="14.65" hidden="1" customHeight="1" x14ac:dyDescent="0.45">
      <c r="I153" s="53"/>
    </row>
    <row r="154" spans="9:9" ht="14.65" hidden="1" customHeight="1" x14ac:dyDescent="0.45">
      <c r="I154" s="53"/>
    </row>
    <row r="155" spans="9:9" ht="14.65" hidden="1" customHeight="1" x14ac:dyDescent="0.45">
      <c r="I155" s="53"/>
    </row>
    <row r="156" spans="9:9" ht="14.65" hidden="1" customHeight="1" x14ac:dyDescent="0.45">
      <c r="I156" s="53"/>
    </row>
    <row r="157" spans="9:9" ht="14.65" hidden="1" customHeight="1" x14ac:dyDescent="0.45">
      <c r="I157" s="53"/>
    </row>
    <row r="158" spans="9:9" ht="14.65" hidden="1" customHeight="1" x14ac:dyDescent="0.45">
      <c r="I158" s="53"/>
    </row>
    <row r="159" spans="9:9" ht="14.65" hidden="1" customHeight="1" x14ac:dyDescent="0.45">
      <c r="I159" s="53"/>
    </row>
    <row r="160" spans="9:9" ht="14.65" hidden="1" customHeight="1" x14ac:dyDescent="0.45">
      <c r="I160" s="53"/>
    </row>
    <row r="161" spans="9:9" ht="14.65" hidden="1" customHeight="1" x14ac:dyDescent="0.45">
      <c r="I161" s="53"/>
    </row>
    <row r="162" spans="9:9" ht="14.65" hidden="1" customHeight="1" x14ac:dyDescent="0.45">
      <c r="I162" s="53"/>
    </row>
    <row r="163" spans="9:9" ht="14.65" hidden="1" customHeight="1" x14ac:dyDescent="0.45">
      <c r="I163" s="53"/>
    </row>
    <row r="164" spans="9:9" ht="14.65" hidden="1" customHeight="1" x14ac:dyDescent="0.45">
      <c r="I164" s="53"/>
    </row>
    <row r="165" spans="9:9" ht="14.65" hidden="1" customHeight="1" x14ac:dyDescent="0.45">
      <c r="I165" s="53"/>
    </row>
    <row r="166" spans="9:9" ht="14.65" hidden="1" customHeight="1" x14ac:dyDescent="0.45">
      <c r="I166" s="53"/>
    </row>
    <row r="167" spans="9:9" ht="14.65" hidden="1" customHeight="1" x14ac:dyDescent="0.45">
      <c r="I167" s="53"/>
    </row>
    <row r="168" spans="9:9" ht="14.65" hidden="1" customHeight="1" x14ac:dyDescent="0.45">
      <c r="I168" s="53"/>
    </row>
    <row r="169" spans="9:9" ht="14.65" hidden="1" customHeight="1" x14ac:dyDescent="0.45">
      <c r="I169" s="53"/>
    </row>
    <row r="170" spans="9:9" ht="14.65" hidden="1" customHeight="1" x14ac:dyDescent="0.45">
      <c r="I170" s="53"/>
    </row>
    <row r="171" spans="9:9" ht="14.65" hidden="1" customHeight="1" x14ac:dyDescent="0.45">
      <c r="I171" s="53"/>
    </row>
    <row r="172" spans="9:9" ht="14.65" hidden="1" customHeight="1" x14ac:dyDescent="0.45">
      <c r="I172" s="53"/>
    </row>
    <row r="173" spans="9:9" ht="14.65" hidden="1" customHeight="1" x14ac:dyDescent="0.45">
      <c r="I173" s="53"/>
    </row>
    <row r="174" spans="9:9" ht="14.65" hidden="1" customHeight="1" x14ac:dyDescent="0.45">
      <c r="I174" s="53"/>
    </row>
    <row r="175" spans="9:9" ht="14.65" hidden="1" customHeight="1" x14ac:dyDescent="0.45">
      <c r="I175" s="53"/>
    </row>
    <row r="176" spans="9:9" ht="14.65" hidden="1" customHeight="1" x14ac:dyDescent="0.45">
      <c r="I176" s="53"/>
    </row>
    <row r="177" spans="9:9" ht="14.65" hidden="1" customHeight="1" x14ac:dyDescent="0.45">
      <c r="I177" s="53"/>
    </row>
    <row r="178" spans="9:9" ht="14.65" hidden="1" customHeight="1" x14ac:dyDescent="0.45">
      <c r="I178" s="53"/>
    </row>
    <row r="179" spans="9:9" ht="14.65" hidden="1" customHeight="1" x14ac:dyDescent="0.45">
      <c r="I179" s="53"/>
    </row>
    <row r="180" spans="9:9" ht="14.65" hidden="1" customHeight="1" x14ac:dyDescent="0.45">
      <c r="I180" s="54"/>
    </row>
  </sheetData>
  <mergeCells count="8">
    <mergeCell ref="O1:O2"/>
    <mergeCell ref="P1:Q1"/>
    <mergeCell ref="A1:H1"/>
    <mergeCell ref="J1:J2"/>
    <mergeCell ref="K1:K2"/>
    <mergeCell ref="L1:L2"/>
    <mergeCell ref="M1:M2"/>
    <mergeCell ref="N1:N2"/>
  </mergeCells>
  <conditionalFormatting sqref="B3:H74">
    <cfRule type="containsText" dxfId="131" priority="1" operator="containsText" text="Unavailable">
      <formula>NOT(ISERROR(SEARCH("Unavailable",B3)))</formula>
    </cfRule>
    <cfRule type="containsText" dxfId="130" priority="2" operator="containsText" text="Com Hab">
      <formula>NOT(ISERROR(SEARCH("Com Hab",B3)))</formula>
    </cfRule>
    <cfRule type="containsText" dxfId="129" priority="3" operator="containsText" text="Respite">
      <formula>NOT(ISERROR(SEARCH("Respite",B3)))</formula>
    </cfRule>
    <cfRule type="containsText" dxfId="128" priority="4" operator="containsText" text="Advocacy">
      <formula>NOT(ISERROR(SEARCH("Advocacy",B3)))</formula>
    </cfRule>
    <cfRule type="containsText" dxfId="127" priority="5" operator="containsText" text="CareGiver">
      <formula>NOT(ISERROR(SEARCH("CareGiver",B3)))</formula>
    </cfRule>
    <cfRule type="containsText" dxfId="126" priority="6" operator="containsText" text="Pre-Vocational">
      <formula>NOT(ISERROR(SEARCH("Pre-Vocational",B3)))</formula>
    </cfRule>
  </conditionalFormatting>
  <dataValidations count="1">
    <dataValidation type="list" allowBlank="1" showInputMessage="1" sqref="A1" xr:uid="{2DDB6EBC-379F-4A97-877A-1E7B38A9AE8F}">
      <formula1>Clients</formula1>
    </dataValidation>
  </dataValidations>
  <pageMargins left="0" right="0" top="1.75" bottom="0.75" header="0" footer="0"/>
  <pageSetup orientation="portrait" horizontalDpi="300" verticalDpi="300" r:id="rId1"/>
  <headerFooter scaleWithDoc="0">
    <oddHeader>&amp;L&amp;G&amp;C
&amp;G</oddHeader>
    <oddFooter>&amp;C
Signature: ____________________ Date:____/_____/____
 &amp;K92D05010 Prag Blvd #003 Monroe NY 10950 ● 845-600-1331 ● Info@legadail.org &amp;K01+000
&amp;G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92733-712A-4629-A24C-F7205C376DEE}">
  <sheetPr codeName="Sheet21">
    <tabColor indexed="13"/>
    <pageSetUpPr fitToPage="1"/>
  </sheetPr>
  <dimension ref="A1:AC180"/>
  <sheetViews>
    <sheetView showGridLines="0" zoomScale="85" zoomScaleNormal="85" workbookViewId="0">
      <selection activeCell="O80" sqref="O80"/>
    </sheetView>
  </sheetViews>
  <sheetFormatPr defaultColWidth="0" defaultRowHeight="14.25" customHeight="1" zeroHeight="1" x14ac:dyDescent="0.45"/>
  <cols>
    <col min="1" max="1" width="11.265625" style="11" bestFit="1" customWidth="1"/>
    <col min="2" max="8" width="6.53125" style="11" customWidth="1"/>
    <col min="9" max="9" width="16.53125" style="51" customWidth="1"/>
    <col min="10" max="15" width="6.53125" customWidth="1"/>
    <col min="16" max="16" width="17.73046875" style="13" customWidth="1"/>
    <col min="17" max="17" width="29.53125" style="1" customWidth="1"/>
    <col min="18" max="18" width="4" style="13" customWidth="1"/>
    <col min="19" max="19" width="37.796875" style="13" customWidth="1"/>
    <col min="20" max="20" width="10.53125" style="13" hidden="1" customWidth="1"/>
    <col min="21" max="16384" width="10.53125" hidden="1"/>
  </cols>
  <sheetData>
    <row r="1" spans="1:29" ht="8.25" customHeight="1" x14ac:dyDescent="0.45">
      <c r="A1" s="173" t="s">
        <v>13</v>
      </c>
      <c r="B1" s="174"/>
      <c r="C1" s="174"/>
      <c r="D1" s="174"/>
      <c r="E1" s="174"/>
      <c r="F1" s="174"/>
      <c r="G1" s="174"/>
      <c r="H1" s="175"/>
      <c r="I1" s="99"/>
      <c r="J1" s="178" t="s">
        <v>208</v>
      </c>
      <c r="K1" s="178" t="s">
        <v>6</v>
      </c>
      <c r="L1" s="178" t="s">
        <v>7</v>
      </c>
      <c r="M1" s="178" t="s">
        <v>8</v>
      </c>
      <c r="N1" s="178" t="s">
        <v>107</v>
      </c>
      <c r="O1" s="178" t="s">
        <v>39</v>
      </c>
      <c r="P1" s="176" t="s">
        <v>205</v>
      </c>
      <c r="Q1" s="177"/>
    </row>
    <row r="2" spans="1:29" ht="8.25" customHeight="1" x14ac:dyDescent="0.45">
      <c r="A2" s="52"/>
      <c r="B2" s="52" t="s">
        <v>32</v>
      </c>
      <c r="C2" s="52" t="s">
        <v>33</v>
      </c>
      <c r="D2" s="52" t="s">
        <v>34</v>
      </c>
      <c r="E2" s="52" t="s">
        <v>35</v>
      </c>
      <c r="F2" s="52" t="s">
        <v>36</v>
      </c>
      <c r="G2" s="52" t="s">
        <v>37</v>
      </c>
      <c r="H2" s="52" t="s">
        <v>38</v>
      </c>
      <c r="I2" s="100" t="s">
        <v>105</v>
      </c>
      <c r="J2" s="179"/>
      <c r="K2" s="179"/>
      <c r="L2" s="179"/>
      <c r="M2" s="179"/>
      <c r="N2" s="179"/>
      <c r="O2" s="179"/>
      <c r="P2" s="101" t="s">
        <v>5</v>
      </c>
      <c r="Q2" s="107" cm="1">
        <f t="array" aca="1" ref="Q2" ca="1">INDIRECT(CONCATENATE("'Servicing Total'!C",MATCH($A$1,'Servicing Total'!A:A,0)))</f>
        <v>0</v>
      </c>
      <c r="T2" s="13" t="str">
        <f>LOWER(VLOOKUP(A1,Individual!A:R,16,FALSE))</f>
        <v/>
      </c>
      <c r="U2" s="101" t="s">
        <v>5</v>
      </c>
      <c r="V2" s="101" t="b">
        <f>COUNTIF(W2:AC2,"&gt;"&amp;0)&gt;=6</f>
        <v>0</v>
      </c>
      <c r="W2" s="59">
        <f>COUNTIF(B3:B74,"*Pre-Vocational*")</f>
        <v>0</v>
      </c>
      <c r="X2" s="59">
        <f t="shared" ref="X2:AC2" si="0">COUNTIF(C3:C74,"*Pre-Vocational*")</f>
        <v>0</v>
      </c>
      <c r="Y2" s="59">
        <f t="shared" si="0"/>
        <v>0</v>
      </c>
      <c r="Z2" s="59">
        <f t="shared" si="0"/>
        <v>0</v>
      </c>
      <c r="AA2" s="59">
        <f t="shared" si="0"/>
        <v>0</v>
      </c>
      <c r="AB2" s="59">
        <f t="shared" si="0"/>
        <v>0</v>
      </c>
      <c r="AC2" s="59">
        <f t="shared" si="0"/>
        <v>0</v>
      </c>
    </row>
    <row r="3" spans="1:29" ht="8.25" customHeight="1" x14ac:dyDescent="0.45">
      <c r="A3" s="150">
        <v>0.25</v>
      </c>
      <c r="B3" s="70"/>
      <c r="C3" s="74"/>
      <c r="D3" s="74"/>
      <c r="E3" s="78"/>
      <c r="F3" s="74"/>
      <c r="G3" s="78"/>
      <c r="H3" s="74"/>
      <c r="I3" s="57"/>
      <c r="J3" s="125">
        <f ca="1">IFERROR(COUNTIFS(INDIRECT(CONCATENATE("'",$I3,"'!B3:H74")),"*Pre-Vocational*",INDIRECT(CONCATENATE("'",$I3,"'!B3:H74")),"*"&amp;$A$1&amp;"*")/4,0)</f>
        <v>0</v>
      </c>
      <c r="K3" s="126">
        <f ca="1">IFERROR(COUNTIFS(INDIRECT(CONCATENATE("'",$I3,"'!B3:H74")),"*CareGiver*",INDIRECT(CONCATENATE("'",$I3,"'!B3:H74")),"*"&amp;$A$1&amp;"*")/4,0)</f>
        <v>0</v>
      </c>
      <c r="L3" s="127">
        <f ca="1">IFERROR(COUNTIFS(INDIRECT(CONCATENATE("'",$I3,"'!B3:H74")),"*Advocacy*",INDIRECT(CONCATENATE("'",$I3,"'!B3:H74")),"*"&amp;$A$1&amp;"*")/4,0)</f>
        <v>0</v>
      </c>
      <c r="M3" s="128">
        <f ca="1">IFERROR(COUNTIFS(INDIRECT(CONCATENATE("'",$I3,"'!B3:H74")),"*Respite*",INDIRECT(CONCATENATE("'",$I3,"'!B3:H74")),"*"&amp;$A$1&amp;"*")/4,0)</f>
        <v>0</v>
      </c>
      <c r="N3" s="129">
        <f ca="1">IFERROR(COUNTIFS(INDIRECT(CONCATENATE("'",$I3,"'!B3:H74")),"*Com Hab*",INDIRECT(CONCATENATE("'",$I3,"'!B3:H74")),"*"&amp;$A$1&amp;"*")/4,0)</f>
        <v>0</v>
      </c>
      <c r="O3" s="130">
        <f ca="1">SUM(J3:N3)</f>
        <v>0</v>
      </c>
      <c r="P3" s="102" t="s">
        <v>6</v>
      </c>
      <c r="Q3" s="108" cm="1">
        <f t="array" aca="1" ref="Q3" ca="1">INDIRECT(CONCATENATE("'Servicing Total'!D",MATCH($A$1,'Servicing Total'!A:A,0)))</f>
        <v>0</v>
      </c>
      <c r="R3" s="1"/>
      <c r="S3" s="1"/>
      <c r="T3" s="1"/>
      <c r="U3" s="102" t="s">
        <v>6</v>
      </c>
      <c r="V3" s="102" t="b">
        <f t="shared" ref="V3:V6" si="1">COUNTIF(W3:AC3,"&gt;"&amp;0)&gt;=6</f>
        <v>0</v>
      </c>
      <c r="W3" s="61">
        <f>COUNTIF(B3:B74,"*CareGiver*")</f>
        <v>0</v>
      </c>
      <c r="X3" s="61">
        <f t="shared" ref="X3:AC3" si="2">COUNTIF(C3:C74,"*CareGiver*")</f>
        <v>0</v>
      </c>
      <c r="Y3" s="61">
        <f t="shared" si="2"/>
        <v>0</v>
      </c>
      <c r="Z3" s="61">
        <f t="shared" si="2"/>
        <v>0</v>
      </c>
      <c r="AA3" s="61">
        <f t="shared" si="2"/>
        <v>0</v>
      </c>
      <c r="AB3" s="61">
        <f t="shared" si="2"/>
        <v>0</v>
      </c>
      <c r="AC3" s="61">
        <f t="shared" si="2"/>
        <v>0</v>
      </c>
    </row>
    <row r="4" spans="1:29" ht="8.25" customHeight="1" x14ac:dyDescent="0.45">
      <c r="A4" s="151">
        <v>0.26041666666666669</v>
      </c>
      <c r="B4" s="71"/>
      <c r="C4" s="75"/>
      <c r="D4" s="75"/>
      <c r="E4" s="79"/>
      <c r="F4" s="75"/>
      <c r="G4" s="79"/>
      <c r="H4" s="75"/>
      <c r="I4" s="57"/>
      <c r="J4" s="125">
        <f t="shared" ref="J4:J67" ca="1" si="3">IFERROR(COUNTIFS(INDIRECT(CONCATENATE("'",$I4,"'!B3:H74")),"*Pre-Vocational*",INDIRECT(CONCATENATE("'",$I4,"'!B3:H74")),"*"&amp;$A$1&amp;"*")/4,0)</f>
        <v>0</v>
      </c>
      <c r="K4" s="126">
        <f t="shared" ref="K4:K67" ca="1" si="4">IFERROR(COUNTIFS(INDIRECT(CONCATENATE("'",$I4,"'!B3:H74")),"*CareGiver*",INDIRECT(CONCATENATE("'",$I4,"'!B3:H74")),"*"&amp;$A$1&amp;"*")/4,0)</f>
        <v>0</v>
      </c>
      <c r="L4" s="127">
        <f t="shared" ref="L4:L67" ca="1" si="5">IFERROR(COUNTIFS(INDIRECT(CONCATENATE("'",$I4,"'!B3:H74")),"*Advocacy*",INDIRECT(CONCATENATE("'",$I4,"'!B3:H74")),"*"&amp;$A$1&amp;"*")/4,0)</f>
        <v>0</v>
      </c>
      <c r="M4" s="128">
        <f t="shared" ref="M4:M67" ca="1" si="6">IFERROR(COUNTIFS(INDIRECT(CONCATENATE("'",$I4,"'!B3:H74")),"*Respite*",INDIRECT(CONCATENATE("'",$I4,"'!B3:H74")),"*"&amp;$A$1&amp;"*")/4,0)</f>
        <v>0</v>
      </c>
      <c r="N4" s="129">
        <f t="shared" ref="N4:N67" ca="1" si="7">IFERROR(COUNTIFS(INDIRECT(CONCATENATE("'",$I4,"'!B3:H74")),"*Com Hab*",INDIRECT(CONCATENATE("'",$I4,"'!B3:H74")),"*"&amp;$A$1&amp;"*")/4,0)</f>
        <v>0</v>
      </c>
      <c r="O4" s="130">
        <f t="shared" ref="O4:O66" ca="1" si="8">SUM(J4:N4)</f>
        <v>0</v>
      </c>
      <c r="P4" s="103" t="s">
        <v>7</v>
      </c>
      <c r="Q4" s="109" cm="1">
        <f t="array" aca="1" ref="Q4" ca="1">INDIRECT(CONCATENATE("'Servicing Total'!E",MATCH($A$1,'Servicing Total'!A:A,0)))</f>
        <v>0</v>
      </c>
      <c r="R4" s="1"/>
      <c r="S4" s="1"/>
      <c r="T4" s="1"/>
      <c r="U4" s="103" t="s">
        <v>7</v>
      </c>
      <c r="V4" s="103" t="b">
        <f t="shared" si="1"/>
        <v>0</v>
      </c>
      <c r="W4" s="63">
        <f>COUNTIF(B3:B74,"*Advocacy*")</f>
        <v>0</v>
      </c>
      <c r="X4" s="63">
        <f t="shared" ref="X4:AC4" si="9">COUNTIF(C3:C74,"*Advocacy*")</f>
        <v>0</v>
      </c>
      <c r="Y4" s="63">
        <f t="shared" si="9"/>
        <v>0</v>
      </c>
      <c r="Z4" s="63">
        <f t="shared" si="9"/>
        <v>0</v>
      </c>
      <c r="AA4" s="63">
        <f t="shared" si="9"/>
        <v>0</v>
      </c>
      <c r="AB4" s="63">
        <f t="shared" si="9"/>
        <v>0</v>
      </c>
      <c r="AC4" s="63">
        <f t="shared" si="9"/>
        <v>0</v>
      </c>
    </row>
    <row r="5" spans="1:29" ht="8.25" customHeight="1" x14ac:dyDescent="0.45">
      <c r="A5" s="151">
        <v>0.27083333333333331</v>
      </c>
      <c r="B5" s="71"/>
      <c r="C5" s="75"/>
      <c r="D5" s="75"/>
      <c r="E5" s="79"/>
      <c r="F5" s="75"/>
      <c r="G5" s="79"/>
      <c r="H5" s="75"/>
      <c r="I5" s="57"/>
      <c r="J5" s="125">
        <f t="shared" ca="1" si="3"/>
        <v>0</v>
      </c>
      <c r="K5" s="126">
        <f t="shared" ca="1" si="4"/>
        <v>0</v>
      </c>
      <c r="L5" s="127">
        <f t="shared" ca="1" si="5"/>
        <v>0</v>
      </c>
      <c r="M5" s="128">
        <f t="shared" ca="1" si="6"/>
        <v>0</v>
      </c>
      <c r="N5" s="129">
        <f t="shared" ca="1" si="7"/>
        <v>0</v>
      </c>
      <c r="O5" s="130">
        <f t="shared" ca="1" si="8"/>
        <v>0</v>
      </c>
      <c r="P5" s="104" t="s">
        <v>8</v>
      </c>
      <c r="Q5" s="110" cm="1">
        <f t="array" aca="1" ref="Q5" ca="1">INDIRECT(CONCATENATE("'Servicing Total'!F",MATCH($A$1,'Servicing Total'!A:A,0)))</f>
        <v>0</v>
      </c>
      <c r="R5" s="1"/>
      <c r="S5" s="1"/>
      <c r="T5" s="1"/>
      <c r="U5" s="104" t="s">
        <v>8</v>
      </c>
      <c r="V5" s="104" t="b">
        <f t="shared" si="1"/>
        <v>0</v>
      </c>
      <c r="W5" s="65">
        <f>COUNTIF(B3:B74,"*Respite*")</f>
        <v>0</v>
      </c>
      <c r="X5" s="65">
        <f t="shared" ref="X5:AC5" si="10">COUNTIF(C3:C74,"*Respite*")</f>
        <v>0</v>
      </c>
      <c r="Y5" s="65">
        <f t="shared" si="10"/>
        <v>0</v>
      </c>
      <c r="Z5" s="65">
        <f t="shared" si="10"/>
        <v>0</v>
      </c>
      <c r="AA5" s="65">
        <f t="shared" si="10"/>
        <v>0</v>
      </c>
      <c r="AB5" s="65">
        <f t="shared" si="10"/>
        <v>0</v>
      </c>
      <c r="AC5" s="65">
        <f t="shared" si="10"/>
        <v>0</v>
      </c>
    </row>
    <row r="6" spans="1:29" ht="8.25" customHeight="1" x14ac:dyDescent="0.45">
      <c r="A6" s="152">
        <v>0.28125</v>
      </c>
      <c r="B6" s="72"/>
      <c r="C6" s="76"/>
      <c r="D6" s="76"/>
      <c r="E6" s="80"/>
      <c r="F6" s="76"/>
      <c r="G6" s="80"/>
      <c r="H6" s="76"/>
      <c r="I6" s="57"/>
      <c r="J6" s="125">
        <f t="shared" ca="1" si="3"/>
        <v>0</v>
      </c>
      <c r="K6" s="126">
        <f t="shared" ca="1" si="4"/>
        <v>0</v>
      </c>
      <c r="L6" s="127">
        <f t="shared" ca="1" si="5"/>
        <v>0</v>
      </c>
      <c r="M6" s="128">
        <f t="shared" ca="1" si="6"/>
        <v>0</v>
      </c>
      <c r="N6" s="129">
        <f t="shared" ca="1" si="7"/>
        <v>0</v>
      </c>
      <c r="O6" s="130">
        <f t="shared" ca="1" si="8"/>
        <v>0</v>
      </c>
      <c r="P6" s="105" t="s">
        <v>107</v>
      </c>
      <c r="Q6" s="111" cm="1">
        <f t="array" aca="1" ref="Q6" ca="1">INDIRECT(CONCATENATE("'Servicing Total'!G",MATCH($A$1,'Servicing Total'!A:A,0)))</f>
        <v>0</v>
      </c>
      <c r="R6" s="1"/>
      <c r="S6" s="1"/>
      <c r="T6" s="1"/>
      <c r="U6" s="105" t="s">
        <v>107</v>
      </c>
      <c r="V6" s="105" t="b">
        <f t="shared" si="1"/>
        <v>0</v>
      </c>
      <c r="W6" s="69">
        <f>COUNTIF(B3:B74,"*Com Hab*")</f>
        <v>0</v>
      </c>
      <c r="X6" s="69">
        <f t="shared" ref="X6:AC6" si="11">COUNTIF(C3:C74,"*Com Hab*")</f>
        <v>0</v>
      </c>
      <c r="Y6" s="69">
        <f t="shared" si="11"/>
        <v>0</v>
      </c>
      <c r="Z6" s="69">
        <f t="shared" si="11"/>
        <v>0</v>
      </c>
      <c r="AA6" s="69">
        <f t="shared" si="11"/>
        <v>0</v>
      </c>
      <c r="AB6" s="69">
        <f t="shared" si="11"/>
        <v>0</v>
      </c>
      <c r="AC6" s="69">
        <f t="shared" si="11"/>
        <v>0</v>
      </c>
    </row>
    <row r="7" spans="1:29" ht="8.25" customHeight="1" x14ac:dyDescent="0.45">
      <c r="A7" s="150">
        <v>0.29166666666666669</v>
      </c>
      <c r="B7" s="70"/>
      <c r="C7" s="74"/>
      <c r="D7" s="74"/>
      <c r="E7" s="78"/>
      <c r="F7" s="74"/>
      <c r="G7" s="78"/>
      <c r="H7" s="74"/>
      <c r="I7" s="57"/>
      <c r="J7" s="125">
        <f t="shared" ca="1" si="3"/>
        <v>0</v>
      </c>
      <c r="K7" s="126">
        <f t="shared" ca="1" si="4"/>
        <v>0</v>
      </c>
      <c r="L7" s="127">
        <f t="shared" ca="1" si="5"/>
        <v>0</v>
      </c>
      <c r="M7" s="128">
        <f t="shared" ca="1" si="6"/>
        <v>0</v>
      </c>
      <c r="N7" s="129">
        <f t="shared" ca="1" si="7"/>
        <v>0</v>
      </c>
      <c r="O7" s="130">
        <f t="shared" ca="1" si="8"/>
        <v>0</v>
      </c>
      <c r="P7" s="106" t="s">
        <v>9</v>
      </c>
      <c r="Q7" s="112">
        <f ca="1">SUM(Q2:Q6)</f>
        <v>0</v>
      </c>
      <c r="R7" s="1"/>
      <c r="S7" s="1"/>
      <c r="T7" s="1"/>
    </row>
    <row r="8" spans="1:29" ht="8.25" customHeight="1" x14ac:dyDescent="0.45">
      <c r="A8" s="151">
        <v>0.30208333333333331</v>
      </c>
      <c r="B8" s="71"/>
      <c r="C8" s="75"/>
      <c r="D8" s="75"/>
      <c r="E8" s="79"/>
      <c r="F8" s="75"/>
      <c r="G8" s="79"/>
      <c r="H8" s="75"/>
      <c r="I8" s="57"/>
      <c r="J8" s="125">
        <f t="shared" ca="1" si="3"/>
        <v>0</v>
      </c>
      <c r="K8" s="126">
        <f t="shared" ca="1" si="4"/>
        <v>0</v>
      </c>
      <c r="L8" s="127">
        <f t="shared" ca="1" si="5"/>
        <v>0</v>
      </c>
      <c r="M8" s="128">
        <f t="shared" ca="1" si="6"/>
        <v>0</v>
      </c>
      <c r="N8" s="129">
        <f t="shared" ca="1" si="7"/>
        <v>0</v>
      </c>
      <c r="O8" s="130">
        <f t="shared" ca="1" si="8"/>
        <v>0</v>
      </c>
      <c r="P8" s="118" t="s">
        <v>40</v>
      </c>
      <c r="Q8" s="56" t="str" cm="1">
        <f t="array" aca="1" ref="Q8" ca="1">INDIRECT(CONCATENATE("Individual!A",MATCH($A$1,Individual!A:A,0)))</f>
        <v>Individual 3</v>
      </c>
      <c r="R8" s="1"/>
      <c r="S8" s="1"/>
      <c r="T8" s="1"/>
    </row>
    <row r="9" spans="1:29" ht="8.25" customHeight="1" x14ac:dyDescent="0.45">
      <c r="A9" s="151">
        <v>0.3125</v>
      </c>
      <c r="B9" s="71"/>
      <c r="C9" s="75"/>
      <c r="D9" s="75"/>
      <c r="E9" s="79"/>
      <c r="F9" s="75"/>
      <c r="G9" s="79"/>
      <c r="H9" s="75"/>
      <c r="I9" s="57"/>
      <c r="J9" s="125">
        <f t="shared" ca="1" si="3"/>
        <v>0</v>
      </c>
      <c r="K9" s="126">
        <f t="shared" ca="1" si="4"/>
        <v>0</v>
      </c>
      <c r="L9" s="127">
        <f t="shared" ca="1" si="5"/>
        <v>0</v>
      </c>
      <c r="M9" s="128">
        <f t="shared" ca="1" si="6"/>
        <v>0</v>
      </c>
      <c r="N9" s="129">
        <f t="shared" ca="1" si="7"/>
        <v>0</v>
      </c>
      <c r="O9" s="130">
        <f t="shared" ca="1" si="8"/>
        <v>0</v>
      </c>
      <c r="P9" s="118" t="s">
        <v>209</v>
      </c>
      <c r="Q9" s="56" cm="1">
        <f t="array" aca="1" ref="Q9" ca="1">INDIRECT(CONCATENATE("Individual!B",MATCH($A$1,Individual!A:A,0)))</f>
        <v>0</v>
      </c>
      <c r="R9" s="1"/>
      <c r="S9" s="1"/>
      <c r="T9" s="1"/>
    </row>
    <row r="10" spans="1:29" ht="8.25" customHeight="1" x14ac:dyDescent="0.45">
      <c r="A10" s="152">
        <v>0.32291666666666702</v>
      </c>
      <c r="B10" s="72"/>
      <c r="C10" s="76"/>
      <c r="D10" s="76"/>
      <c r="E10" s="80"/>
      <c r="F10" s="76"/>
      <c r="G10" s="80"/>
      <c r="H10" s="76"/>
      <c r="I10" s="57"/>
      <c r="J10" s="125">
        <f t="shared" ca="1" si="3"/>
        <v>0</v>
      </c>
      <c r="K10" s="126">
        <f t="shared" ca="1" si="4"/>
        <v>0</v>
      </c>
      <c r="L10" s="127">
        <f t="shared" ca="1" si="5"/>
        <v>0</v>
      </c>
      <c r="M10" s="128">
        <f t="shared" ca="1" si="6"/>
        <v>0</v>
      </c>
      <c r="N10" s="129">
        <f t="shared" ca="1" si="7"/>
        <v>0</v>
      </c>
      <c r="O10" s="130">
        <f t="shared" ca="1" si="8"/>
        <v>0</v>
      </c>
      <c r="P10" s="118" t="s">
        <v>210</v>
      </c>
      <c r="Q10" s="56" cm="1">
        <f t="array" aca="1" ref="Q10" ca="1">INDIRECT(CONCATENATE("Individual!C",MATCH($A$1,Individual!A:A,0)))</f>
        <v>0</v>
      </c>
      <c r="R10" s="1"/>
      <c r="S10" s="1"/>
      <c r="T10" s="1"/>
    </row>
    <row r="11" spans="1:29" ht="8.25" customHeight="1" x14ac:dyDescent="0.45">
      <c r="A11" s="150">
        <v>0.33333333333333298</v>
      </c>
      <c r="B11" s="70"/>
      <c r="C11" s="74"/>
      <c r="D11" s="74"/>
      <c r="E11" s="78"/>
      <c r="F11" s="74"/>
      <c r="G11" s="78"/>
      <c r="H11" s="74"/>
      <c r="I11" s="57"/>
      <c r="J11" s="125">
        <f t="shared" ca="1" si="3"/>
        <v>0</v>
      </c>
      <c r="K11" s="126">
        <f t="shared" ca="1" si="4"/>
        <v>0</v>
      </c>
      <c r="L11" s="127">
        <f t="shared" ca="1" si="5"/>
        <v>0</v>
      </c>
      <c r="M11" s="128">
        <f t="shared" ca="1" si="6"/>
        <v>0</v>
      </c>
      <c r="N11" s="129">
        <f t="shared" ca="1" si="7"/>
        <v>0</v>
      </c>
      <c r="O11" s="130">
        <f t="shared" ca="1" si="8"/>
        <v>0</v>
      </c>
      <c r="P11" s="118" t="s">
        <v>197</v>
      </c>
      <c r="Q11" s="56" cm="1">
        <f t="array" aca="1" ref="Q11" ca="1">INDIRECT(CONCATENATE("Individual!J",MATCH($A$1,Individual!A:A,0)))</f>
        <v>0</v>
      </c>
      <c r="R11" s="1"/>
      <c r="S11" s="1"/>
      <c r="T11" s="1"/>
    </row>
    <row r="12" spans="1:29" ht="8.25" customHeight="1" x14ac:dyDescent="0.45">
      <c r="A12" s="151">
        <v>0.34375</v>
      </c>
      <c r="B12" s="71"/>
      <c r="C12" s="75"/>
      <c r="D12" s="75"/>
      <c r="E12" s="79"/>
      <c r="F12" s="75"/>
      <c r="G12" s="79"/>
      <c r="H12" s="75"/>
      <c r="I12" s="57"/>
      <c r="J12" s="125">
        <f t="shared" ca="1" si="3"/>
        <v>0</v>
      </c>
      <c r="K12" s="126">
        <f t="shared" ca="1" si="4"/>
        <v>0</v>
      </c>
      <c r="L12" s="127">
        <f t="shared" ca="1" si="5"/>
        <v>0</v>
      </c>
      <c r="M12" s="128">
        <f t="shared" ca="1" si="6"/>
        <v>0</v>
      </c>
      <c r="N12" s="129">
        <f t="shared" ca="1" si="7"/>
        <v>0</v>
      </c>
      <c r="O12" s="130">
        <f t="shared" ca="1" si="8"/>
        <v>0</v>
      </c>
      <c r="P12" s="118" t="s">
        <v>202</v>
      </c>
      <c r="Q12" s="56" cm="1">
        <f t="array" aca="1" ref="Q12" ca="1">INDIRECT(CONCATENATE("Individual!K",MATCH($A$1,Individual!A:A,0)))</f>
        <v>0</v>
      </c>
      <c r="R12" s="1"/>
      <c r="S12" s="1"/>
      <c r="T12" s="1"/>
    </row>
    <row r="13" spans="1:29" ht="8.25" customHeight="1" x14ac:dyDescent="0.45">
      <c r="A13" s="151">
        <v>0.35416666666666602</v>
      </c>
      <c r="B13" s="71"/>
      <c r="C13" s="75"/>
      <c r="D13" s="75"/>
      <c r="E13" s="79"/>
      <c r="F13" s="75"/>
      <c r="G13" s="79"/>
      <c r="H13" s="75"/>
      <c r="I13" s="57"/>
      <c r="J13" s="125">
        <f t="shared" ca="1" si="3"/>
        <v>0</v>
      </c>
      <c r="K13" s="126">
        <f t="shared" ca="1" si="4"/>
        <v>0</v>
      </c>
      <c r="L13" s="127">
        <f t="shared" ca="1" si="5"/>
        <v>0</v>
      </c>
      <c r="M13" s="128">
        <f t="shared" ca="1" si="6"/>
        <v>0</v>
      </c>
      <c r="N13" s="129">
        <f t="shared" ca="1" si="7"/>
        <v>0</v>
      </c>
      <c r="O13" s="130">
        <f t="shared" ca="1" si="8"/>
        <v>0</v>
      </c>
      <c r="P13" s="118" t="s">
        <v>204</v>
      </c>
      <c r="Q13" s="56" cm="1">
        <f t="array" aca="1" ref="Q13" ca="1">INDIRECT(CONCATENATE("Individual!L",MATCH($A$1,Individual!A:A,0)))</f>
        <v>0</v>
      </c>
      <c r="R13" s="1"/>
      <c r="S13" s="1"/>
      <c r="T13" s="1"/>
    </row>
    <row r="14" spans="1:29" ht="8.25" customHeight="1" x14ac:dyDescent="0.45">
      <c r="A14" s="152">
        <v>0.36458333333333298</v>
      </c>
      <c r="B14" s="72"/>
      <c r="C14" s="76"/>
      <c r="D14" s="76"/>
      <c r="E14" s="80"/>
      <c r="F14" s="76"/>
      <c r="G14" s="80"/>
      <c r="H14" s="76"/>
      <c r="I14" s="57"/>
      <c r="J14" s="125">
        <f t="shared" ca="1" si="3"/>
        <v>0</v>
      </c>
      <c r="K14" s="126">
        <f t="shared" ca="1" si="4"/>
        <v>0</v>
      </c>
      <c r="L14" s="127">
        <f t="shared" ca="1" si="5"/>
        <v>0</v>
      </c>
      <c r="M14" s="128">
        <f t="shared" ca="1" si="6"/>
        <v>0</v>
      </c>
      <c r="N14" s="129">
        <f t="shared" ca="1" si="7"/>
        <v>0</v>
      </c>
      <c r="O14" s="130">
        <f t="shared" ca="1" si="8"/>
        <v>0</v>
      </c>
      <c r="P14" s="118" t="s">
        <v>203</v>
      </c>
      <c r="Q14" s="56" cm="1">
        <f t="array" aca="1" ref="Q14" ca="1">INDIRECT(CONCATENATE("Individual!M",MATCH($A$1,Individual!A:A,0)))</f>
        <v>0</v>
      </c>
      <c r="R14" s="1"/>
      <c r="S14" s="1"/>
      <c r="T14" s="1"/>
    </row>
    <row r="15" spans="1:29" ht="8.25" customHeight="1" x14ac:dyDescent="0.45">
      <c r="A15" s="150">
        <v>0.375</v>
      </c>
      <c r="B15" s="70"/>
      <c r="C15" s="74"/>
      <c r="D15" s="74"/>
      <c r="E15" s="78"/>
      <c r="F15" s="74"/>
      <c r="G15" s="78"/>
      <c r="H15" s="74"/>
      <c r="I15" s="57"/>
      <c r="J15" s="125">
        <f t="shared" ca="1" si="3"/>
        <v>0</v>
      </c>
      <c r="K15" s="126">
        <f t="shared" ca="1" si="4"/>
        <v>0</v>
      </c>
      <c r="L15" s="127">
        <f t="shared" ca="1" si="5"/>
        <v>0</v>
      </c>
      <c r="M15" s="128">
        <f t="shared" ca="1" si="6"/>
        <v>0</v>
      </c>
      <c r="N15" s="129">
        <f t="shared" ca="1" si="7"/>
        <v>0</v>
      </c>
      <c r="O15" s="130">
        <f t="shared" ca="1" si="8"/>
        <v>0</v>
      </c>
      <c r="P15" s="118" t="s">
        <v>201</v>
      </c>
      <c r="Q15" s="56" cm="1">
        <f t="array" aca="1" ref="Q15" ca="1">INDIRECT(CONCATENATE("Individual!N",MATCH($A$1,Individual!A:A,0)))</f>
        <v>0</v>
      </c>
      <c r="R15" s="1"/>
      <c r="S15" s="1"/>
      <c r="T15" s="1"/>
    </row>
    <row r="16" spans="1:29" ht="8.25" customHeight="1" x14ac:dyDescent="0.45">
      <c r="A16" s="151">
        <v>0.38541666666666602</v>
      </c>
      <c r="B16" s="71"/>
      <c r="C16" s="75"/>
      <c r="D16" s="75"/>
      <c r="E16" s="79"/>
      <c r="F16" s="75"/>
      <c r="G16" s="79"/>
      <c r="H16" s="75"/>
      <c r="I16" s="57"/>
      <c r="J16" s="125">
        <f t="shared" ca="1" si="3"/>
        <v>0</v>
      </c>
      <c r="K16" s="126">
        <f t="shared" ca="1" si="4"/>
        <v>0</v>
      </c>
      <c r="L16" s="127">
        <f t="shared" ca="1" si="5"/>
        <v>0</v>
      </c>
      <c r="M16" s="128">
        <f t="shared" ca="1" si="6"/>
        <v>0</v>
      </c>
      <c r="N16" s="129">
        <f t="shared" ca="1" si="7"/>
        <v>0</v>
      </c>
      <c r="O16" s="130">
        <f t="shared" ca="1" si="8"/>
        <v>0</v>
      </c>
      <c r="P16" s="118" t="s">
        <v>199</v>
      </c>
      <c r="Q16" s="56" cm="1">
        <f t="array" aca="1" ref="Q16" ca="1">INDIRECT(CONCATENATE("Individual!O",MATCH($A$1,Individual!A:A,0)))</f>
        <v>0</v>
      </c>
      <c r="R16" s="1"/>
      <c r="S16" s="1"/>
      <c r="T16" s="1"/>
    </row>
    <row r="17" spans="1:20" ht="8.25" customHeight="1" x14ac:dyDescent="0.45">
      <c r="A17" s="151">
        <v>0.39583333333333298</v>
      </c>
      <c r="B17" s="71"/>
      <c r="C17" s="75"/>
      <c r="D17" s="75"/>
      <c r="E17" s="79"/>
      <c r="F17" s="75"/>
      <c r="G17" s="79"/>
      <c r="H17" s="75"/>
      <c r="I17" s="57"/>
      <c r="J17" s="125">
        <f t="shared" ca="1" si="3"/>
        <v>0</v>
      </c>
      <c r="K17" s="126">
        <f t="shared" ca="1" si="4"/>
        <v>0</v>
      </c>
      <c r="L17" s="127">
        <f t="shared" ca="1" si="5"/>
        <v>0</v>
      </c>
      <c r="M17" s="128">
        <f t="shared" ca="1" si="6"/>
        <v>0</v>
      </c>
      <c r="N17" s="129">
        <f t="shared" ca="1" si="7"/>
        <v>0</v>
      </c>
      <c r="O17" s="130">
        <f t="shared" ca="1" si="8"/>
        <v>0</v>
      </c>
      <c r="P17" s="118" t="s">
        <v>226</v>
      </c>
      <c r="Q17" s="56" cm="1">
        <f t="array" aca="1" ref="Q17" ca="1">INDIRECT(CONCATENATE("Individual!P",MATCH($A$1,Individual!A:A,0)))</f>
        <v>0</v>
      </c>
      <c r="R17" s="1"/>
      <c r="S17" s="1"/>
      <c r="T17" s="1"/>
    </row>
    <row r="18" spans="1:20" ht="8.25" customHeight="1" x14ac:dyDescent="0.45">
      <c r="A18" s="152">
        <v>0.40625</v>
      </c>
      <c r="B18" s="72"/>
      <c r="C18" s="76"/>
      <c r="D18" s="76"/>
      <c r="E18" s="80"/>
      <c r="F18" s="76"/>
      <c r="G18" s="80"/>
      <c r="H18" s="76"/>
      <c r="I18" s="57"/>
      <c r="J18" s="125">
        <f t="shared" ca="1" si="3"/>
        <v>0</v>
      </c>
      <c r="K18" s="126">
        <f t="shared" ca="1" si="4"/>
        <v>0</v>
      </c>
      <c r="L18" s="127">
        <f t="shared" ca="1" si="5"/>
        <v>0</v>
      </c>
      <c r="M18" s="128">
        <f t="shared" ca="1" si="6"/>
        <v>0</v>
      </c>
      <c r="N18" s="129">
        <f t="shared" ca="1" si="7"/>
        <v>0</v>
      </c>
      <c r="O18" s="130">
        <f t="shared" ca="1" si="8"/>
        <v>0</v>
      </c>
      <c r="P18" s="118" t="s">
        <v>200</v>
      </c>
      <c r="Q18" s="56" cm="1">
        <f t="array" aca="1" ref="Q18" ca="1">INDIRECT(CONCATENATE("Individual!Q",MATCH($A$1,Individual!A:A,0)))</f>
        <v>0</v>
      </c>
      <c r="R18" s="1"/>
      <c r="S18" s="1"/>
      <c r="T18" s="1"/>
    </row>
    <row r="19" spans="1:20" ht="8.25" customHeight="1" x14ac:dyDescent="0.45">
      <c r="A19" s="150">
        <v>0.41666666666666702</v>
      </c>
      <c r="B19" s="70"/>
      <c r="C19" s="74"/>
      <c r="D19" s="74"/>
      <c r="E19" s="78"/>
      <c r="F19" s="74"/>
      <c r="G19" s="78"/>
      <c r="H19" s="74"/>
      <c r="I19" s="57"/>
      <c r="J19" s="125">
        <f t="shared" ca="1" si="3"/>
        <v>0</v>
      </c>
      <c r="K19" s="126">
        <f t="shared" ca="1" si="4"/>
        <v>0</v>
      </c>
      <c r="L19" s="127">
        <f t="shared" ca="1" si="5"/>
        <v>0</v>
      </c>
      <c r="M19" s="128">
        <f t="shared" ca="1" si="6"/>
        <v>0</v>
      </c>
      <c r="N19" s="129">
        <f t="shared" ca="1" si="7"/>
        <v>0</v>
      </c>
      <c r="O19" s="130">
        <f t="shared" ca="1" si="8"/>
        <v>0</v>
      </c>
      <c r="P19" s="48"/>
      <c r="Q19" s="49"/>
      <c r="R19" s="1"/>
      <c r="S19" s="1"/>
      <c r="T19" s="1"/>
    </row>
    <row r="20" spans="1:20" ht="8.25" customHeight="1" x14ac:dyDescent="0.45">
      <c r="A20" s="151">
        <v>0.42708333333333298</v>
      </c>
      <c r="B20" s="71"/>
      <c r="C20" s="75"/>
      <c r="D20" s="75"/>
      <c r="E20" s="79"/>
      <c r="F20" s="75"/>
      <c r="G20" s="79"/>
      <c r="H20" s="75"/>
      <c r="I20" s="57"/>
      <c r="J20" s="125">
        <f t="shared" ca="1" si="3"/>
        <v>0</v>
      </c>
      <c r="K20" s="126">
        <f t="shared" ca="1" si="4"/>
        <v>0</v>
      </c>
      <c r="L20" s="127">
        <f t="shared" ca="1" si="5"/>
        <v>0</v>
      </c>
      <c r="M20" s="128">
        <f t="shared" ca="1" si="6"/>
        <v>0</v>
      </c>
      <c r="N20" s="129">
        <f t="shared" ca="1" si="7"/>
        <v>0</v>
      </c>
      <c r="O20" s="130">
        <f t="shared" ca="1" si="8"/>
        <v>0</v>
      </c>
      <c r="P20" s="48"/>
      <c r="Q20" s="49"/>
      <c r="R20" s="1"/>
      <c r="S20" s="1"/>
      <c r="T20" s="1"/>
    </row>
    <row r="21" spans="1:20" ht="8.25" customHeight="1" x14ac:dyDescent="0.45">
      <c r="A21" s="151">
        <v>0.4375</v>
      </c>
      <c r="B21" s="71"/>
      <c r="C21" s="75"/>
      <c r="D21" s="75"/>
      <c r="E21" s="79"/>
      <c r="F21" s="75"/>
      <c r="G21" s="79"/>
      <c r="H21" s="75"/>
      <c r="I21" s="57"/>
      <c r="J21" s="125">
        <f t="shared" ca="1" si="3"/>
        <v>0</v>
      </c>
      <c r="K21" s="126">
        <f t="shared" ca="1" si="4"/>
        <v>0</v>
      </c>
      <c r="L21" s="127">
        <f t="shared" ca="1" si="5"/>
        <v>0</v>
      </c>
      <c r="M21" s="128">
        <f t="shared" ca="1" si="6"/>
        <v>0</v>
      </c>
      <c r="N21" s="129">
        <f t="shared" ca="1" si="7"/>
        <v>0</v>
      </c>
      <c r="O21" s="130">
        <f t="shared" ca="1" si="8"/>
        <v>0</v>
      </c>
      <c r="P21" s="48"/>
      <c r="Q21" s="49"/>
      <c r="R21" s="1"/>
      <c r="S21" s="1"/>
      <c r="T21" s="1"/>
    </row>
    <row r="22" spans="1:20" ht="8.25" customHeight="1" x14ac:dyDescent="0.45">
      <c r="A22" s="152">
        <v>0.44791666666666602</v>
      </c>
      <c r="B22" s="72"/>
      <c r="C22" s="76"/>
      <c r="D22" s="76"/>
      <c r="E22" s="80"/>
      <c r="F22" s="76"/>
      <c r="G22" s="80"/>
      <c r="H22" s="76"/>
      <c r="I22" s="57"/>
      <c r="J22" s="125">
        <f t="shared" ca="1" si="3"/>
        <v>0</v>
      </c>
      <c r="K22" s="126">
        <f t="shared" ca="1" si="4"/>
        <v>0</v>
      </c>
      <c r="L22" s="127">
        <f t="shared" ca="1" si="5"/>
        <v>0</v>
      </c>
      <c r="M22" s="128">
        <f t="shared" ca="1" si="6"/>
        <v>0</v>
      </c>
      <c r="N22" s="129">
        <f t="shared" ca="1" si="7"/>
        <v>0</v>
      </c>
      <c r="O22" s="130">
        <f t="shared" ca="1" si="8"/>
        <v>0</v>
      </c>
      <c r="P22" s="48"/>
      <c r="Q22" s="49"/>
      <c r="R22" s="1"/>
      <c r="S22" s="1"/>
      <c r="T22" s="1"/>
    </row>
    <row r="23" spans="1:20" ht="8.25" customHeight="1" x14ac:dyDescent="0.45">
      <c r="A23" s="150">
        <v>0.45833333333333298</v>
      </c>
      <c r="B23" s="70"/>
      <c r="C23" s="74"/>
      <c r="D23" s="74"/>
      <c r="E23" s="78"/>
      <c r="F23" s="74"/>
      <c r="G23" s="78"/>
      <c r="H23" s="74"/>
      <c r="I23" s="57"/>
      <c r="J23" s="125">
        <f t="shared" ca="1" si="3"/>
        <v>0</v>
      </c>
      <c r="K23" s="126">
        <f t="shared" ca="1" si="4"/>
        <v>0</v>
      </c>
      <c r="L23" s="127">
        <f t="shared" ca="1" si="5"/>
        <v>0</v>
      </c>
      <c r="M23" s="128">
        <f t="shared" ca="1" si="6"/>
        <v>0</v>
      </c>
      <c r="N23" s="129">
        <f t="shared" ca="1" si="7"/>
        <v>0</v>
      </c>
      <c r="O23" s="130">
        <f t="shared" ca="1" si="8"/>
        <v>0</v>
      </c>
      <c r="P23" s="48"/>
      <c r="Q23" s="49"/>
      <c r="R23" s="1"/>
      <c r="S23" s="1"/>
      <c r="T23" s="1"/>
    </row>
    <row r="24" spans="1:20" ht="8.25" customHeight="1" x14ac:dyDescent="0.45">
      <c r="A24" s="151">
        <v>0.46875</v>
      </c>
      <c r="B24" s="71"/>
      <c r="C24" s="75"/>
      <c r="D24" s="75"/>
      <c r="E24" s="79"/>
      <c r="F24" s="75"/>
      <c r="G24" s="79"/>
      <c r="H24" s="75"/>
      <c r="I24" s="57"/>
      <c r="J24" s="125">
        <f t="shared" ca="1" si="3"/>
        <v>0</v>
      </c>
      <c r="K24" s="126">
        <f t="shared" ca="1" si="4"/>
        <v>0</v>
      </c>
      <c r="L24" s="127">
        <f t="shared" ca="1" si="5"/>
        <v>0</v>
      </c>
      <c r="M24" s="128">
        <f t="shared" ca="1" si="6"/>
        <v>0</v>
      </c>
      <c r="N24" s="129">
        <f t="shared" ca="1" si="7"/>
        <v>0</v>
      </c>
      <c r="O24" s="130">
        <f t="shared" ca="1" si="8"/>
        <v>0</v>
      </c>
      <c r="P24" s="48"/>
      <c r="Q24" s="49"/>
      <c r="R24" s="1"/>
      <c r="S24" s="1"/>
      <c r="T24" s="1"/>
    </row>
    <row r="25" spans="1:20" ht="8.25" customHeight="1" x14ac:dyDescent="0.45">
      <c r="A25" s="151">
        <v>0.47916666666666602</v>
      </c>
      <c r="B25" s="71"/>
      <c r="C25" s="75"/>
      <c r="D25" s="75"/>
      <c r="E25" s="79"/>
      <c r="F25" s="75"/>
      <c r="G25" s="79"/>
      <c r="H25" s="75"/>
      <c r="I25" s="57"/>
      <c r="J25" s="125">
        <f t="shared" ca="1" si="3"/>
        <v>0</v>
      </c>
      <c r="K25" s="126">
        <f t="shared" ca="1" si="4"/>
        <v>0</v>
      </c>
      <c r="L25" s="127">
        <f t="shared" ca="1" si="5"/>
        <v>0</v>
      </c>
      <c r="M25" s="128">
        <f t="shared" ca="1" si="6"/>
        <v>0</v>
      </c>
      <c r="N25" s="129">
        <f t="shared" ca="1" si="7"/>
        <v>0</v>
      </c>
      <c r="O25" s="130">
        <f t="shared" ca="1" si="8"/>
        <v>0</v>
      </c>
      <c r="P25" s="1"/>
      <c r="R25" s="1"/>
      <c r="S25" s="1"/>
      <c r="T25" s="1"/>
    </row>
    <row r="26" spans="1:20" ht="8.25" customHeight="1" x14ac:dyDescent="0.45">
      <c r="A26" s="152">
        <v>0.48958333333333298</v>
      </c>
      <c r="B26" s="72"/>
      <c r="C26" s="76"/>
      <c r="D26" s="76"/>
      <c r="E26" s="80"/>
      <c r="F26" s="76"/>
      <c r="G26" s="80"/>
      <c r="H26" s="76"/>
      <c r="I26" s="57"/>
      <c r="J26" s="125">
        <f t="shared" ca="1" si="3"/>
        <v>0</v>
      </c>
      <c r="K26" s="126">
        <f t="shared" ca="1" si="4"/>
        <v>0</v>
      </c>
      <c r="L26" s="127">
        <f t="shared" ca="1" si="5"/>
        <v>0</v>
      </c>
      <c r="M26" s="128">
        <f t="shared" ca="1" si="6"/>
        <v>0</v>
      </c>
      <c r="N26" s="129">
        <f t="shared" ca="1" si="7"/>
        <v>0</v>
      </c>
      <c r="O26" s="130">
        <f t="shared" ca="1" si="8"/>
        <v>0</v>
      </c>
      <c r="P26" s="1"/>
      <c r="R26" s="1"/>
      <c r="S26" s="1"/>
      <c r="T26" s="1"/>
    </row>
    <row r="27" spans="1:20" ht="8.25" customHeight="1" x14ac:dyDescent="0.45">
      <c r="A27" s="150">
        <v>0.5</v>
      </c>
      <c r="B27" s="70"/>
      <c r="C27" s="74"/>
      <c r="D27" s="74"/>
      <c r="E27" s="78"/>
      <c r="F27" s="74"/>
      <c r="G27" s="78"/>
      <c r="H27" s="74"/>
      <c r="I27" s="57"/>
      <c r="J27" s="125">
        <f t="shared" ca="1" si="3"/>
        <v>0</v>
      </c>
      <c r="K27" s="126">
        <f t="shared" ca="1" si="4"/>
        <v>0</v>
      </c>
      <c r="L27" s="127">
        <f t="shared" ca="1" si="5"/>
        <v>0</v>
      </c>
      <c r="M27" s="128">
        <f t="shared" ca="1" si="6"/>
        <v>0</v>
      </c>
      <c r="N27" s="129">
        <f t="shared" ca="1" si="7"/>
        <v>0</v>
      </c>
      <c r="O27" s="130">
        <f t="shared" ca="1" si="8"/>
        <v>0</v>
      </c>
      <c r="P27" s="1"/>
      <c r="R27" s="1"/>
      <c r="S27" s="1"/>
      <c r="T27" s="1"/>
    </row>
    <row r="28" spans="1:20" ht="8.25" customHeight="1" x14ac:dyDescent="0.45">
      <c r="A28" s="151">
        <v>0.51041666666666596</v>
      </c>
      <c r="B28" s="71"/>
      <c r="C28" s="75"/>
      <c r="D28" s="75"/>
      <c r="E28" s="79"/>
      <c r="F28" s="75"/>
      <c r="G28" s="79"/>
      <c r="H28" s="75"/>
      <c r="I28" s="57"/>
      <c r="J28" s="125">
        <f t="shared" ca="1" si="3"/>
        <v>0</v>
      </c>
      <c r="K28" s="126">
        <f t="shared" ca="1" si="4"/>
        <v>0</v>
      </c>
      <c r="L28" s="127">
        <f t="shared" ca="1" si="5"/>
        <v>0</v>
      </c>
      <c r="M28" s="128">
        <f t="shared" ca="1" si="6"/>
        <v>0</v>
      </c>
      <c r="N28" s="129">
        <f t="shared" ca="1" si="7"/>
        <v>0</v>
      </c>
      <c r="O28" s="130">
        <f t="shared" ca="1" si="8"/>
        <v>0</v>
      </c>
      <c r="P28" s="1"/>
      <c r="R28" s="1"/>
      <c r="S28" s="1"/>
      <c r="T28" s="1"/>
    </row>
    <row r="29" spans="1:20" ht="8.25" customHeight="1" x14ac:dyDescent="0.45">
      <c r="A29" s="151">
        <v>0.52083333333333304</v>
      </c>
      <c r="B29" s="71"/>
      <c r="C29" s="75"/>
      <c r="D29" s="75"/>
      <c r="E29" s="79"/>
      <c r="F29" s="75"/>
      <c r="G29" s="79"/>
      <c r="H29" s="75"/>
      <c r="I29" s="57"/>
      <c r="J29" s="125">
        <f t="shared" ca="1" si="3"/>
        <v>0</v>
      </c>
      <c r="K29" s="126">
        <f t="shared" ca="1" si="4"/>
        <v>0</v>
      </c>
      <c r="L29" s="127">
        <f t="shared" ca="1" si="5"/>
        <v>0</v>
      </c>
      <c r="M29" s="128">
        <f t="shared" ca="1" si="6"/>
        <v>0</v>
      </c>
      <c r="N29" s="129">
        <f t="shared" ca="1" si="7"/>
        <v>0</v>
      </c>
      <c r="O29" s="130">
        <f t="shared" ca="1" si="8"/>
        <v>0</v>
      </c>
      <c r="P29" s="1"/>
      <c r="R29" s="1"/>
      <c r="S29" s="1"/>
      <c r="T29" s="1"/>
    </row>
    <row r="30" spans="1:20" ht="8.25" customHeight="1" x14ac:dyDescent="0.45">
      <c r="A30" s="152">
        <v>0.531249999999999</v>
      </c>
      <c r="B30" s="72"/>
      <c r="C30" s="76"/>
      <c r="D30" s="76"/>
      <c r="E30" s="80"/>
      <c r="F30" s="76"/>
      <c r="G30" s="80"/>
      <c r="H30" s="76"/>
      <c r="I30" s="57"/>
      <c r="J30" s="125">
        <f t="shared" ca="1" si="3"/>
        <v>0</v>
      </c>
      <c r="K30" s="126">
        <f t="shared" ca="1" si="4"/>
        <v>0</v>
      </c>
      <c r="L30" s="127">
        <f t="shared" ca="1" si="5"/>
        <v>0</v>
      </c>
      <c r="M30" s="128">
        <f t="shared" ca="1" si="6"/>
        <v>0</v>
      </c>
      <c r="N30" s="129">
        <f t="shared" ca="1" si="7"/>
        <v>0</v>
      </c>
      <c r="O30" s="130">
        <f t="shared" ca="1" si="8"/>
        <v>0</v>
      </c>
      <c r="P30" s="1"/>
      <c r="R30" s="1"/>
      <c r="S30" s="1"/>
      <c r="T30" s="1"/>
    </row>
    <row r="31" spans="1:20" ht="8.25" customHeight="1" x14ac:dyDescent="0.45">
      <c r="A31" s="150">
        <v>0.54166666666666596</v>
      </c>
      <c r="B31" s="70"/>
      <c r="C31" s="74"/>
      <c r="D31" s="74"/>
      <c r="E31" s="78"/>
      <c r="F31" s="74"/>
      <c r="G31" s="78"/>
      <c r="H31" s="74"/>
      <c r="I31" s="57"/>
      <c r="J31" s="125">
        <f t="shared" ca="1" si="3"/>
        <v>0</v>
      </c>
      <c r="K31" s="126">
        <f t="shared" ca="1" si="4"/>
        <v>0</v>
      </c>
      <c r="L31" s="127">
        <f t="shared" ca="1" si="5"/>
        <v>0</v>
      </c>
      <c r="M31" s="128">
        <f t="shared" ca="1" si="6"/>
        <v>0</v>
      </c>
      <c r="N31" s="129">
        <f t="shared" ca="1" si="7"/>
        <v>0</v>
      </c>
      <c r="O31" s="130">
        <f t="shared" ca="1" si="8"/>
        <v>0</v>
      </c>
      <c r="P31" s="1"/>
      <c r="R31" s="1"/>
      <c r="S31" s="1"/>
      <c r="T31" s="1"/>
    </row>
    <row r="32" spans="1:20" ht="8.25" customHeight="1" x14ac:dyDescent="0.45">
      <c r="A32" s="151">
        <v>0.55208333333333304</v>
      </c>
      <c r="B32" s="71"/>
      <c r="C32" s="75"/>
      <c r="D32" s="75"/>
      <c r="E32" s="79"/>
      <c r="F32" s="75"/>
      <c r="G32" s="79"/>
      <c r="H32" s="75"/>
      <c r="I32" s="57"/>
      <c r="J32" s="125">
        <f t="shared" ca="1" si="3"/>
        <v>0</v>
      </c>
      <c r="K32" s="126">
        <f t="shared" ca="1" si="4"/>
        <v>0</v>
      </c>
      <c r="L32" s="127">
        <f t="shared" ca="1" si="5"/>
        <v>0</v>
      </c>
      <c r="M32" s="128">
        <f t="shared" ca="1" si="6"/>
        <v>0</v>
      </c>
      <c r="N32" s="129">
        <f t="shared" ca="1" si="7"/>
        <v>0</v>
      </c>
      <c r="O32" s="130">
        <f t="shared" ca="1" si="8"/>
        <v>0</v>
      </c>
      <c r="P32" s="1"/>
      <c r="R32" s="1"/>
      <c r="S32" s="1"/>
      <c r="T32" s="1"/>
    </row>
    <row r="33" spans="1:20" ht="8.25" customHeight="1" x14ac:dyDescent="0.45">
      <c r="A33" s="151">
        <v>0.562499999999999</v>
      </c>
      <c r="B33" s="71"/>
      <c r="C33" s="75"/>
      <c r="D33" s="75"/>
      <c r="E33" s="79"/>
      <c r="F33" s="75"/>
      <c r="G33" s="79"/>
      <c r="H33" s="75"/>
      <c r="I33" s="57"/>
      <c r="J33" s="125">
        <f t="shared" ca="1" si="3"/>
        <v>0</v>
      </c>
      <c r="K33" s="126">
        <f t="shared" ca="1" si="4"/>
        <v>0</v>
      </c>
      <c r="L33" s="127">
        <f t="shared" ca="1" si="5"/>
        <v>0</v>
      </c>
      <c r="M33" s="128">
        <f t="shared" ca="1" si="6"/>
        <v>0</v>
      </c>
      <c r="N33" s="129">
        <f t="shared" ca="1" si="7"/>
        <v>0</v>
      </c>
      <c r="O33" s="130">
        <f t="shared" ca="1" si="8"/>
        <v>0</v>
      </c>
      <c r="P33" s="1"/>
      <c r="R33" s="1"/>
      <c r="S33" s="1"/>
      <c r="T33" s="1"/>
    </row>
    <row r="34" spans="1:20" ht="8.25" customHeight="1" x14ac:dyDescent="0.45">
      <c r="A34" s="152">
        <v>0.57291666666666596</v>
      </c>
      <c r="B34" s="72"/>
      <c r="C34" s="76"/>
      <c r="D34" s="76"/>
      <c r="E34" s="80"/>
      <c r="F34" s="76"/>
      <c r="G34" s="80"/>
      <c r="H34" s="76"/>
      <c r="I34" s="57"/>
      <c r="J34" s="125">
        <f t="shared" ca="1" si="3"/>
        <v>0</v>
      </c>
      <c r="K34" s="126">
        <f t="shared" ca="1" si="4"/>
        <v>0</v>
      </c>
      <c r="L34" s="127">
        <f t="shared" ca="1" si="5"/>
        <v>0</v>
      </c>
      <c r="M34" s="128">
        <f t="shared" ca="1" si="6"/>
        <v>0</v>
      </c>
      <c r="N34" s="129">
        <f t="shared" ca="1" si="7"/>
        <v>0</v>
      </c>
      <c r="O34" s="130">
        <f t="shared" ca="1" si="8"/>
        <v>0</v>
      </c>
      <c r="P34" s="1"/>
      <c r="R34" s="1"/>
      <c r="S34" s="1"/>
      <c r="T34" s="1"/>
    </row>
    <row r="35" spans="1:20" ht="8.25" customHeight="1" x14ac:dyDescent="0.45">
      <c r="A35" s="150">
        <v>0.58333333333333304</v>
      </c>
      <c r="B35" s="70"/>
      <c r="C35" s="74"/>
      <c r="D35" s="74"/>
      <c r="E35" s="78"/>
      <c r="F35" s="74"/>
      <c r="G35" s="78"/>
      <c r="H35" s="74"/>
      <c r="I35" s="57"/>
      <c r="J35" s="125">
        <f t="shared" ca="1" si="3"/>
        <v>0</v>
      </c>
      <c r="K35" s="126">
        <f t="shared" ca="1" si="4"/>
        <v>0</v>
      </c>
      <c r="L35" s="127">
        <f t="shared" ca="1" si="5"/>
        <v>0</v>
      </c>
      <c r="M35" s="128">
        <f t="shared" ca="1" si="6"/>
        <v>0</v>
      </c>
      <c r="N35" s="129">
        <f t="shared" ca="1" si="7"/>
        <v>0</v>
      </c>
      <c r="O35" s="130">
        <f t="shared" ca="1" si="8"/>
        <v>0</v>
      </c>
      <c r="P35" s="1"/>
      <c r="R35" s="1"/>
      <c r="S35" s="1"/>
      <c r="T35" s="1"/>
    </row>
    <row r="36" spans="1:20" ht="8.25" customHeight="1" x14ac:dyDescent="0.45">
      <c r="A36" s="151">
        <v>0.593749999999999</v>
      </c>
      <c r="B36" s="71"/>
      <c r="C36" s="75"/>
      <c r="D36" s="75"/>
      <c r="E36" s="79"/>
      <c r="F36" s="75"/>
      <c r="G36" s="79"/>
      <c r="H36" s="75"/>
      <c r="I36" s="57"/>
      <c r="J36" s="125">
        <f t="shared" ca="1" si="3"/>
        <v>0</v>
      </c>
      <c r="K36" s="126">
        <f t="shared" ca="1" si="4"/>
        <v>0</v>
      </c>
      <c r="L36" s="127">
        <f t="shared" ca="1" si="5"/>
        <v>0</v>
      </c>
      <c r="M36" s="128">
        <f t="shared" ca="1" si="6"/>
        <v>0</v>
      </c>
      <c r="N36" s="129">
        <f t="shared" ca="1" si="7"/>
        <v>0</v>
      </c>
      <c r="O36" s="130">
        <f t="shared" ca="1" si="8"/>
        <v>0</v>
      </c>
      <c r="P36" s="1"/>
      <c r="R36" s="1"/>
      <c r="S36" s="1"/>
      <c r="T36" s="1"/>
    </row>
    <row r="37" spans="1:20" ht="8.25" customHeight="1" x14ac:dyDescent="0.45">
      <c r="A37" s="151">
        <v>0.60416666666666596</v>
      </c>
      <c r="B37" s="71"/>
      <c r="C37" s="75"/>
      <c r="D37" s="75"/>
      <c r="E37" s="79"/>
      <c r="F37" s="75"/>
      <c r="G37" s="79"/>
      <c r="H37" s="75"/>
      <c r="I37" s="57"/>
      <c r="J37" s="125">
        <f t="shared" ca="1" si="3"/>
        <v>0</v>
      </c>
      <c r="K37" s="126">
        <f t="shared" ca="1" si="4"/>
        <v>0</v>
      </c>
      <c r="L37" s="127">
        <f t="shared" ca="1" si="5"/>
        <v>0</v>
      </c>
      <c r="M37" s="128">
        <f t="shared" ca="1" si="6"/>
        <v>0</v>
      </c>
      <c r="N37" s="129">
        <f t="shared" ca="1" si="7"/>
        <v>0</v>
      </c>
      <c r="O37" s="130">
        <f t="shared" ca="1" si="8"/>
        <v>0</v>
      </c>
      <c r="P37" s="1"/>
      <c r="R37" s="1"/>
      <c r="S37" s="1"/>
      <c r="T37" s="1"/>
    </row>
    <row r="38" spans="1:20" ht="8.25" customHeight="1" x14ac:dyDescent="0.45">
      <c r="A38" s="152">
        <v>0.61458333333333304</v>
      </c>
      <c r="B38" s="72"/>
      <c r="C38" s="76"/>
      <c r="D38" s="76"/>
      <c r="E38" s="80"/>
      <c r="F38" s="76"/>
      <c r="G38" s="80"/>
      <c r="H38" s="76"/>
      <c r="I38" s="57"/>
      <c r="J38" s="125">
        <f t="shared" ca="1" si="3"/>
        <v>0</v>
      </c>
      <c r="K38" s="126">
        <f t="shared" ca="1" si="4"/>
        <v>0</v>
      </c>
      <c r="L38" s="127">
        <f t="shared" ca="1" si="5"/>
        <v>0</v>
      </c>
      <c r="M38" s="128">
        <f t="shared" ca="1" si="6"/>
        <v>0</v>
      </c>
      <c r="N38" s="129">
        <f t="shared" ca="1" si="7"/>
        <v>0</v>
      </c>
      <c r="O38" s="130">
        <f t="shared" ca="1" si="8"/>
        <v>0</v>
      </c>
      <c r="P38" s="1"/>
      <c r="R38" s="1"/>
      <c r="S38" s="1"/>
      <c r="T38" s="1"/>
    </row>
    <row r="39" spans="1:20" ht="8.25" customHeight="1" x14ac:dyDescent="0.45">
      <c r="A39" s="150">
        <v>0.624999999999999</v>
      </c>
      <c r="B39" s="70"/>
      <c r="C39" s="74"/>
      <c r="D39" s="74"/>
      <c r="E39" s="78"/>
      <c r="F39" s="74"/>
      <c r="G39" s="78"/>
      <c r="H39" s="74"/>
      <c r="I39" s="57"/>
      <c r="J39" s="125">
        <f t="shared" ca="1" si="3"/>
        <v>0</v>
      </c>
      <c r="K39" s="126">
        <f t="shared" ca="1" si="4"/>
        <v>0</v>
      </c>
      <c r="L39" s="127">
        <f t="shared" ca="1" si="5"/>
        <v>0</v>
      </c>
      <c r="M39" s="128">
        <f t="shared" ca="1" si="6"/>
        <v>0</v>
      </c>
      <c r="N39" s="129">
        <f t="shared" ca="1" si="7"/>
        <v>0</v>
      </c>
      <c r="O39" s="130">
        <f t="shared" ca="1" si="8"/>
        <v>0</v>
      </c>
      <c r="P39" s="1"/>
      <c r="R39" s="1"/>
      <c r="S39" s="1"/>
      <c r="T39" s="1"/>
    </row>
    <row r="40" spans="1:20" ht="8.25" customHeight="1" x14ac:dyDescent="0.45">
      <c r="A40" s="151">
        <v>0.63541666666666596</v>
      </c>
      <c r="B40" s="71"/>
      <c r="C40" s="75"/>
      <c r="D40" s="75"/>
      <c r="E40" s="79"/>
      <c r="F40" s="75"/>
      <c r="G40" s="79"/>
      <c r="H40" s="75"/>
      <c r="I40" s="57"/>
      <c r="J40" s="125">
        <f t="shared" ca="1" si="3"/>
        <v>0</v>
      </c>
      <c r="K40" s="126">
        <f t="shared" ca="1" si="4"/>
        <v>0</v>
      </c>
      <c r="L40" s="127">
        <f t="shared" ca="1" si="5"/>
        <v>0</v>
      </c>
      <c r="M40" s="128">
        <f t="shared" ca="1" si="6"/>
        <v>0</v>
      </c>
      <c r="N40" s="129">
        <f t="shared" ca="1" si="7"/>
        <v>0</v>
      </c>
      <c r="O40" s="130">
        <f t="shared" ca="1" si="8"/>
        <v>0</v>
      </c>
      <c r="P40" s="1"/>
      <c r="R40" s="1"/>
      <c r="S40" s="1"/>
      <c r="T40" s="1"/>
    </row>
    <row r="41" spans="1:20" ht="8.25" customHeight="1" x14ac:dyDescent="0.45">
      <c r="A41" s="151">
        <v>0.64583333333333204</v>
      </c>
      <c r="B41" s="71"/>
      <c r="C41" s="75"/>
      <c r="D41" s="75"/>
      <c r="E41" s="79"/>
      <c r="F41" s="75"/>
      <c r="G41" s="79"/>
      <c r="H41" s="75"/>
      <c r="I41" s="57"/>
      <c r="J41" s="125">
        <f t="shared" ca="1" si="3"/>
        <v>0</v>
      </c>
      <c r="K41" s="126">
        <f t="shared" ca="1" si="4"/>
        <v>0</v>
      </c>
      <c r="L41" s="127">
        <f t="shared" ca="1" si="5"/>
        <v>0</v>
      </c>
      <c r="M41" s="128">
        <f t="shared" ca="1" si="6"/>
        <v>0</v>
      </c>
      <c r="N41" s="129">
        <f t="shared" ca="1" si="7"/>
        <v>0</v>
      </c>
      <c r="O41" s="130">
        <f t="shared" ca="1" si="8"/>
        <v>0</v>
      </c>
      <c r="P41" s="1"/>
      <c r="R41" s="1"/>
      <c r="S41" s="1"/>
      <c r="T41" s="1"/>
    </row>
    <row r="42" spans="1:20" ht="8.25" customHeight="1" x14ac:dyDescent="0.45">
      <c r="A42" s="152">
        <v>0.656249999999999</v>
      </c>
      <c r="B42" s="72"/>
      <c r="C42" s="76"/>
      <c r="D42" s="76"/>
      <c r="E42" s="80"/>
      <c r="F42" s="76"/>
      <c r="G42" s="80"/>
      <c r="H42" s="76"/>
      <c r="I42" s="57"/>
      <c r="J42" s="125">
        <f t="shared" ca="1" si="3"/>
        <v>0</v>
      </c>
      <c r="K42" s="126">
        <f t="shared" ca="1" si="4"/>
        <v>0</v>
      </c>
      <c r="L42" s="127">
        <f t="shared" ca="1" si="5"/>
        <v>0</v>
      </c>
      <c r="M42" s="128">
        <f t="shared" ca="1" si="6"/>
        <v>0</v>
      </c>
      <c r="N42" s="129">
        <f t="shared" ca="1" si="7"/>
        <v>0</v>
      </c>
      <c r="O42" s="130">
        <f t="shared" ca="1" si="8"/>
        <v>0</v>
      </c>
      <c r="P42" s="1"/>
      <c r="R42" s="1"/>
      <c r="S42" s="1"/>
      <c r="T42" s="1"/>
    </row>
    <row r="43" spans="1:20" ht="8.25" customHeight="1" x14ac:dyDescent="0.45">
      <c r="A43" s="150">
        <v>0.66666666666666596</v>
      </c>
      <c r="B43" s="70"/>
      <c r="C43" s="74"/>
      <c r="D43" s="74"/>
      <c r="E43" s="78"/>
      <c r="F43" s="74"/>
      <c r="G43" s="78"/>
      <c r="H43" s="74"/>
      <c r="I43" s="57"/>
      <c r="J43" s="125">
        <f t="shared" ca="1" si="3"/>
        <v>0</v>
      </c>
      <c r="K43" s="126">
        <f t="shared" ca="1" si="4"/>
        <v>0</v>
      </c>
      <c r="L43" s="127">
        <f t="shared" ca="1" si="5"/>
        <v>0</v>
      </c>
      <c r="M43" s="128">
        <f t="shared" ca="1" si="6"/>
        <v>0</v>
      </c>
      <c r="N43" s="129">
        <f t="shared" ca="1" si="7"/>
        <v>0</v>
      </c>
      <c r="O43" s="130">
        <f t="shared" ca="1" si="8"/>
        <v>0</v>
      </c>
      <c r="P43" s="1"/>
      <c r="R43" s="1"/>
      <c r="S43" s="1"/>
      <c r="T43" s="1"/>
    </row>
    <row r="44" spans="1:20" ht="8.25" customHeight="1" x14ac:dyDescent="0.45">
      <c r="A44" s="151">
        <v>0.67708333333333204</v>
      </c>
      <c r="B44" s="71"/>
      <c r="C44" s="75"/>
      <c r="D44" s="75"/>
      <c r="E44" s="79"/>
      <c r="F44" s="75"/>
      <c r="G44" s="79"/>
      <c r="H44" s="75"/>
      <c r="I44" s="57"/>
      <c r="J44" s="125">
        <f t="shared" ca="1" si="3"/>
        <v>0</v>
      </c>
      <c r="K44" s="126">
        <f t="shared" ca="1" si="4"/>
        <v>0</v>
      </c>
      <c r="L44" s="127">
        <f t="shared" ca="1" si="5"/>
        <v>0</v>
      </c>
      <c r="M44" s="128">
        <f t="shared" ca="1" si="6"/>
        <v>0</v>
      </c>
      <c r="N44" s="129">
        <f t="shared" ca="1" si="7"/>
        <v>0</v>
      </c>
      <c r="O44" s="130">
        <f t="shared" ca="1" si="8"/>
        <v>0</v>
      </c>
      <c r="P44" s="1"/>
      <c r="R44" s="1"/>
      <c r="S44" s="1"/>
      <c r="T44" s="1"/>
    </row>
    <row r="45" spans="1:20" ht="8.25" customHeight="1" x14ac:dyDescent="0.45">
      <c r="A45" s="151">
        <v>0.687499999999999</v>
      </c>
      <c r="B45" s="71"/>
      <c r="C45" s="75"/>
      <c r="D45" s="75"/>
      <c r="E45" s="79"/>
      <c r="F45" s="75"/>
      <c r="G45" s="79"/>
      <c r="H45" s="75"/>
      <c r="I45" s="57"/>
      <c r="J45" s="125">
        <f t="shared" ca="1" si="3"/>
        <v>0</v>
      </c>
      <c r="K45" s="126">
        <f t="shared" ca="1" si="4"/>
        <v>0</v>
      </c>
      <c r="L45" s="127">
        <f t="shared" ca="1" si="5"/>
        <v>0</v>
      </c>
      <c r="M45" s="128">
        <f t="shared" ca="1" si="6"/>
        <v>0</v>
      </c>
      <c r="N45" s="129">
        <f t="shared" ca="1" si="7"/>
        <v>0</v>
      </c>
      <c r="O45" s="130">
        <f t="shared" ca="1" si="8"/>
        <v>0</v>
      </c>
      <c r="P45" s="1"/>
      <c r="R45" s="1"/>
      <c r="S45" s="1"/>
      <c r="T45" s="1"/>
    </row>
    <row r="46" spans="1:20" ht="8.25" customHeight="1" x14ac:dyDescent="0.45">
      <c r="A46" s="152">
        <v>0.69791666666666596</v>
      </c>
      <c r="B46" s="72"/>
      <c r="C46" s="76"/>
      <c r="D46" s="76"/>
      <c r="E46" s="80"/>
      <c r="F46" s="76"/>
      <c r="G46" s="80"/>
      <c r="H46" s="76"/>
      <c r="I46" s="57"/>
      <c r="J46" s="125">
        <f t="shared" ca="1" si="3"/>
        <v>0</v>
      </c>
      <c r="K46" s="126">
        <f t="shared" ca="1" si="4"/>
        <v>0</v>
      </c>
      <c r="L46" s="127">
        <f t="shared" ca="1" si="5"/>
        <v>0</v>
      </c>
      <c r="M46" s="128">
        <f t="shared" ca="1" si="6"/>
        <v>0</v>
      </c>
      <c r="N46" s="129">
        <f t="shared" ca="1" si="7"/>
        <v>0</v>
      </c>
      <c r="O46" s="130">
        <f t="shared" ca="1" si="8"/>
        <v>0</v>
      </c>
      <c r="P46" s="1"/>
      <c r="R46" s="1"/>
      <c r="S46" s="1"/>
      <c r="T46" s="1"/>
    </row>
    <row r="47" spans="1:20" ht="8.25" customHeight="1" x14ac:dyDescent="0.45">
      <c r="A47" s="150">
        <v>0.70833333333333204</v>
      </c>
      <c r="B47" s="70"/>
      <c r="C47" s="74"/>
      <c r="D47" s="74"/>
      <c r="E47" s="78"/>
      <c r="F47" s="74"/>
      <c r="G47" s="78"/>
      <c r="H47" s="74"/>
      <c r="I47" s="57"/>
      <c r="J47" s="125">
        <f t="shared" ca="1" si="3"/>
        <v>0</v>
      </c>
      <c r="K47" s="126">
        <f t="shared" ca="1" si="4"/>
        <v>0</v>
      </c>
      <c r="L47" s="127">
        <f t="shared" ca="1" si="5"/>
        <v>0</v>
      </c>
      <c r="M47" s="128">
        <f t="shared" ca="1" si="6"/>
        <v>0</v>
      </c>
      <c r="N47" s="129">
        <f t="shared" ca="1" si="7"/>
        <v>0</v>
      </c>
      <c r="O47" s="130">
        <f t="shared" ca="1" si="8"/>
        <v>0</v>
      </c>
      <c r="P47" s="1"/>
      <c r="R47" s="1"/>
      <c r="S47" s="1"/>
      <c r="T47" s="1"/>
    </row>
    <row r="48" spans="1:20" ht="8.25" customHeight="1" x14ac:dyDescent="0.45">
      <c r="A48" s="151">
        <v>0.718749999999999</v>
      </c>
      <c r="B48" s="71"/>
      <c r="C48" s="75"/>
      <c r="D48" s="75"/>
      <c r="E48" s="79"/>
      <c r="F48" s="75"/>
      <c r="G48" s="79"/>
      <c r="H48" s="75"/>
      <c r="I48" s="57"/>
      <c r="J48" s="125">
        <f t="shared" ca="1" si="3"/>
        <v>0</v>
      </c>
      <c r="K48" s="126">
        <f t="shared" ca="1" si="4"/>
        <v>0</v>
      </c>
      <c r="L48" s="127">
        <f t="shared" ca="1" si="5"/>
        <v>0</v>
      </c>
      <c r="M48" s="128">
        <f t="shared" ca="1" si="6"/>
        <v>0</v>
      </c>
      <c r="N48" s="129">
        <f t="shared" ca="1" si="7"/>
        <v>0</v>
      </c>
      <c r="O48" s="130">
        <f t="shared" ca="1" si="8"/>
        <v>0</v>
      </c>
      <c r="P48" s="1"/>
      <c r="R48" s="1"/>
      <c r="S48" s="1"/>
      <c r="T48" s="1"/>
    </row>
    <row r="49" spans="1:20" ht="8.25" customHeight="1" x14ac:dyDescent="0.45">
      <c r="A49" s="151">
        <v>0.72916666666666496</v>
      </c>
      <c r="B49" s="71"/>
      <c r="C49" s="75"/>
      <c r="D49" s="75"/>
      <c r="E49" s="79"/>
      <c r="F49" s="75"/>
      <c r="G49" s="79"/>
      <c r="H49" s="75"/>
      <c r="I49" s="57"/>
      <c r="J49" s="125">
        <f t="shared" ca="1" si="3"/>
        <v>0</v>
      </c>
      <c r="K49" s="126">
        <f t="shared" ca="1" si="4"/>
        <v>0</v>
      </c>
      <c r="L49" s="127">
        <f t="shared" ca="1" si="5"/>
        <v>0</v>
      </c>
      <c r="M49" s="128">
        <f t="shared" ca="1" si="6"/>
        <v>0</v>
      </c>
      <c r="N49" s="129">
        <f t="shared" ca="1" si="7"/>
        <v>0</v>
      </c>
      <c r="O49" s="130">
        <f t="shared" ca="1" si="8"/>
        <v>0</v>
      </c>
      <c r="P49" s="1"/>
      <c r="R49" s="1"/>
      <c r="S49" s="1"/>
      <c r="T49" s="1"/>
    </row>
    <row r="50" spans="1:20" ht="8.25" customHeight="1" x14ac:dyDescent="0.45">
      <c r="A50" s="152">
        <v>0.73958333333333204</v>
      </c>
      <c r="B50" s="72"/>
      <c r="C50" s="76"/>
      <c r="D50" s="76"/>
      <c r="E50" s="80"/>
      <c r="F50" s="76"/>
      <c r="G50" s="80"/>
      <c r="H50" s="76"/>
      <c r="I50" s="57"/>
      <c r="J50" s="125">
        <f t="shared" ca="1" si="3"/>
        <v>0</v>
      </c>
      <c r="K50" s="126">
        <f t="shared" ca="1" si="4"/>
        <v>0</v>
      </c>
      <c r="L50" s="127">
        <f t="shared" ca="1" si="5"/>
        <v>0</v>
      </c>
      <c r="M50" s="128">
        <f t="shared" ca="1" si="6"/>
        <v>0</v>
      </c>
      <c r="N50" s="129">
        <f t="shared" ca="1" si="7"/>
        <v>0</v>
      </c>
      <c r="O50" s="130">
        <f t="shared" ca="1" si="8"/>
        <v>0</v>
      </c>
      <c r="P50" s="1"/>
      <c r="R50" s="1"/>
      <c r="S50" s="1"/>
      <c r="T50" s="1"/>
    </row>
    <row r="51" spans="1:20" ht="8.25" customHeight="1" x14ac:dyDescent="0.45">
      <c r="A51" s="150">
        <v>0.749999999999999</v>
      </c>
      <c r="B51" s="70"/>
      <c r="C51" s="74"/>
      <c r="D51" s="74"/>
      <c r="E51" s="78"/>
      <c r="F51" s="74"/>
      <c r="G51" s="78"/>
      <c r="H51" s="74"/>
      <c r="I51" s="57"/>
      <c r="J51" s="125">
        <f t="shared" ca="1" si="3"/>
        <v>0</v>
      </c>
      <c r="K51" s="126">
        <f t="shared" ca="1" si="4"/>
        <v>0</v>
      </c>
      <c r="L51" s="127">
        <f t="shared" ca="1" si="5"/>
        <v>0</v>
      </c>
      <c r="M51" s="128">
        <f t="shared" ca="1" si="6"/>
        <v>0</v>
      </c>
      <c r="N51" s="129">
        <f t="shared" ca="1" si="7"/>
        <v>0</v>
      </c>
      <c r="O51" s="130">
        <f t="shared" ca="1" si="8"/>
        <v>0</v>
      </c>
      <c r="P51" s="1"/>
      <c r="R51" s="1"/>
      <c r="S51" s="1"/>
      <c r="T51" s="1"/>
    </row>
    <row r="52" spans="1:20" ht="8.25" customHeight="1" x14ac:dyDescent="0.45">
      <c r="A52" s="151">
        <v>0.76041666666666496</v>
      </c>
      <c r="B52" s="71"/>
      <c r="C52" s="75"/>
      <c r="D52" s="75"/>
      <c r="E52" s="79"/>
      <c r="F52" s="75"/>
      <c r="G52" s="79"/>
      <c r="H52" s="75"/>
      <c r="I52" s="57"/>
      <c r="J52" s="125">
        <f t="shared" ca="1" si="3"/>
        <v>0</v>
      </c>
      <c r="K52" s="126">
        <f t="shared" ca="1" si="4"/>
        <v>0</v>
      </c>
      <c r="L52" s="127">
        <f t="shared" ca="1" si="5"/>
        <v>0</v>
      </c>
      <c r="M52" s="128">
        <f t="shared" ca="1" si="6"/>
        <v>0</v>
      </c>
      <c r="N52" s="129">
        <f t="shared" ca="1" si="7"/>
        <v>0</v>
      </c>
      <c r="O52" s="130">
        <f t="shared" ca="1" si="8"/>
        <v>0</v>
      </c>
      <c r="P52" s="1"/>
      <c r="R52" s="1"/>
      <c r="S52" s="1"/>
      <c r="T52" s="1"/>
    </row>
    <row r="53" spans="1:20" ht="8.25" customHeight="1" x14ac:dyDescent="0.45">
      <c r="A53" s="151">
        <v>0.77083333333333204</v>
      </c>
      <c r="B53" s="71"/>
      <c r="C53" s="75"/>
      <c r="D53" s="75"/>
      <c r="E53" s="79"/>
      <c r="F53" s="75"/>
      <c r="G53" s="79"/>
      <c r="H53" s="75"/>
      <c r="I53" s="57"/>
      <c r="J53" s="125">
        <f t="shared" ca="1" si="3"/>
        <v>0</v>
      </c>
      <c r="K53" s="126">
        <f t="shared" ca="1" si="4"/>
        <v>0</v>
      </c>
      <c r="L53" s="127">
        <f t="shared" ca="1" si="5"/>
        <v>0</v>
      </c>
      <c r="M53" s="128">
        <f t="shared" ca="1" si="6"/>
        <v>0</v>
      </c>
      <c r="N53" s="129">
        <f t="shared" ca="1" si="7"/>
        <v>0</v>
      </c>
      <c r="O53" s="130">
        <f t="shared" ca="1" si="8"/>
        <v>0</v>
      </c>
      <c r="P53" s="1"/>
      <c r="R53" s="1"/>
      <c r="S53" s="1"/>
      <c r="T53" s="1"/>
    </row>
    <row r="54" spans="1:20" ht="8.25" customHeight="1" x14ac:dyDescent="0.45">
      <c r="A54" s="152">
        <v>0.781249999999999</v>
      </c>
      <c r="B54" s="72"/>
      <c r="C54" s="76"/>
      <c r="D54" s="76"/>
      <c r="E54" s="80"/>
      <c r="F54" s="76"/>
      <c r="G54" s="80"/>
      <c r="H54" s="76"/>
      <c r="I54" s="57"/>
      <c r="J54" s="125">
        <f t="shared" ca="1" si="3"/>
        <v>0</v>
      </c>
      <c r="K54" s="126">
        <f t="shared" ca="1" si="4"/>
        <v>0</v>
      </c>
      <c r="L54" s="127">
        <f t="shared" ca="1" si="5"/>
        <v>0</v>
      </c>
      <c r="M54" s="128">
        <f t="shared" ca="1" si="6"/>
        <v>0</v>
      </c>
      <c r="N54" s="129">
        <f t="shared" ca="1" si="7"/>
        <v>0</v>
      </c>
      <c r="O54" s="130">
        <f t="shared" ca="1" si="8"/>
        <v>0</v>
      </c>
      <c r="P54" s="1"/>
      <c r="R54" s="1"/>
      <c r="S54" s="1"/>
      <c r="T54" s="1"/>
    </row>
    <row r="55" spans="1:20" ht="8.25" customHeight="1" x14ac:dyDescent="0.45">
      <c r="A55" s="150">
        <v>0.79166666666666496</v>
      </c>
      <c r="B55" s="70"/>
      <c r="C55" s="74"/>
      <c r="D55" s="74"/>
      <c r="E55" s="78"/>
      <c r="F55" s="74"/>
      <c r="G55" s="78"/>
      <c r="H55" s="74"/>
      <c r="I55" s="57"/>
      <c r="J55" s="125">
        <f t="shared" ca="1" si="3"/>
        <v>0</v>
      </c>
      <c r="K55" s="126">
        <f t="shared" ca="1" si="4"/>
        <v>0</v>
      </c>
      <c r="L55" s="127">
        <f t="shared" ca="1" si="5"/>
        <v>0</v>
      </c>
      <c r="M55" s="128">
        <f t="shared" ca="1" si="6"/>
        <v>0</v>
      </c>
      <c r="N55" s="129">
        <f t="shared" ca="1" si="7"/>
        <v>0</v>
      </c>
      <c r="O55" s="130">
        <f t="shared" ca="1" si="8"/>
        <v>0</v>
      </c>
      <c r="P55" s="1"/>
      <c r="R55" s="1"/>
      <c r="S55" s="1"/>
      <c r="T55" s="1"/>
    </row>
    <row r="56" spans="1:20" ht="8.25" customHeight="1" x14ac:dyDescent="0.45">
      <c r="A56" s="151">
        <v>0.80208333333333204</v>
      </c>
      <c r="B56" s="71"/>
      <c r="C56" s="75"/>
      <c r="D56" s="75"/>
      <c r="E56" s="79"/>
      <c r="F56" s="75"/>
      <c r="G56" s="79"/>
      <c r="H56" s="75"/>
      <c r="I56" s="57"/>
      <c r="J56" s="125">
        <f t="shared" ca="1" si="3"/>
        <v>0</v>
      </c>
      <c r="K56" s="126">
        <f t="shared" ca="1" si="4"/>
        <v>0</v>
      </c>
      <c r="L56" s="127">
        <f t="shared" ca="1" si="5"/>
        <v>0</v>
      </c>
      <c r="M56" s="128">
        <f t="shared" ca="1" si="6"/>
        <v>0</v>
      </c>
      <c r="N56" s="129">
        <f t="shared" ca="1" si="7"/>
        <v>0</v>
      </c>
      <c r="O56" s="130">
        <f t="shared" ca="1" si="8"/>
        <v>0</v>
      </c>
      <c r="P56" s="1"/>
      <c r="R56" s="1"/>
      <c r="S56" s="1"/>
      <c r="T56" s="1"/>
    </row>
    <row r="57" spans="1:20" ht="8.25" customHeight="1" x14ac:dyDescent="0.45">
      <c r="A57" s="151">
        <v>0.812499999999998</v>
      </c>
      <c r="B57" s="71"/>
      <c r="C57" s="75"/>
      <c r="D57" s="75"/>
      <c r="E57" s="79"/>
      <c r="F57" s="75"/>
      <c r="G57" s="79"/>
      <c r="H57" s="75"/>
      <c r="I57" s="57"/>
      <c r="J57" s="125">
        <f t="shared" ca="1" si="3"/>
        <v>0</v>
      </c>
      <c r="K57" s="126">
        <f t="shared" ca="1" si="4"/>
        <v>0</v>
      </c>
      <c r="L57" s="127">
        <f t="shared" ca="1" si="5"/>
        <v>0</v>
      </c>
      <c r="M57" s="128">
        <f t="shared" ca="1" si="6"/>
        <v>0</v>
      </c>
      <c r="N57" s="129">
        <f t="shared" ca="1" si="7"/>
        <v>0</v>
      </c>
      <c r="O57" s="130">
        <f t="shared" ca="1" si="8"/>
        <v>0</v>
      </c>
      <c r="P57" s="1"/>
      <c r="R57" s="1"/>
      <c r="S57" s="1"/>
      <c r="T57" s="1"/>
    </row>
    <row r="58" spans="1:20" ht="8.25" customHeight="1" x14ac:dyDescent="0.45">
      <c r="A58" s="152">
        <v>0.82291666666666496</v>
      </c>
      <c r="B58" s="72"/>
      <c r="C58" s="76"/>
      <c r="D58" s="76"/>
      <c r="E58" s="80"/>
      <c r="F58" s="76"/>
      <c r="G58" s="80"/>
      <c r="H58" s="76"/>
      <c r="I58" s="57"/>
      <c r="J58" s="125">
        <f t="shared" ca="1" si="3"/>
        <v>0</v>
      </c>
      <c r="K58" s="126">
        <f t="shared" ca="1" si="4"/>
        <v>0</v>
      </c>
      <c r="L58" s="127">
        <f t="shared" ca="1" si="5"/>
        <v>0</v>
      </c>
      <c r="M58" s="128">
        <f t="shared" ca="1" si="6"/>
        <v>0</v>
      </c>
      <c r="N58" s="129">
        <f t="shared" ca="1" si="7"/>
        <v>0</v>
      </c>
      <c r="O58" s="130">
        <f t="shared" ca="1" si="8"/>
        <v>0</v>
      </c>
      <c r="P58" s="1"/>
      <c r="R58" s="1"/>
      <c r="S58" s="1"/>
      <c r="T58" s="1"/>
    </row>
    <row r="59" spans="1:20" ht="8.25" customHeight="1" x14ac:dyDescent="0.45">
      <c r="A59" s="150">
        <v>0.83333333333333204</v>
      </c>
      <c r="B59" s="70"/>
      <c r="C59" s="74"/>
      <c r="D59" s="74"/>
      <c r="E59" s="78"/>
      <c r="F59" s="74"/>
      <c r="G59" s="78"/>
      <c r="H59" s="74"/>
      <c r="I59" s="57"/>
      <c r="J59" s="125">
        <f t="shared" ca="1" si="3"/>
        <v>0</v>
      </c>
      <c r="K59" s="126">
        <f t="shared" ca="1" si="4"/>
        <v>0</v>
      </c>
      <c r="L59" s="127">
        <f t="shared" ca="1" si="5"/>
        <v>0</v>
      </c>
      <c r="M59" s="128">
        <f t="shared" ca="1" si="6"/>
        <v>0</v>
      </c>
      <c r="N59" s="129">
        <f t="shared" ca="1" si="7"/>
        <v>0</v>
      </c>
      <c r="O59" s="130">
        <f t="shared" ca="1" si="8"/>
        <v>0</v>
      </c>
      <c r="P59" s="1"/>
      <c r="R59" s="1"/>
      <c r="S59" s="1"/>
      <c r="T59" s="1"/>
    </row>
    <row r="60" spans="1:20" ht="8.25" customHeight="1" x14ac:dyDescent="0.45">
      <c r="A60" s="151">
        <v>0.843749999999998</v>
      </c>
      <c r="B60" s="71"/>
      <c r="C60" s="75"/>
      <c r="D60" s="75"/>
      <c r="E60" s="79"/>
      <c r="F60" s="75"/>
      <c r="G60" s="79"/>
      <c r="H60" s="75"/>
      <c r="I60" s="57"/>
      <c r="J60" s="125">
        <f t="shared" ca="1" si="3"/>
        <v>0</v>
      </c>
      <c r="K60" s="126">
        <f t="shared" ca="1" si="4"/>
        <v>0</v>
      </c>
      <c r="L60" s="127">
        <f t="shared" ca="1" si="5"/>
        <v>0</v>
      </c>
      <c r="M60" s="128">
        <f t="shared" ca="1" si="6"/>
        <v>0</v>
      </c>
      <c r="N60" s="129">
        <f t="shared" ca="1" si="7"/>
        <v>0</v>
      </c>
      <c r="O60" s="130">
        <f t="shared" ca="1" si="8"/>
        <v>0</v>
      </c>
      <c r="P60" s="1"/>
      <c r="R60" s="1"/>
      <c r="S60" s="1"/>
      <c r="T60" s="1"/>
    </row>
    <row r="61" spans="1:20" ht="8.25" customHeight="1" x14ac:dyDescent="0.45">
      <c r="A61" s="151">
        <v>0.85416666666666496</v>
      </c>
      <c r="B61" s="71"/>
      <c r="C61" s="75"/>
      <c r="D61" s="75"/>
      <c r="E61" s="79"/>
      <c r="F61" s="75"/>
      <c r="G61" s="79"/>
      <c r="H61" s="75"/>
      <c r="I61" s="57"/>
      <c r="J61" s="125">
        <f t="shared" ca="1" si="3"/>
        <v>0</v>
      </c>
      <c r="K61" s="126">
        <f t="shared" ca="1" si="4"/>
        <v>0</v>
      </c>
      <c r="L61" s="127">
        <f t="shared" ca="1" si="5"/>
        <v>0</v>
      </c>
      <c r="M61" s="128">
        <f t="shared" ca="1" si="6"/>
        <v>0</v>
      </c>
      <c r="N61" s="129">
        <f t="shared" ca="1" si="7"/>
        <v>0</v>
      </c>
      <c r="O61" s="130">
        <f t="shared" ca="1" si="8"/>
        <v>0</v>
      </c>
      <c r="P61" s="1"/>
      <c r="R61" s="1"/>
      <c r="S61" s="1"/>
      <c r="T61" s="1"/>
    </row>
    <row r="62" spans="1:20" ht="8.25" customHeight="1" x14ac:dyDescent="0.45">
      <c r="A62" s="152">
        <v>0.86458333333333204</v>
      </c>
      <c r="B62" s="73"/>
      <c r="C62" s="77"/>
      <c r="D62" s="77"/>
      <c r="E62" s="81"/>
      <c r="F62" s="77"/>
      <c r="G62" s="81"/>
      <c r="H62" s="77"/>
      <c r="I62" s="57"/>
      <c r="J62" s="125">
        <f t="shared" ca="1" si="3"/>
        <v>0</v>
      </c>
      <c r="K62" s="126">
        <f t="shared" ca="1" si="4"/>
        <v>0</v>
      </c>
      <c r="L62" s="127">
        <f t="shared" ca="1" si="5"/>
        <v>0</v>
      </c>
      <c r="M62" s="128">
        <f t="shared" ca="1" si="6"/>
        <v>0</v>
      </c>
      <c r="N62" s="129">
        <f t="shared" ca="1" si="7"/>
        <v>0</v>
      </c>
      <c r="O62" s="130">
        <f t="shared" ca="1" si="8"/>
        <v>0</v>
      </c>
      <c r="P62" s="1"/>
      <c r="R62" s="1"/>
      <c r="S62" s="1"/>
      <c r="T62" s="1"/>
    </row>
    <row r="63" spans="1:20" ht="8.25" customHeight="1" x14ac:dyDescent="0.45">
      <c r="A63" s="150">
        <v>0.874999999999998</v>
      </c>
      <c r="B63" s="74"/>
      <c r="C63" s="74"/>
      <c r="D63" s="74"/>
      <c r="E63" s="78"/>
      <c r="F63" s="74"/>
      <c r="G63" s="78"/>
      <c r="H63" s="74"/>
      <c r="I63" s="57"/>
      <c r="J63" s="125">
        <f t="shared" ca="1" si="3"/>
        <v>0</v>
      </c>
      <c r="K63" s="126">
        <f t="shared" ca="1" si="4"/>
        <v>0</v>
      </c>
      <c r="L63" s="127">
        <f t="shared" ca="1" si="5"/>
        <v>0</v>
      </c>
      <c r="M63" s="128">
        <f t="shared" ca="1" si="6"/>
        <v>0</v>
      </c>
      <c r="N63" s="129">
        <f t="shared" ca="1" si="7"/>
        <v>0</v>
      </c>
      <c r="O63" s="130">
        <f t="shared" ca="1" si="8"/>
        <v>0</v>
      </c>
      <c r="P63" s="1"/>
      <c r="R63" s="1"/>
      <c r="S63" s="1"/>
      <c r="T63" s="1"/>
    </row>
    <row r="64" spans="1:20" ht="8.25" customHeight="1" x14ac:dyDescent="0.45">
      <c r="A64" s="151">
        <v>0.88541666666666496</v>
      </c>
      <c r="B64" s="75"/>
      <c r="C64" s="75"/>
      <c r="D64" s="75"/>
      <c r="E64" s="79"/>
      <c r="F64" s="75"/>
      <c r="G64" s="79"/>
      <c r="H64" s="75"/>
      <c r="I64" s="57"/>
      <c r="J64" s="125">
        <f t="shared" ca="1" si="3"/>
        <v>0</v>
      </c>
      <c r="K64" s="126">
        <f t="shared" ca="1" si="4"/>
        <v>0</v>
      </c>
      <c r="L64" s="127">
        <f t="shared" ca="1" si="5"/>
        <v>0</v>
      </c>
      <c r="M64" s="128">
        <f t="shared" ca="1" si="6"/>
        <v>0</v>
      </c>
      <c r="N64" s="129">
        <f t="shared" ca="1" si="7"/>
        <v>0</v>
      </c>
      <c r="O64" s="130">
        <f t="shared" ca="1" si="8"/>
        <v>0</v>
      </c>
      <c r="P64" s="1"/>
      <c r="R64" s="1"/>
      <c r="S64" s="1"/>
      <c r="T64" s="1"/>
    </row>
    <row r="65" spans="1:20" ht="8.25" customHeight="1" x14ac:dyDescent="0.45">
      <c r="A65" s="151">
        <v>0.89583333333333204</v>
      </c>
      <c r="B65" s="75"/>
      <c r="C65" s="75"/>
      <c r="D65" s="75"/>
      <c r="E65" s="79"/>
      <c r="F65" s="75"/>
      <c r="G65" s="79"/>
      <c r="H65" s="75"/>
      <c r="I65" s="57"/>
      <c r="J65" s="125">
        <f t="shared" ca="1" si="3"/>
        <v>0</v>
      </c>
      <c r="K65" s="126">
        <f t="shared" ca="1" si="4"/>
        <v>0</v>
      </c>
      <c r="L65" s="127">
        <f t="shared" ca="1" si="5"/>
        <v>0</v>
      </c>
      <c r="M65" s="128">
        <f t="shared" ca="1" si="6"/>
        <v>0</v>
      </c>
      <c r="N65" s="129">
        <f t="shared" ca="1" si="7"/>
        <v>0</v>
      </c>
      <c r="O65" s="130">
        <f t="shared" ca="1" si="8"/>
        <v>0</v>
      </c>
      <c r="P65" s="1"/>
      <c r="R65" s="1"/>
      <c r="S65" s="1"/>
      <c r="T65" s="1"/>
    </row>
    <row r="66" spans="1:20" ht="8.25" customHeight="1" x14ac:dyDescent="0.45">
      <c r="A66" s="153">
        <v>0.906249999999998</v>
      </c>
      <c r="B66" s="76"/>
      <c r="C66" s="76"/>
      <c r="D66" s="76"/>
      <c r="E66" s="80"/>
      <c r="F66" s="76"/>
      <c r="G66" s="80"/>
      <c r="H66" s="76"/>
      <c r="I66" s="57"/>
      <c r="J66" s="125">
        <f t="shared" ca="1" si="3"/>
        <v>0</v>
      </c>
      <c r="K66" s="126">
        <f t="shared" ca="1" si="4"/>
        <v>0</v>
      </c>
      <c r="L66" s="127">
        <f t="shared" ca="1" si="5"/>
        <v>0</v>
      </c>
      <c r="M66" s="128">
        <f t="shared" ca="1" si="6"/>
        <v>0</v>
      </c>
      <c r="N66" s="129">
        <f t="shared" ca="1" si="7"/>
        <v>0</v>
      </c>
      <c r="O66" s="130">
        <f t="shared" ca="1" si="8"/>
        <v>0</v>
      </c>
      <c r="P66" s="1"/>
      <c r="R66" s="1"/>
      <c r="S66" s="1"/>
      <c r="T66" s="1"/>
    </row>
    <row r="67" spans="1:20" ht="8.25" customHeight="1" x14ac:dyDescent="0.45">
      <c r="A67" s="150">
        <v>0.91666666666666496</v>
      </c>
      <c r="B67" s="74"/>
      <c r="C67" s="74"/>
      <c r="D67" s="74"/>
      <c r="E67" s="78"/>
      <c r="F67" s="74"/>
      <c r="G67" s="78"/>
      <c r="H67" s="74"/>
      <c r="I67" s="57"/>
      <c r="J67" s="125">
        <f t="shared" ca="1" si="3"/>
        <v>0</v>
      </c>
      <c r="K67" s="126">
        <f t="shared" ca="1" si="4"/>
        <v>0</v>
      </c>
      <c r="L67" s="127">
        <f t="shared" ca="1" si="5"/>
        <v>0</v>
      </c>
      <c r="M67" s="128">
        <f t="shared" ca="1" si="6"/>
        <v>0</v>
      </c>
      <c r="N67" s="129">
        <f t="shared" ca="1" si="7"/>
        <v>0</v>
      </c>
      <c r="O67" s="130">
        <f t="shared" ref="O67:O74" ca="1" si="12">SUM(J67:N67)</f>
        <v>0</v>
      </c>
      <c r="P67" s="1"/>
      <c r="R67" s="1"/>
      <c r="S67" s="1"/>
      <c r="T67" s="1"/>
    </row>
    <row r="68" spans="1:20" ht="8.25" customHeight="1" x14ac:dyDescent="0.45">
      <c r="A68" s="151">
        <v>0.92708333333333104</v>
      </c>
      <c r="B68" s="75"/>
      <c r="C68" s="75"/>
      <c r="D68" s="75"/>
      <c r="E68" s="79"/>
      <c r="F68" s="75"/>
      <c r="G68" s="79"/>
      <c r="H68" s="75"/>
      <c r="I68" s="57"/>
      <c r="J68" s="125">
        <f t="shared" ref="J68:J74" ca="1" si="13">IFERROR(COUNTIFS(INDIRECT(CONCATENATE("'",$I68,"'!B3:H74")),"*Pre-Vocational*",INDIRECT(CONCATENATE("'",$I68,"'!B3:H74")),"*"&amp;$A$1&amp;"*")/4,0)</f>
        <v>0</v>
      </c>
      <c r="K68" s="126">
        <f t="shared" ref="K68:K74" ca="1" si="14">IFERROR(COUNTIFS(INDIRECT(CONCATENATE("'",$I68,"'!B3:H74")),"*CareGiver*",INDIRECT(CONCATENATE("'",$I68,"'!B3:H74")),"*"&amp;$A$1&amp;"*")/4,0)</f>
        <v>0</v>
      </c>
      <c r="L68" s="127">
        <f t="shared" ref="L68:L74" ca="1" si="15">IFERROR(COUNTIFS(INDIRECT(CONCATENATE("'",$I68,"'!B3:H74")),"*Advocacy*",INDIRECT(CONCATENATE("'",$I68,"'!B3:H74")),"*"&amp;$A$1&amp;"*")/4,0)</f>
        <v>0</v>
      </c>
      <c r="M68" s="128">
        <f t="shared" ref="M68:M74" ca="1" si="16">IFERROR(COUNTIFS(INDIRECT(CONCATENATE("'",$I68,"'!B3:H74")),"*Respite*",INDIRECT(CONCATENATE("'",$I68,"'!B3:H74")),"*"&amp;$A$1&amp;"*")/4,0)</f>
        <v>0</v>
      </c>
      <c r="N68" s="129">
        <f t="shared" ref="N68:N74" ca="1" si="17">IFERROR(COUNTIFS(INDIRECT(CONCATENATE("'",$I68,"'!B3:H74")),"*Com Hab*",INDIRECT(CONCATENATE("'",$I68,"'!B3:H74")),"*"&amp;$A$1&amp;"*")/4,0)</f>
        <v>0</v>
      </c>
      <c r="O68" s="130">
        <f t="shared" ca="1" si="12"/>
        <v>0</v>
      </c>
      <c r="P68" s="1"/>
      <c r="R68" s="1"/>
      <c r="S68" s="1"/>
      <c r="T68" s="1"/>
    </row>
    <row r="69" spans="1:20" ht="8.25" customHeight="1" x14ac:dyDescent="0.45">
      <c r="A69" s="151">
        <v>0.937499999999998</v>
      </c>
      <c r="B69" s="75"/>
      <c r="C69" s="75"/>
      <c r="D69" s="75"/>
      <c r="E69" s="79"/>
      <c r="F69" s="75"/>
      <c r="G69" s="79"/>
      <c r="H69" s="75"/>
      <c r="I69" s="57"/>
      <c r="J69" s="125">
        <f t="shared" ca="1" si="13"/>
        <v>0</v>
      </c>
      <c r="K69" s="126">
        <f t="shared" ca="1" si="14"/>
        <v>0</v>
      </c>
      <c r="L69" s="127">
        <f t="shared" ca="1" si="15"/>
        <v>0</v>
      </c>
      <c r="M69" s="128">
        <f t="shared" ca="1" si="16"/>
        <v>0</v>
      </c>
      <c r="N69" s="129">
        <f t="shared" ca="1" si="17"/>
        <v>0</v>
      </c>
      <c r="O69" s="130">
        <f t="shared" ca="1" si="12"/>
        <v>0</v>
      </c>
      <c r="P69" s="1"/>
      <c r="R69" s="1"/>
      <c r="S69" s="1"/>
      <c r="T69" s="1"/>
    </row>
    <row r="70" spans="1:20" ht="8.25" customHeight="1" x14ac:dyDescent="0.45">
      <c r="A70" s="153">
        <v>0.94791666666666496</v>
      </c>
      <c r="B70" s="76"/>
      <c r="C70" s="76"/>
      <c r="D70" s="76"/>
      <c r="E70" s="80"/>
      <c r="F70" s="76"/>
      <c r="G70" s="80"/>
      <c r="H70" s="76"/>
      <c r="I70" s="57"/>
      <c r="J70" s="125">
        <f t="shared" ca="1" si="13"/>
        <v>0</v>
      </c>
      <c r="K70" s="126">
        <f t="shared" ca="1" si="14"/>
        <v>0</v>
      </c>
      <c r="L70" s="127">
        <f t="shared" ca="1" si="15"/>
        <v>0</v>
      </c>
      <c r="M70" s="128">
        <f t="shared" ca="1" si="16"/>
        <v>0</v>
      </c>
      <c r="N70" s="129">
        <f t="shared" ca="1" si="17"/>
        <v>0</v>
      </c>
      <c r="O70" s="130">
        <f t="shared" ca="1" si="12"/>
        <v>0</v>
      </c>
      <c r="P70" s="1"/>
      <c r="R70" s="1"/>
      <c r="S70" s="1"/>
      <c r="T70" s="1"/>
    </row>
    <row r="71" spans="1:20" ht="8.25" customHeight="1" x14ac:dyDescent="0.45">
      <c r="A71" s="150">
        <v>0.95833333333333337</v>
      </c>
      <c r="B71" s="74"/>
      <c r="C71" s="74"/>
      <c r="D71" s="74"/>
      <c r="E71" s="78"/>
      <c r="F71" s="74"/>
      <c r="G71" s="78"/>
      <c r="H71" s="74"/>
      <c r="I71" s="57"/>
      <c r="J71" s="125">
        <f t="shared" ca="1" si="13"/>
        <v>0</v>
      </c>
      <c r="K71" s="126">
        <f t="shared" ca="1" si="14"/>
        <v>0</v>
      </c>
      <c r="L71" s="127">
        <f t="shared" ca="1" si="15"/>
        <v>0</v>
      </c>
      <c r="M71" s="128">
        <f t="shared" ca="1" si="16"/>
        <v>0</v>
      </c>
      <c r="N71" s="129">
        <f t="shared" ca="1" si="17"/>
        <v>0</v>
      </c>
      <c r="O71" s="130">
        <f t="shared" ca="1" si="12"/>
        <v>0</v>
      </c>
      <c r="P71" s="1"/>
      <c r="R71" s="1"/>
      <c r="S71" s="1"/>
      <c r="T71" s="1"/>
    </row>
    <row r="72" spans="1:20" ht="8.25" customHeight="1" x14ac:dyDescent="0.45">
      <c r="A72" s="151">
        <v>0.96875</v>
      </c>
      <c r="B72" s="75"/>
      <c r="C72" s="75"/>
      <c r="D72" s="75"/>
      <c r="E72" s="79"/>
      <c r="F72" s="75"/>
      <c r="G72" s="79"/>
      <c r="H72" s="75"/>
      <c r="I72" s="57"/>
      <c r="J72" s="125">
        <f t="shared" ca="1" si="13"/>
        <v>0</v>
      </c>
      <c r="K72" s="126">
        <f t="shared" ca="1" si="14"/>
        <v>0</v>
      </c>
      <c r="L72" s="127">
        <f t="shared" ca="1" si="15"/>
        <v>0</v>
      </c>
      <c r="M72" s="128">
        <f t="shared" ca="1" si="16"/>
        <v>0</v>
      </c>
      <c r="N72" s="129">
        <f t="shared" ca="1" si="17"/>
        <v>0</v>
      </c>
      <c r="O72" s="130">
        <f t="shared" ca="1" si="12"/>
        <v>0</v>
      </c>
      <c r="P72" s="1"/>
      <c r="R72" s="1"/>
      <c r="S72" s="1"/>
      <c r="T72" s="1"/>
    </row>
    <row r="73" spans="1:20" ht="8.25" customHeight="1" x14ac:dyDescent="0.45">
      <c r="A73" s="151">
        <v>0.97916666666666663</v>
      </c>
      <c r="B73" s="75"/>
      <c r="C73" s="75"/>
      <c r="D73" s="75"/>
      <c r="E73" s="79"/>
      <c r="F73" s="75"/>
      <c r="G73" s="79"/>
      <c r="H73" s="75"/>
      <c r="I73" s="57"/>
      <c r="J73" s="125">
        <f t="shared" ca="1" si="13"/>
        <v>0</v>
      </c>
      <c r="K73" s="126">
        <f t="shared" ca="1" si="14"/>
        <v>0</v>
      </c>
      <c r="L73" s="127">
        <f t="shared" ca="1" si="15"/>
        <v>0</v>
      </c>
      <c r="M73" s="128">
        <f t="shared" ca="1" si="16"/>
        <v>0</v>
      </c>
      <c r="N73" s="129">
        <f t="shared" ca="1" si="17"/>
        <v>0</v>
      </c>
      <c r="O73" s="130">
        <f t="shared" ca="1" si="12"/>
        <v>0</v>
      </c>
      <c r="P73" s="1"/>
      <c r="R73" s="1"/>
      <c r="S73" s="1"/>
      <c r="T73" s="1"/>
    </row>
    <row r="74" spans="1:20" ht="8.25" customHeight="1" x14ac:dyDescent="0.45">
      <c r="A74" s="153">
        <v>0.98958333333333337</v>
      </c>
      <c r="B74" s="76"/>
      <c r="C74" s="76"/>
      <c r="D74" s="76"/>
      <c r="E74" s="80"/>
      <c r="F74" s="76"/>
      <c r="G74" s="80"/>
      <c r="H74" s="76"/>
      <c r="I74" s="57"/>
      <c r="J74" s="125">
        <f t="shared" ca="1" si="13"/>
        <v>0</v>
      </c>
      <c r="K74" s="126">
        <f t="shared" ca="1" si="14"/>
        <v>0</v>
      </c>
      <c r="L74" s="127">
        <f t="shared" ca="1" si="15"/>
        <v>0</v>
      </c>
      <c r="M74" s="128">
        <f t="shared" ca="1" si="16"/>
        <v>0</v>
      </c>
      <c r="N74" s="129">
        <f t="shared" ca="1" si="17"/>
        <v>0</v>
      </c>
      <c r="O74" s="130">
        <f t="shared" ca="1" si="12"/>
        <v>0</v>
      </c>
      <c r="P74" s="1"/>
      <c r="R74" s="1"/>
      <c r="S74" s="1"/>
      <c r="T74" s="1"/>
    </row>
    <row r="75" spans="1:20" ht="8.25" customHeight="1" x14ac:dyDescent="0.45">
      <c r="A75" s="101" t="s">
        <v>5</v>
      </c>
      <c r="B75" s="58"/>
      <c r="C75" s="58"/>
      <c r="D75" s="58"/>
      <c r="E75" s="58"/>
      <c r="F75" s="58"/>
      <c r="G75" s="58"/>
      <c r="H75" s="59">
        <f>COUNTIF($B$3:$H$74,"*Pre-Vocational*")/4</f>
        <v>0</v>
      </c>
      <c r="I75" s="57"/>
      <c r="P75"/>
      <c r="R75"/>
      <c r="S75"/>
      <c r="T75"/>
    </row>
    <row r="76" spans="1:20" ht="8.25" customHeight="1" x14ac:dyDescent="0.45">
      <c r="A76" s="102" t="s">
        <v>6</v>
      </c>
      <c r="B76" s="60"/>
      <c r="C76" s="60"/>
      <c r="D76" s="60"/>
      <c r="E76" s="60"/>
      <c r="F76" s="60"/>
      <c r="G76" s="60"/>
      <c r="H76" s="61">
        <f>COUNTIF($B$3:$H$74,"*CareGiver*")/4</f>
        <v>0</v>
      </c>
      <c r="I76" s="57"/>
      <c r="P76"/>
      <c r="R76"/>
      <c r="S76"/>
      <c r="T76"/>
    </row>
    <row r="77" spans="1:20" ht="8.25" customHeight="1" x14ac:dyDescent="0.45">
      <c r="A77" s="103" t="s">
        <v>7</v>
      </c>
      <c r="B77" s="62"/>
      <c r="C77" s="62"/>
      <c r="D77" s="62"/>
      <c r="E77" s="62"/>
      <c r="F77" s="62"/>
      <c r="G77" s="62"/>
      <c r="H77" s="63">
        <f>COUNTIF($B$3:$H$74,"*Advocacy*")/4</f>
        <v>0</v>
      </c>
      <c r="I77" s="57"/>
      <c r="P77"/>
      <c r="R77"/>
      <c r="S77"/>
      <c r="T77"/>
    </row>
    <row r="78" spans="1:20" ht="7.5" customHeight="1" x14ac:dyDescent="0.45">
      <c r="A78" s="104" t="s">
        <v>8</v>
      </c>
      <c r="B78" s="64"/>
      <c r="C78" s="64"/>
      <c r="D78" s="64"/>
      <c r="E78" s="64"/>
      <c r="F78" s="64"/>
      <c r="G78" s="64"/>
      <c r="H78" s="65">
        <f>COUNTIF($B$3:$H$74,"*Respite*")/4</f>
        <v>0</v>
      </c>
      <c r="I78" s="57"/>
      <c r="P78"/>
      <c r="R78"/>
      <c r="S78"/>
      <c r="T78"/>
    </row>
    <row r="79" spans="1:20" ht="7.5" customHeight="1" x14ac:dyDescent="0.45">
      <c r="A79" s="105" t="s">
        <v>107</v>
      </c>
      <c r="B79" s="68"/>
      <c r="C79" s="68"/>
      <c r="D79" s="68"/>
      <c r="E79" s="68"/>
      <c r="F79" s="68"/>
      <c r="G79" s="68"/>
      <c r="H79" s="69">
        <f>COUNTIF($B$3:$H$74,"*Com Hab*")/4</f>
        <v>0</v>
      </c>
      <c r="I79" s="57"/>
      <c r="P79"/>
      <c r="R79"/>
      <c r="S79"/>
      <c r="T79"/>
    </row>
    <row r="80" spans="1:20" ht="8.25" customHeight="1" x14ac:dyDescent="0.45">
      <c r="A80" s="106" t="s">
        <v>39</v>
      </c>
      <c r="B80" s="66"/>
      <c r="C80" s="66"/>
      <c r="D80" s="66"/>
      <c r="E80" s="66"/>
      <c r="F80" s="66"/>
      <c r="G80" s="66"/>
      <c r="H80" s="67">
        <f>SUM(H75:H79)</f>
        <v>0</v>
      </c>
      <c r="I80" s="57"/>
      <c r="P80"/>
      <c r="R80"/>
      <c r="S80"/>
      <c r="T80"/>
    </row>
    <row r="81" spans="1:20" ht="32.65" hidden="1" customHeight="1" x14ac:dyDescent="0.45">
      <c r="I81" s="55"/>
      <c r="P81" s="1"/>
      <c r="R81" s="1"/>
      <c r="S81" s="1"/>
      <c r="T81" s="1"/>
    </row>
    <row r="82" spans="1:20" ht="8.25" hidden="1" customHeight="1" x14ac:dyDescent="0.45">
      <c r="I82" s="53"/>
      <c r="P82" s="1"/>
      <c r="R82" s="1"/>
      <c r="S82" s="1"/>
      <c r="T82" s="1"/>
    </row>
    <row r="83" spans="1:20" ht="14.65" hidden="1" customHeight="1" x14ac:dyDescent="0.45">
      <c r="I83" s="53"/>
      <c r="P83" s="1"/>
      <c r="R83" s="1"/>
      <c r="S83" s="1"/>
      <c r="T83" s="1"/>
    </row>
    <row r="84" spans="1:20" hidden="1" x14ac:dyDescent="0.45">
      <c r="I84" s="53"/>
      <c r="P84" s="1"/>
      <c r="R84" s="1"/>
      <c r="S84" s="1"/>
      <c r="T84" s="1"/>
    </row>
    <row r="85" spans="1:20" hidden="1" x14ac:dyDescent="0.45">
      <c r="A85"/>
      <c r="B85"/>
      <c r="C85"/>
      <c r="D85"/>
      <c r="E85"/>
      <c r="F85"/>
      <c r="G85"/>
      <c r="H85"/>
      <c r="I85" s="53"/>
      <c r="P85" s="1"/>
      <c r="R85" s="1"/>
      <c r="S85" s="1"/>
      <c r="T85" s="1"/>
    </row>
    <row r="86" spans="1:20" hidden="1" x14ac:dyDescent="0.45">
      <c r="A86"/>
      <c r="B86"/>
      <c r="C86"/>
      <c r="D86"/>
      <c r="E86"/>
      <c r="F86"/>
      <c r="G86"/>
      <c r="H86"/>
      <c r="I86" s="53"/>
      <c r="P86" s="1"/>
      <c r="R86" s="1"/>
      <c r="S86" s="1"/>
      <c r="T86" s="1"/>
    </row>
    <row r="87" spans="1:20" hidden="1" x14ac:dyDescent="0.45">
      <c r="A87"/>
      <c r="B87"/>
      <c r="C87"/>
      <c r="D87"/>
      <c r="E87"/>
      <c r="F87"/>
      <c r="G87"/>
      <c r="H87"/>
      <c r="I87" s="53"/>
      <c r="P87" s="1"/>
      <c r="R87" s="1"/>
      <c r="S87" s="1"/>
      <c r="T87" s="1"/>
    </row>
    <row r="88" spans="1:20" hidden="1" x14ac:dyDescent="0.45">
      <c r="A88"/>
      <c r="B88"/>
      <c r="C88"/>
      <c r="D88"/>
      <c r="E88"/>
      <c r="F88"/>
      <c r="G88"/>
      <c r="H88"/>
      <c r="I88" s="53"/>
      <c r="P88" s="1"/>
      <c r="R88" s="1"/>
      <c r="S88" s="1"/>
      <c r="T88" s="1"/>
    </row>
    <row r="89" spans="1:20" hidden="1" x14ac:dyDescent="0.45">
      <c r="A89"/>
      <c r="B89"/>
      <c r="C89"/>
      <c r="D89"/>
      <c r="E89"/>
      <c r="F89"/>
      <c r="G89"/>
      <c r="H89"/>
      <c r="I89" s="53"/>
      <c r="P89" s="1"/>
      <c r="R89" s="1"/>
      <c r="S89" s="1"/>
      <c r="T89" s="1"/>
    </row>
    <row r="90" spans="1:20" ht="14.65" hidden="1" customHeight="1" x14ac:dyDescent="0.45">
      <c r="A90"/>
      <c r="B90"/>
      <c r="C90"/>
      <c r="D90"/>
      <c r="E90"/>
      <c r="F90"/>
      <c r="G90"/>
      <c r="H90"/>
      <c r="I90" s="53"/>
      <c r="P90" s="1"/>
      <c r="R90" s="1"/>
      <c r="S90" s="1"/>
      <c r="T90" s="1"/>
    </row>
    <row r="91" spans="1:20" ht="14.65" hidden="1" customHeight="1" x14ac:dyDescent="0.45">
      <c r="I91" s="53"/>
      <c r="P91" s="1"/>
      <c r="R91" s="1"/>
      <c r="S91" s="1"/>
      <c r="T91" s="1"/>
    </row>
    <row r="92" spans="1:20" hidden="1" x14ac:dyDescent="0.45">
      <c r="I92" s="53"/>
      <c r="P92" s="1"/>
      <c r="R92" s="1"/>
      <c r="S92" s="1"/>
      <c r="T92" s="1"/>
    </row>
    <row r="93" spans="1:20" hidden="1" x14ac:dyDescent="0.45">
      <c r="I93" s="53"/>
      <c r="P93" s="1"/>
      <c r="R93" s="1"/>
      <c r="S93" s="1"/>
      <c r="T93" s="1"/>
    </row>
    <row r="94" spans="1:20" hidden="1" x14ac:dyDescent="0.45">
      <c r="I94" s="53"/>
      <c r="P94" s="1"/>
      <c r="R94" s="1"/>
      <c r="S94" s="1"/>
      <c r="T94" s="1"/>
    </row>
    <row r="95" spans="1:20" hidden="1" x14ac:dyDescent="0.45">
      <c r="I95" s="53"/>
      <c r="P95" s="1"/>
      <c r="R95" s="1"/>
      <c r="S95" s="1"/>
      <c r="T95" s="1"/>
    </row>
    <row r="96" spans="1:20" hidden="1" x14ac:dyDescent="0.45">
      <c r="I96" s="53"/>
      <c r="P96" s="1"/>
      <c r="R96" s="1"/>
      <c r="S96" s="1"/>
      <c r="T96" s="1"/>
    </row>
    <row r="97" spans="9:20" hidden="1" x14ac:dyDescent="0.45">
      <c r="I97" s="53"/>
      <c r="P97" s="1"/>
      <c r="R97" s="1"/>
      <c r="S97" s="1"/>
      <c r="T97" s="1"/>
    </row>
    <row r="98" spans="9:20" ht="14.65" hidden="1" customHeight="1" x14ac:dyDescent="0.45">
      <c r="I98" s="53"/>
    </row>
    <row r="99" spans="9:20" ht="14.65" hidden="1" customHeight="1" x14ac:dyDescent="0.45">
      <c r="I99" s="53"/>
    </row>
    <row r="100" spans="9:20" ht="14.65" hidden="1" customHeight="1" x14ac:dyDescent="0.45">
      <c r="I100" s="53"/>
    </row>
    <row r="101" spans="9:20" ht="14.65" hidden="1" customHeight="1" x14ac:dyDescent="0.45">
      <c r="I101" s="53"/>
    </row>
    <row r="102" spans="9:20" ht="14.65" hidden="1" customHeight="1" x14ac:dyDescent="0.45">
      <c r="I102" s="53"/>
    </row>
    <row r="103" spans="9:20" ht="14.65" hidden="1" customHeight="1" x14ac:dyDescent="0.45">
      <c r="I103" s="53"/>
    </row>
    <row r="104" spans="9:20" ht="14.65" hidden="1" customHeight="1" x14ac:dyDescent="0.45">
      <c r="I104" s="53"/>
    </row>
    <row r="105" spans="9:20" ht="14.65" hidden="1" customHeight="1" x14ac:dyDescent="0.45">
      <c r="I105" s="53"/>
    </row>
    <row r="106" spans="9:20" ht="14.65" hidden="1" customHeight="1" x14ac:dyDescent="0.45">
      <c r="I106" s="53"/>
    </row>
    <row r="107" spans="9:20" ht="14.65" hidden="1" customHeight="1" x14ac:dyDescent="0.45">
      <c r="I107" s="53"/>
    </row>
    <row r="108" spans="9:20" ht="14.65" hidden="1" customHeight="1" x14ac:dyDescent="0.45">
      <c r="I108" s="53"/>
    </row>
    <row r="109" spans="9:20" ht="14.65" hidden="1" customHeight="1" x14ac:dyDescent="0.45">
      <c r="I109" s="53"/>
    </row>
    <row r="110" spans="9:20" ht="14.65" hidden="1" customHeight="1" x14ac:dyDescent="0.45">
      <c r="I110" s="53"/>
    </row>
    <row r="111" spans="9:20" ht="14.65" hidden="1" customHeight="1" x14ac:dyDescent="0.45">
      <c r="I111" s="53"/>
    </row>
    <row r="112" spans="9:20" ht="14.65" hidden="1" customHeight="1" x14ac:dyDescent="0.45">
      <c r="I112" s="53"/>
    </row>
    <row r="113" spans="9:9" ht="14.65" hidden="1" customHeight="1" x14ac:dyDescent="0.45">
      <c r="I113" s="53"/>
    </row>
    <row r="114" spans="9:9" ht="14.65" hidden="1" customHeight="1" x14ac:dyDescent="0.45">
      <c r="I114" s="53"/>
    </row>
    <row r="115" spans="9:9" ht="14.65" hidden="1" customHeight="1" x14ac:dyDescent="0.45">
      <c r="I115" s="53"/>
    </row>
    <row r="116" spans="9:9" ht="14.65" hidden="1" customHeight="1" x14ac:dyDescent="0.45">
      <c r="I116" s="53"/>
    </row>
    <row r="117" spans="9:9" ht="14.65" hidden="1" customHeight="1" x14ac:dyDescent="0.45">
      <c r="I117" s="53"/>
    </row>
    <row r="118" spans="9:9" ht="14.65" hidden="1" customHeight="1" x14ac:dyDescent="0.45">
      <c r="I118" s="53"/>
    </row>
    <row r="119" spans="9:9" ht="14.65" hidden="1" customHeight="1" x14ac:dyDescent="0.45">
      <c r="I119" s="53"/>
    </row>
    <row r="120" spans="9:9" ht="14.65" hidden="1" customHeight="1" x14ac:dyDescent="0.45">
      <c r="I120" s="53"/>
    </row>
    <row r="121" spans="9:9" ht="14.65" hidden="1" customHeight="1" x14ac:dyDescent="0.45">
      <c r="I121" s="53"/>
    </row>
    <row r="122" spans="9:9" ht="14.65" hidden="1" customHeight="1" x14ac:dyDescent="0.45">
      <c r="I122" s="53"/>
    </row>
    <row r="123" spans="9:9" ht="14.65" hidden="1" customHeight="1" x14ac:dyDescent="0.45">
      <c r="I123" s="53"/>
    </row>
    <row r="124" spans="9:9" ht="14.65" hidden="1" customHeight="1" x14ac:dyDescent="0.45">
      <c r="I124" s="53"/>
    </row>
    <row r="125" spans="9:9" ht="14.65" hidden="1" customHeight="1" x14ac:dyDescent="0.45">
      <c r="I125" s="53"/>
    </row>
    <row r="126" spans="9:9" ht="14.65" hidden="1" customHeight="1" x14ac:dyDescent="0.45">
      <c r="I126" s="53"/>
    </row>
    <row r="127" spans="9:9" ht="14.65" hidden="1" customHeight="1" x14ac:dyDescent="0.45">
      <c r="I127" s="53"/>
    </row>
    <row r="128" spans="9:9" ht="14.65" hidden="1" customHeight="1" x14ac:dyDescent="0.45">
      <c r="I128" s="53"/>
    </row>
    <row r="129" spans="9:9" ht="14.65" hidden="1" customHeight="1" x14ac:dyDescent="0.45">
      <c r="I129" s="53"/>
    </row>
    <row r="130" spans="9:9" ht="14.65" hidden="1" customHeight="1" x14ac:dyDescent="0.45">
      <c r="I130" s="53"/>
    </row>
    <row r="131" spans="9:9" ht="14.65" hidden="1" customHeight="1" x14ac:dyDescent="0.45">
      <c r="I131" s="53"/>
    </row>
    <row r="132" spans="9:9" ht="14.65" hidden="1" customHeight="1" x14ac:dyDescent="0.45">
      <c r="I132" s="53"/>
    </row>
    <row r="133" spans="9:9" ht="14.65" hidden="1" customHeight="1" x14ac:dyDescent="0.45">
      <c r="I133" s="53"/>
    </row>
    <row r="134" spans="9:9" ht="14.65" hidden="1" customHeight="1" x14ac:dyDescent="0.45">
      <c r="I134" s="53"/>
    </row>
    <row r="135" spans="9:9" ht="14.65" hidden="1" customHeight="1" x14ac:dyDescent="0.45">
      <c r="I135" s="53"/>
    </row>
    <row r="136" spans="9:9" ht="14.65" hidden="1" customHeight="1" x14ac:dyDescent="0.45">
      <c r="I136" s="53"/>
    </row>
    <row r="137" spans="9:9" ht="14.65" hidden="1" customHeight="1" x14ac:dyDescent="0.45">
      <c r="I137" s="53"/>
    </row>
    <row r="138" spans="9:9" ht="14.65" hidden="1" customHeight="1" x14ac:dyDescent="0.45">
      <c r="I138" s="53"/>
    </row>
    <row r="139" spans="9:9" ht="14.65" hidden="1" customHeight="1" x14ac:dyDescent="0.45">
      <c r="I139" s="53"/>
    </row>
    <row r="140" spans="9:9" ht="14.65" hidden="1" customHeight="1" x14ac:dyDescent="0.45">
      <c r="I140" s="53"/>
    </row>
    <row r="141" spans="9:9" ht="14.65" hidden="1" customHeight="1" x14ac:dyDescent="0.45">
      <c r="I141" s="53"/>
    </row>
    <row r="142" spans="9:9" ht="14.65" hidden="1" customHeight="1" x14ac:dyDescent="0.45">
      <c r="I142" s="53"/>
    </row>
    <row r="143" spans="9:9" ht="14.65" hidden="1" customHeight="1" x14ac:dyDescent="0.45">
      <c r="I143" s="53"/>
    </row>
    <row r="144" spans="9:9" ht="14.65" hidden="1" customHeight="1" x14ac:dyDescent="0.45">
      <c r="I144" s="53"/>
    </row>
    <row r="145" spans="9:9" ht="14.65" hidden="1" customHeight="1" x14ac:dyDescent="0.45">
      <c r="I145" s="53"/>
    </row>
    <row r="146" spans="9:9" ht="14.65" hidden="1" customHeight="1" x14ac:dyDescent="0.45">
      <c r="I146" s="53"/>
    </row>
    <row r="147" spans="9:9" ht="14.65" hidden="1" customHeight="1" x14ac:dyDescent="0.45">
      <c r="I147" s="53"/>
    </row>
    <row r="148" spans="9:9" ht="14.65" hidden="1" customHeight="1" x14ac:dyDescent="0.45">
      <c r="I148" s="53"/>
    </row>
    <row r="149" spans="9:9" ht="14.65" hidden="1" customHeight="1" x14ac:dyDescent="0.45">
      <c r="I149" s="53"/>
    </row>
    <row r="150" spans="9:9" ht="14.65" hidden="1" customHeight="1" x14ac:dyDescent="0.45">
      <c r="I150" s="53"/>
    </row>
    <row r="151" spans="9:9" ht="14.65" hidden="1" customHeight="1" x14ac:dyDescent="0.45">
      <c r="I151" s="53"/>
    </row>
    <row r="152" spans="9:9" ht="14.65" hidden="1" customHeight="1" x14ac:dyDescent="0.45">
      <c r="I152" s="53"/>
    </row>
    <row r="153" spans="9:9" ht="14.65" hidden="1" customHeight="1" x14ac:dyDescent="0.45">
      <c r="I153" s="53"/>
    </row>
    <row r="154" spans="9:9" ht="14.65" hidden="1" customHeight="1" x14ac:dyDescent="0.45">
      <c r="I154" s="53"/>
    </row>
    <row r="155" spans="9:9" ht="14.65" hidden="1" customHeight="1" x14ac:dyDescent="0.45">
      <c r="I155" s="53"/>
    </row>
    <row r="156" spans="9:9" ht="14.65" hidden="1" customHeight="1" x14ac:dyDescent="0.45">
      <c r="I156" s="53"/>
    </row>
    <row r="157" spans="9:9" ht="14.65" hidden="1" customHeight="1" x14ac:dyDescent="0.45">
      <c r="I157" s="53"/>
    </row>
    <row r="158" spans="9:9" ht="14.65" hidden="1" customHeight="1" x14ac:dyDescent="0.45">
      <c r="I158" s="53"/>
    </row>
    <row r="159" spans="9:9" ht="14.65" hidden="1" customHeight="1" x14ac:dyDescent="0.45">
      <c r="I159" s="53"/>
    </row>
    <row r="160" spans="9:9" ht="14.65" hidden="1" customHeight="1" x14ac:dyDescent="0.45">
      <c r="I160" s="53"/>
    </row>
    <row r="161" spans="9:9" ht="14.65" hidden="1" customHeight="1" x14ac:dyDescent="0.45">
      <c r="I161" s="53"/>
    </row>
    <row r="162" spans="9:9" ht="14.65" hidden="1" customHeight="1" x14ac:dyDescent="0.45">
      <c r="I162" s="53"/>
    </row>
    <row r="163" spans="9:9" ht="14.65" hidden="1" customHeight="1" x14ac:dyDescent="0.45">
      <c r="I163" s="53"/>
    </row>
    <row r="164" spans="9:9" ht="14.65" hidden="1" customHeight="1" x14ac:dyDescent="0.45">
      <c r="I164" s="53"/>
    </row>
    <row r="165" spans="9:9" ht="14.65" hidden="1" customHeight="1" x14ac:dyDescent="0.45">
      <c r="I165" s="53"/>
    </row>
    <row r="166" spans="9:9" ht="14.65" hidden="1" customHeight="1" x14ac:dyDescent="0.45">
      <c r="I166" s="53"/>
    </row>
    <row r="167" spans="9:9" ht="14.65" hidden="1" customHeight="1" x14ac:dyDescent="0.45">
      <c r="I167" s="53"/>
    </row>
    <row r="168" spans="9:9" ht="14.65" hidden="1" customHeight="1" x14ac:dyDescent="0.45">
      <c r="I168" s="53"/>
    </row>
    <row r="169" spans="9:9" ht="14.65" hidden="1" customHeight="1" x14ac:dyDescent="0.45">
      <c r="I169" s="53"/>
    </row>
    <row r="170" spans="9:9" ht="14.65" hidden="1" customHeight="1" x14ac:dyDescent="0.45">
      <c r="I170" s="53"/>
    </row>
    <row r="171" spans="9:9" ht="14.65" hidden="1" customHeight="1" x14ac:dyDescent="0.45">
      <c r="I171" s="53"/>
    </row>
    <row r="172" spans="9:9" ht="14.65" hidden="1" customHeight="1" x14ac:dyDescent="0.45">
      <c r="I172" s="53"/>
    </row>
    <row r="173" spans="9:9" ht="14.65" hidden="1" customHeight="1" x14ac:dyDescent="0.45">
      <c r="I173" s="53"/>
    </row>
    <row r="174" spans="9:9" ht="14.65" hidden="1" customHeight="1" x14ac:dyDescent="0.45">
      <c r="I174" s="53"/>
    </row>
    <row r="175" spans="9:9" ht="14.65" hidden="1" customHeight="1" x14ac:dyDescent="0.45">
      <c r="I175" s="53"/>
    </row>
    <row r="176" spans="9:9" ht="14.65" hidden="1" customHeight="1" x14ac:dyDescent="0.45">
      <c r="I176" s="53"/>
    </row>
    <row r="177" spans="9:9" ht="14.65" hidden="1" customHeight="1" x14ac:dyDescent="0.45">
      <c r="I177" s="53"/>
    </row>
    <row r="178" spans="9:9" ht="14.65" hidden="1" customHeight="1" x14ac:dyDescent="0.45">
      <c r="I178" s="53"/>
    </row>
    <row r="179" spans="9:9" ht="14.65" hidden="1" customHeight="1" x14ac:dyDescent="0.45">
      <c r="I179" s="53"/>
    </row>
    <row r="180" spans="9:9" ht="14.65" hidden="1" customHeight="1" x14ac:dyDescent="0.45">
      <c r="I180" s="54"/>
    </row>
  </sheetData>
  <mergeCells count="8">
    <mergeCell ref="O1:O2"/>
    <mergeCell ref="P1:Q1"/>
    <mergeCell ref="A1:H1"/>
    <mergeCell ref="J1:J2"/>
    <mergeCell ref="K1:K2"/>
    <mergeCell ref="L1:L2"/>
    <mergeCell ref="M1:M2"/>
    <mergeCell ref="N1:N2"/>
  </mergeCells>
  <conditionalFormatting sqref="B3:H74">
    <cfRule type="containsText" dxfId="125" priority="1" operator="containsText" text="Unavailable">
      <formula>NOT(ISERROR(SEARCH("Unavailable",B3)))</formula>
    </cfRule>
    <cfRule type="containsText" dxfId="124" priority="2" operator="containsText" text="Com Hab">
      <formula>NOT(ISERROR(SEARCH("Com Hab",B3)))</formula>
    </cfRule>
    <cfRule type="containsText" dxfId="123" priority="3" operator="containsText" text="Respite">
      <formula>NOT(ISERROR(SEARCH("Respite",B3)))</formula>
    </cfRule>
    <cfRule type="containsText" dxfId="122" priority="4" operator="containsText" text="Advocacy">
      <formula>NOT(ISERROR(SEARCH("Advocacy",B3)))</formula>
    </cfRule>
    <cfRule type="containsText" dxfId="121" priority="5" operator="containsText" text="CareGiver">
      <formula>NOT(ISERROR(SEARCH("CareGiver",B3)))</formula>
    </cfRule>
    <cfRule type="containsText" dxfId="120" priority="6" operator="containsText" text="Pre-Vocational">
      <formula>NOT(ISERROR(SEARCH("Pre-Vocational",B3)))</formula>
    </cfRule>
  </conditionalFormatting>
  <dataValidations count="1">
    <dataValidation type="list" allowBlank="1" showInputMessage="1" sqref="A1" xr:uid="{34FA2903-90F9-4E13-A5D0-B86BFC9D5F64}">
      <formula1>Clients</formula1>
    </dataValidation>
  </dataValidations>
  <pageMargins left="0" right="0" top="1.75" bottom="0.75" header="0" footer="0"/>
  <pageSetup orientation="portrait" horizontalDpi="300" verticalDpi="300" r:id="rId1"/>
  <headerFooter scaleWithDoc="0">
    <oddHeader>&amp;L&amp;G&amp;C
&amp;G</oddHeader>
    <oddFooter>&amp;C
Signature: ____________________ Date:____/_____/____
 &amp;K92D05010 Prag Blvd #003 Monroe NY 10950 ● 845-600-1331 ● Info@legadail.org &amp;K01+000
&amp;G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3B1C7-05E6-42EC-9950-A3C38768459A}">
  <sheetPr codeName="Sheet22">
    <tabColor indexed="13"/>
    <pageSetUpPr fitToPage="1"/>
  </sheetPr>
  <dimension ref="A1:AC180"/>
  <sheetViews>
    <sheetView showGridLines="0" zoomScale="85" zoomScaleNormal="85" workbookViewId="0">
      <selection activeCell="O80" sqref="O80"/>
    </sheetView>
  </sheetViews>
  <sheetFormatPr defaultColWidth="0" defaultRowHeight="14.25" customHeight="1" zeroHeight="1" x14ac:dyDescent="0.45"/>
  <cols>
    <col min="1" max="1" width="11.265625" style="11" bestFit="1" customWidth="1"/>
    <col min="2" max="8" width="6.53125" style="11" customWidth="1"/>
    <col min="9" max="9" width="16.53125" style="51" customWidth="1"/>
    <col min="10" max="15" width="6.53125" customWidth="1"/>
    <col min="16" max="16" width="17.73046875" style="13" customWidth="1"/>
    <col min="17" max="17" width="29.53125" style="1" customWidth="1"/>
    <col min="18" max="18" width="4" style="13" customWidth="1"/>
    <col min="19" max="19" width="37.796875" style="13" customWidth="1"/>
    <col min="20" max="20" width="10.53125" style="13" hidden="1" customWidth="1"/>
    <col min="21" max="16384" width="10.53125" hidden="1"/>
  </cols>
  <sheetData>
    <row r="1" spans="1:29" ht="8.25" customHeight="1" x14ac:dyDescent="0.45">
      <c r="A1" s="173" t="s">
        <v>14</v>
      </c>
      <c r="B1" s="174"/>
      <c r="C1" s="174"/>
      <c r="D1" s="174"/>
      <c r="E1" s="174"/>
      <c r="F1" s="174"/>
      <c r="G1" s="174"/>
      <c r="H1" s="175"/>
      <c r="I1" s="99"/>
      <c r="J1" s="178" t="s">
        <v>208</v>
      </c>
      <c r="K1" s="178" t="s">
        <v>6</v>
      </c>
      <c r="L1" s="178" t="s">
        <v>7</v>
      </c>
      <c r="M1" s="178" t="s">
        <v>8</v>
      </c>
      <c r="N1" s="178" t="s">
        <v>107</v>
      </c>
      <c r="O1" s="178" t="s">
        <v>39</v>
      </c>
      <c r="P1" s="176" t="s">
        <v>205</v>
      </c>
      <c r="Q1" s="177"/>
    </row>
    <row r="2" spans="1:29" ht="8.25" customHeight="1" x14ac:dyDescent="0.45">
      <c r="A2" s="52"/>
      <c r="B2" s="52" t="s">
        <v>32</v>
      </c>
      <c r="C2" s="52" t="s">
        <v>33</v>
      </c>
      <c r="D2" s="52" t="s">
        <v>34</v>
      </c>
      <c r="E2" s="52" t="s">
        <v>35</v>
      </c>
      <c r="F2" s="52" t="s">
        <v>36</v>
      </c>
      <c r="G2" s="52" t="s">
        <v>37</v>
      </c>
      <c r="H2" s="52" t="s">
        <v>38</v>
      </c>
      <c r="I2" s="100" t="s">
        <v>105</v>
      </c>
      <c r="J2" s="179"/>
      <c r="K2" s="179"/>
      <c r="L2" s="179"/>
      <c r="M2" s="179"/>
      <c r="N2" s="179"/>
      <c r="O2" s="179"/>
      <c r="P2" s="101" t="s">
        <v>5</v>
      </c>
      <c r="Q2" s="107" cm="1">
        <f t="array" aca="1" ref="Q2" ca="1">INDIRECT(CONCATENATE("'Servicing Total'!C",MATCH($A$1,'Servicing Total'!A:A,0)))</f>
        <v>0</v>
      </c>
      <c r="T2" s="13" t="str">
        <f>LOWER(VLOOKUP(A1,Individual!A:R,16,FALSE))</f>
        <v/>
      </c>
      <c r="U2" s="101" t="s">
        <v>5</v>
      </c>
      <c r="V2" s="101" t="b">
        <f>COUNTIF(W2:AC2,"&gt;"&amp;0)&gt;=6</f>
        <v>0</v>
      </c>
      <c r="W2" s="59">
        <f>COUNTIF(B3:B74,"*Pre-Vocational*")</f>
        <v>0</v>
      </c>
      <c r="X2" s="59">
        <f t="shared" ref="X2:AC2" si="0">COUNTIF(C3:C74,"*Pre-Vocational*")</f>
        <v>0</v>
      </c>
      <c r="Y2" s="59">
        <f t="shared" si="0"/>
        <v>0</v>
      </c>
      <c r="Z2" s="59">
        <f t="shared" si="0"/>
        <v>0</v>
      </c>
      <c r="AA2" s="59">
        <f t="shared" si="0"/>
        <v>0</v>
      </c>
      <c r="AB2" s="59">
        <f t="shared" si="0"/>
        <v>0</v>
      </c>
      <c r="AC2" s="59">
        <f t="shared" si="0"/>
        <v>0</v>
      </c>
    </row>
    <row r="3" spans="1:29" ht="8.25" customHeight="1" x14ac:dyDescent="0.45">
      <c r="A3" s="150">
        <v>0.25</v>
      </c>
      <c r="B3" s="70"/>
      <c r="C3" s="74"/>
      <c r="D3" s="74"/>
      <c r="E3" s="78"/>
      <c r="F3" s="74"/>
      <c r="G3" s="78"/>
      <c r="H3" s="74"/>
      <c r="I3" s="57"/>
      <c r="J3" s="125">
        <f ca="1">IFERROR(COUNTIFS(INDIRECT(CONCATENATE("'",$I3,"'!B3:H74")),"*Pre-Vocational*",INDIRECT(CONCATENATE("'",$I3,"'!B3:H74")),"*"&amp;$A$1&amp;"*")/4,0)</f>
        <v>0</v>
      </c>
      <c r="K3" s="126">
        <f ca="1">IFERROR(COUNTIFS(INDIRECT(CONCATENATE("'",$I3,"'!B3:H74")),"*CareGiver*",INDIRECT(CONCATENATE("'",$I3,"'!B3:H74")),"*"&amp;$A$1&amp;"*")/4,0)</f>
        <v>0</v>
      </c>
      <c r="L3" s="127">
        <f ca="1">IFERROR(COUNTIFS(INDIRECT(CONCATENATE("'",$I3,"'!B3:H74")),"*Advocacy*",INDIRECT(CONCATENATE("'",$I3,"'!B3:H74")),"*"&amp;$A$1&amp;"*")/4,0)</f>
        <v>0</v>
      </c>
      <c r="M3" s="128">
        <f ca="1">IFERROR(COUNTIFS(INDIRECT(CONCATENATE("'",$I3,"'!B3:H74")),"*Respite*",INDIRECT(CONCATENATE("'",$I3,"'!B3:H74")),"*"&amp;$A$1&amp;"*")/4,0)</f>
        <v>0</v>
      </c>
      <c r="N3" s="129">
        <f ca="1">IFERROR(COUNTIFS(INDIRECT(CONCATENATE("'",$I3,"'!B3:H74")),"*Com Hab*",INDIRECT(CONCATENATE("'",$I3,"'!B3:H74")),"*"&amp;$A$1&amp;"*")/4,0)</f>
        <v>0</v>
      </c>
      <c r="O3" s="130">
        <f ca="1">SUM(J3:N3)</f>
        <v>0</v>
      </c>
      <c r="P3" s="102" t="s">
        <v>6</v>
      </c>
      <c r="Q3" s="108" cm="1">
        <f t="array" aca="1" ref="Q3" ca="1">INDIRECT(CONCATENATE("'Servicing Total'!D",MATCH($A$1,'Servicing Total'!A:A,0)))</f>
        <v>0</v>
      </c>
      <c r="R3" s="1"/>
      <c r="S3" s="1"/>
      <c r="T3" s="1"/>
      <c r="U3" s="102" t="s">
        <v>6</v>
      </c>
      <c r="V3" s="102" t="b">
        <f t="shared" ref="V3:V6" si="1">COUNTIF(W3:AC3,"&gt;"&amp;0)&gt;=6</f>
        <v>0</v>
      </c>
      <c r="W3" s="61">
        <f>COUNTIF(B3:B74,"*CareGiver*")</f>
        <v>0</v>
      </c>
      <c r="X3" s="61">
        <f t="shared" ref="X3:AC3" si="2">COUNTIF(C3:C74,"*CareGiver*")</f>
        <v>0</v>
      </c>
      <c r="Y3" s="61">
        <f t="shared" si="2"/>
        <v>0</v>
      </c>
      <c r="Z3" s="61">
        <f t="shared" si="2"/>
        <v>0</v>
      </c>
      <c r="AA3" s="61">
        <f t="shared" si="2"/>
        <v>0</v>
      </c>
      <c r="AB3" s="61">
        <f t="shared" si="2"/>
        <v>0</v>
      </c>
      <c r="AC3" s="61">
        <f t="shared" si="2"/>
        <v>0</v>
      </c>
    </row>
    <row r="4" spans="1:29" ht="8.25" customHeight="1" x14ac:dyDescent="0.45">
      <c r="A4" s="151">
        <v>0.26041666666666669</v>
      </c>
      <c r="B4" s="71"/>
      <c r="C4" s="75"/>
      <c r="D4" s="75"/>
      <c r="E4" s="79"/>
      <c r="F4" s="75"/>
      <c r="G4" s="79"/>
      <c r="H4" s="75"/>
      <c r="I4" s="57"/>
      <c r="J4" s="125">
        <f t="shared" ref="J4:J67" ca="1" si="3">IFERROR(COUNTIFS(INDIRECT(CONCATENATE("'",$I4,"'!B3:H74")),"*Pre-Vocational*",INDIRECT(CONCATENATE("'",$I4,"'!B3:H74")),"*"&amp;$A$1&amp;"*")/4,0)</f>
        <v>0</v>
      </c>
      <c r="K4" s="126">
        <f t="shared" ref="K4:K67" ca="1" si="4">IFERROR(COUNTIFS(INDIRECT(CONCATENATE("'",$I4,"'!B3:H74")),"*CareGiver*",INDIRECT(CONCATENATE("'",$I4,"'!B3:H74")),"*"&amp;$A$1&amp;"*")/4,0)</f>
        <v>0</v>
      </c>
      <c r="L4" s="127">
        <f t="shared" ref="L4:L67" ca="1" si="5">IFERROR(COUNTIFS(INDIRECT(CONCATENATE("'",$I4,"'!B3:H74")),"*Advocacy*",INDIRECT(CONCATENATE("'",$I4,"'!B3:H74")),"*"&amp;$A$1&amp;"*")/4,0)</f>
        <v>0</v>
      </c>
      <c r="M4" s="128">
        <f t="shared" ref="M4:M67" ca="1" si="6">IFERROR(COUNTIFS(INDIRECT(CONCATENATE("'",$I4,"'!B3:H74")),"*Respite*",INDIRECT(CONCATENATE("'",$I4,"'!B3:H74")),"*"&amp;$A$1&amp;"*")/4,0)</f>
        <v>0</v>
      </c>
      <c r="N4" s="129">
        <f t="shared" ref="N4:N67" ca="1" si="7">IFERROR(COUNTIFS(INDIRECT(CONCATENATE("'",$I4,"'!B3:H74")),"*Com Hab*",INDIRECT(CONCATENATE("'",$I4,"'!B3:H74")),"*"&amp;$A$1&amp;"*")/4,0)</f>
        <v>0</v>
      </c>
      <c r="O4" s="130">
        <f t="shared" ref="O4:O66" ca="1" si="8">SUM(J4:N4)</f>
        <v>0</v>
      </c>
      <c r="P4" s="103" t="s">
        <v>7</v>
      </c>
      <c r="Q4" s="109" cm="1">
        <f t="array" aca="1" ref="Q4" ca="1">INDIRECT(CONCATENATE("'Servicing Total'!E",MATCH($A$1,'Servicing Total'!A:A,0)))</f>
        <v>0</v>
      </c>
      <c r="R4" s="1"/>
      <c r="S4" s="1"/>
      <c r="T4" s="1"/>
      <c r="U4" s="103" t="s">
        <v>7</v>
      </c>
      <c r="V4" s="103" t="b">
        <f t="shared" si="1"/>
        <v>0</v>
      </c>
      <c r="W4" s="63">
        <f>COUNTIF(B3:B74,"*Advocacy*")</f>
        <v>0</v>
      </c>
      <c r="X4" s="63">
        <f t="shared" ref="X4:AC4" si="9">COUNTIF(C3:C74,"*Advocacy*")</f>
        <v>0</v>
      </c>
      <c r="Y4" s="63">
        <f t="shared" si="9"/>
        <v>0</v>
      </c>
      <c r="Z4" s="63">
        <f t="shared" si="9"/>
        <v>0</v>
      </c>
      <c r="AA4" s="63">
        <f t="shared" si="9"/>
        <v>0</v>
      </c>
      <c r="AB4" s="63">
        <f t="shared" si="9"/>
        <v>0</v>
      </c>
      <c r="AC4" s="63">
        <f t="shared" si="9"/>
        <v>0</v>
      </c>
    </row>
    <row r="5" spans="1:29" ht="8.25" customHeight="1" x14ac:dyDescent="0.45">
      <c r="A5" s="151">
        <v>0.27083333333333331</v>
      </c>
      <c r="B5" s="71"/>
      <c r="C5" s="75"/>
      <c r="D5" s="75"/>
      <c r="E5" s="79"/>
      <c r="F5" s="75"/>
      <c r="G5" s="79"/>
      <c r="H5" s="75"/>
      <c r="I5" s="57"/>
      <c r="J5" s="125">
        <f t="shared" ca="1" si="3"/>
        <v>0</v>
      </c>
      <c r="K5" s="126">
        <f t="shared" ca="1" si="4"/>
        <v>0</v>
      </c>
      <c r="L5" s="127">
        <f t="shared" ca="1" si="5"/>
        <v>0</v>
      </c>
      <c r="M5" s="128">
        <f t="shared" ca="1" si="6"/>
        <v>0</v>
      </c>
      <c r="N5" s="129">
        <f t="shared" ca="1" si="7"/>
        <v>0</v>
      </c>
      <c r="O5" s="130">
        <f t="shared" ca="1" si="8"/>
        <v>0</v>
      </c>
      <c r="P5" s="104" t="s">
        <v>8</v>
      </c>
      <c r="Q5" s="110" cm="1">
        <f t="array" aca="1" ref="Q5" ca="1">INDIRECT(CONCATENATE("'Servicing Total'!F",MATCH($A$1,'Servicing Total'!A:A,0)))</f>
        <v>0</v>
      </c>
      <c r="R5" s="1"/>
      <c r="S5" s="1"/>
      <c r="T5" s="1"/>
      <c r="U5" s="104" t="s">
        <v>8</v>
      </c>
      <c r="V5" s="104" t="b">
        <f t="shared" si="1"/>
        <v>0</v>
      </c>
      <c r="W5" s="65">
        <f>COUNTIF(B3:B74,"*Respite*")</f>
        <v>0</v>
      </c>
      <c r="X5" s="65">
        <f t="shared" ref="X5:AC5" si="10">COUNTIF(C3:C74,"*Respite*")</f>
        <v>0</v>
      </c>
      <c r="Y5" s="65">
        <f t="shared" si="10"/>
        <v>0</v>
      </c>
      <c r="Z5" s="65">
        <f t="shared" si="10"/>
        <v>0</v>
      </c>
      <c r="AA5" s="65">
        <f t="shared" si="10"/>
        <v>0</v>
      </c>
      <c r="AB5" s="65">
        <f t="shared" si="10"/>
        <v>0</v>
      </c>
      <c r="AC5" s="65">
        <f t="shared" si="10"/>
        <v>0</v>
      </c>
    </row>
    <row r="6" spans="1:29" ht="8.25" customHeight="1" x14ac:dyDescent="0.45">
      <c r="A6" s="152">
        <v>0.28125</v>
      </c>
      <c r="B6" s="72"/>
      <c r="C6" s="76"/>
      <c r="D6" s="76"/>
      <c r="E6" s="80"/>
      <c r="F6" s="76"/>
      <c r="G6" s="80"/>
      <c r="H6" s="76"/>
      <c r="I6" s="57"/>
      <c r="J6" s="125">
        <f t="shared" ca="1" si="3"/>
        <v>0</v>
      </c>
      <c r="K6" s="126">
        <f t="shared" ca="1" si="4"/>
        <v>0</v>
      </c>
      <c r="L6" s="127">
        <f t="shared" ca="1" si="5"/>
        <v>0</v>
      </c>
      <c r="M6" s="128">
        <f t="shared" ca="1" si="6"/>
        <v>0</v>
      </c>
      <c r="N6" s="129">
        <f t="shared" ca="1" si="7"/>
        <v>0</v>
      </c>
      <c r="O6" s="130">
        <f t="shared" ca="1" si="8"/>
        <v>0</v>
      </c>
      <c r="P6" s="105" t="s">
        <v>107</v>
      </c>
      <c r="Q6" s="111" cm="1">
        <f t="array" aca="1" ref="Q6" ca="1">INDIRECT(CONCATENATE("'Servicing Total'!G",MATCH($A$1,'Servicing Total'!A:A,0)))</f>
        <v>0</v>
      </c>
      <c r="R6" s="1"/>
      <c r="S6" s="1"/>
      <c r="T6" s="1"/>
      <c r="U6" s="105" t="s">
        <v>107</v>
      </c>
      <c r="V6" s="105" t="b">
        <f t="shared" si="1"/>
        <v>0</v>
      </c>
      <c r="W6" s="69">
        <f>COUNTIF(B3:B74,"*Com Hab*")</f>
        <v>0</v>
      </c>
      <c r="X6" s="69">
        <f t="shared" ref="X6:AC6" si="11">COUNTIF(C3:C74,"*Com Hab*")</f>
        <v>0</v>
      </c>
      <c r="Y6" s="69">
        <f t="shared" si="11"/>
        <v>0</v>
      </c>
      <c r="Z6" s="69">
        <f t="shared" si="11"/>
        <v>0</v>
      </c>
      <c r="AA6" s="69">
        <f t="shared" si="11"/>
        <v>0</v>
      </c>
      <c r="AB6" s="69">
        <f t="shared" si="11"/>
        <v>0</v>
      </c>
      <c r="AC6" s="69">
        <f t="shared" si="11"/>
        <v>0</v>
      </c>
    </row>
    <row r="7" spans="1:29" ht="8.25" customHeight="1" x14ac:dyDescent="0.45">
      <c r="A7" s="150">
        <v>0.29166666666666669</v>
      </c>
      <c r="B7" s="70"/>
      <c r="C7" s="74"/>
      <c r="D7" s="74"/>
      <c r="E7" s="78"/>
      <c r="F7" s="74"/>
      <c r="G7" s="78"/>
      <c r="H7" s="74"/>
      <c r="I7" s="57"/>
      <c r="J7" s="125">
        <f t="shared" ca="1" si="3"/>
        <v>0</v>
      </c>
      <c r="K7" s="126">
        <f t="shared" ca="1" si="4"/>
        <v>0</v>
      </c>
      <c r="L7" s="127">
        <f t="shared" ca="1" si="5"/>
        <v>0</v>
      </c>
      <c r="M7" s="128">
        <f t="shared" ca="1" si="6"/>
        <v>0</v>
      </c>
      <c r="N7" s="129">
        <f t="shared" ca="1" si="7"/>
        <v>0</v>
      </c>
      <c r="O7" s="130">
        <f t="shared" ca="1" si="8"/>
        <v>0</v>
      </c>
      <c r="P7" s="106" t="s">
        <v>9</v>
      </c>
      <c r="Q7" s="112">
        <f ca="1">SUM(Q2:Q6)</f>
        <v>0</v>
      </c>
      <c r="R7" s="1"/>
      <c r="S7" s="1"/>
      <c r="T7" s="1"/>
    </row>
    <row r="8" spans="1:29" ht="8.25" customHeight="1" x14ac:dyDescent="0.45">
      <c r="A8" s="151">
        <v>0.30208333333333331</v>
      </c>
      <c r="B8" s="71"/>
      <c r="C8" s="75"/>
      <c r="D8" s="75"/>
      <c r="E8" s="79"/>
      <c r="F8" s="75"/>
      <c r="G8" s="79"/>
      <c r="H8" s="75"/>
      <c r="I8" s="57"/>
      <c r="J8" s="125">
        <f t="shared" ca="1" si="3"/>
        <v>0</v>
      </c>
      <c r="K8" s="126">
        <f t="shared" ca="1" si="4"/>
        <v>0</v>
      </c>
      <c r="L8" s="127">
        <f t="shared" ca="1" si="5"/>
        <v>0</v>
      </c>
      <c r="M8" s="128">
        <f t="shared" ca="1" si="6"/>
        <v>0</v>
      </c>
      <c r="N8" s="129">
        <f t="shared" ca="1" si="7"/>
        <v>0</v>
      </c>
      <c r="O8" s="130">
        <f t="shared" ca="1" si="8"/>
        <v>0</v>
      </c>
      <c r="P8" s="118" t="s">
        <v>40</v>
      </c>
      <c r="Q8" s="56" t="str" cm="1">
        <f t="array" aca="1" ref="Q8" ca="1">INDIRECT(CONCATENATE("Individual!A",MATCH($A$1,Individual!A:A,0)))</f>
        <v>Individual 4</v>
      </c>
      <c r="R8" s="1"/>
      <c r="S8" s="1"/>
      <c r="T8" s="1"/>
    </row>
    <row r="9" spans="1:29" ht="8.25" customHeight="1" x14ac:dyDescent="0.45">
      <c r="A9" s="151">
        <v>0.3125</v>
      </c>
      <c r="B9" s="71"/>
      <c r="C9" s="75"/>
      <c r="D9" s="75"/>
      <c r="E9" s="79"/>
      <c r="F9" s="75"/>
      <c r="G9" s="79"/>
      <c r="H9" s="75"/>
      <c r="I9" s="57"/>
      <c r="J9" s="125">
        <f t="shared" ca="1" si="3"/>
        <v>0</v>
      </c>
      <c r="K9" s="126">
        <f t="shared" ca="1" si="4"/>
        <v>0</v>
      </c>
      <c r="L9" s="127">
        <f t="shared" ca="1" si="5"/>
        <v>0</v>
      </c>
      <c r="M9" s="128">
        <f t="shared" ca="1" si="6"/>
        <v>0</v>
      </c>
      <c r="N9" s="129">
        <f t="shared" ca="1" si="7"/>
        <v>0</v>
      </c>
      <c r="O9" s="130">
        <f t="shared" ca="1" si="8"/>
        <v>0</v>
      </c>
      <c r="P9" s="118" t="s">
        <v>209</v>
      </c>
      <c r="Q9" s="56" cm="1">
        <f t="array" aca="1" ref="Q9" ca="1">INDIRECT(CONCATENATE("Individual!B",MATCH($A$1,Individual!A:A,0)))</f>
        <v>0</v>
      </c>
      <c r="R9" s="1"/>
      <c r="S9" s="1"/>
      <c r="T9" s="1"/>
    </row>
    <row r="10" spans="1:29" ht="8.25" customHeight="1" x14ac:dyDescent="0.45">
      <c r="A10" s="152">
        <v>0.32291666666666702</v>
      </c>
      <c r="B10" s="72"/>
      <c r="C10" s="76"/>
      <c r="D10" s="76"/>
      <c r="E10" s="80"/>
      <c r="F10" s="76"/>
      <c r="G10" s="80"/>
      <c r="H10" s="76"/>
      <c r="I10" s="57"/>
      <c r="J10" s="125">
        <f t="shared" ca="1" si="3"/>
        <v>0</v>
      </c>
      <c r="K10" s="126">
        <f t="shared" ca="1" si="4"/>
        <v>0</v>
      </c>
      <c r="L10" s="127">
        <f t="shared" ca="1" si="5"/>
        <v>0</v>
      </c>
      <c r="M10" s="128">
        <f t="shared" ca="1" si="6"/>
        <v>0</v>
      </c>
      <c r="N10" s="129">
        <f t="shared" ca="1" si="7"/>
        <v>0</v>
      </c>
      <c r="O10" s="130">
        <f t="shared" ca="1" si="8"/>
        <v>0</v>
      </c>
      <c r="P10" s="118" t="s">
        <v>210</v>
      </c>
      <c r="Q10" s="56" cm="1">
        <f t="array" aca="1" ref="Q10" ca="1">INDIRECT(CONCATENATE("Individual!C",MATCH($A$1,Individual!A:A,0)))</f>
        <v>0</v>
      </c>
      <c r="R10" s="1"/>
      <c r="S10" s="1"/>
      <c r="T10" s="1"/>
    </row>
    <row r="11" spans="1:29" ht="8.25" customHeight="1" x14ac:dyDescent="0.45">
      <c r="A11" s="150">
        <v>0.33333333333333298</v>
      </c>
      <c r="B11" s="70"/>
      <c r="C11" s="74"/>
      <c r="D11" s="74"/>
      <c r="E11" s="78"/>
      <c r="F11" s="74"/>
      <c r="G11" s="78"/>
      <c r="H11" s="74"/>
      <c r="I11" s="57"/>
      <c r="J11" s="125">
        <f t="shared" ca="1" si="3"/>
        <v>0</v>
      </c>
      <c r="K11" s="126">
        <f t="shared" ca="1" si="4"/>
        <v>0</v>
      </c>
      <c r="L11" s="127">
        <f t="shared" ca="1" si="5"/>
        <v>0</v>
      </c>
      <c r="M11" s="128">
        <f t="shared" ca="1" si="6"/>
        <v>0</v>
      </c>
      <c r="N11" s="129">
        <f t="shared" ca="1" si="7"/>
        <v>0</v>
      </c>
      <c r="O11" s="130">
        <f t="shared" ca="1" si="8"/>
        <v>0</v>
      </c>
      <c r="P11" s="118" t="s">
        <v>197</v>
      </c>
      <c r="Q11" s="56" cm="1">
        <f t="array" aca="1" ref="Q11" ca="1">INDIRECT(CONCATENATE("Individual!J",MATCH($A$1,Individual!A:A,0)))</f>
        <v>0</v>
      </c>
      <c r="R11" s="1"/>
      <c r="S11" s="1"/>
      <c r="T11" s="1"/>
    </row>
    <row r="12" spans="1:29" ht="8.25" customHeight="1" x14ac:dyDescent="0.45">
      <c r="A12" s="151">
        <v>0.34375</v>
      </c>
      <c r="B12" s="71"/>
      <c r="C12" s="75"/>
      <c r="D12" s="75"/>
      <c r="E12" s="79"/>
      <c r="F12" s="75"/>
      <c r="G12" s="79"/>
      <c r="H12" s="75"/>
      <c r="I12" s="57"/>
      <c r="J12" s="125">
        <f t="shared" ca="1" si="3"/>
        <v>0</v>
      </c>
      <c r="K12" s="126">
        <f t="shared" ca="1" si="4"/>
        <v>0</v>
      </c>
      <c r="L12" s="127">
        <f t="shared" ca="1" si="5"/>
        <v>0</v>
      </c>
      <c r="M12" s="128">
        <f t="shared" ca="1" si="6"/>
        <v>0</v>
      </c>
      <c r="N12" s="129">
        <f t="shared" ca="1" si="7"/>
        <v>0</v>
      </c>
      <c r="O12" s="130">
        <f t="shared" ca="1" si="8"/>
        <v>0</v>
      </c>
      <c r="P12" s="118" t="s">
        <v>202</v>
      </c>
      <c r="Q12" s="56" cm="1">
        <f t="array" aca="1" ref="Q12" ca="1">INDIRECT(CONCATENATE("Individual!K",MATCH($A$1,Individual!A:A,0)))</f>
        <v>0</v>
      </c>
      <c r="R12" s="1"/>
      <c r="S12" s="1"/>
      <c r="T12" s="1"/>
    </row>
    <row r="13" spans="1:29" ht="8.25" customHeight="1" x14ac:dyDescent="0.45">
      <c r="A13" s="151">
        <v>0.35416666666666602</v>
      </c>
      <c r="B13" s="71"/>
      <c r="C13" s="75"/>
      <c r="D13" s="75"/>
      <c r="E13" s="79"/>
      <c r="F13" s="75"/>
      <c r="G13" s="79"/>
      <c r="H13" s="75"/>
      <c r="I13" s="57"/>
      <c r="J13" s="125">
        <f t="shared" ca="1" si="3"/>
        <v>0</v>
      </c>
      <c r="K13" s="126">
        <f t="shared" ca="1" si="4"/>
        <v>0</v>
      </c>
      <c r="L13" s="127">
        <f t="shared" ca="1" si="5"/>
        <v>0</v>
      </c>
      <c r="M13" s="128">
        <f t="shared" ca="1" si="6"/>
        <v>0</v>
      </c>
      <c r="N13" s="129">
        <f t="shared" ca="1" si="7"/>
        <v>0</v>
      </c>
      <c r="O13" s="130">
        <f t="shared" ca="1" si="8"/>
        <v>0</v>
      </c>
      <c r="P13" s="118" t="s">
        <v>204</v>
      </c>
      <c r="Q13" s="56" cm="1">
        <f t="array" aca="1" ref="Q13" ca="1">INDIRECT(CONCATENATE("Individual!L",MATCH($A$1,Individual!A:A,0)))</f>
        <v>0</v>
      </c>
      <c r="R13" s="1"/>
      <c r="S13" s="1"/>
      <c r="T13" s="1"/>
    </row>
    <row r="14" spans="1:29" ht="8.25" customHeight="1" x14ac:dyDescent="0.45">
      <c r="A14" s="152">
        <v>0.36458333333333298</v>
      </c>
      <c r="B14" s="72"/>
      <c r="C14" s="76"/>
      <c r="D14" s="76"/>
      <c r="E14" s="80"/>
      <c r="F14" s="76"/>
      <c r="G14" s="80"/>
      <c r="H14" s="76"/>
      <c r="I14" s="57"/>
      <c r="J14" s="125">
        <f t="shared" ca="1" si="3"/>
        <v>0</v>
      </c>
      <c r="K14" s="126">
        <f t="shared" ca="1" si="4"/>
        <v>0</v>
      </c>
      <c r="L14" s="127">
        <f t="shared" ca="1" si="5"/>
        <v>0</v>
      </c>
      <c r="M14" s="128">
        <f t="shared" ca="1" si="6"/>
        <v>0</v>
      </c>
      <c r="N14" s="129">
        <f t="shared" ca="1" si="7"/>
        <v>0</v>
      </c>
      <c r="O14" s="130">
        <f t="shared" ca="1" si="8"/>
        <v>0</v>
      </c>
      <c r="P14" s="118" t="s">
        <v>203</v>
      </c>
      <c r="Q14" s="56" cm="1">
        <f t="array" aca="1" ref="Q14" ca="1">INDIRECT(CONCATENATE("Individual!M",MATCH($A$1,Individual!A:A,0)))</f>
        <v>0</v>
      </c>
      <c r="R14" s="1"/>
      <c r="S14" s="1"/>
      <c r="T14" s="1"/>
    </row>
    <row r="15" spans="1:29" ht="8.25" customHeight="1" x14ac:dyDescent="0.45">
      <c r="A15" s="150">
        <v>0.375</v>
      </c>
      <c r="B15" s="70"/>
      <c r="C15" s="74"/>
      <c r="D15" s="74"/>
      <c r="E15" s="78"/>
      <c r="F15" s="74"/>
      <c r="G15" s="78"/>
      <c r="H15" s="74"/>
      <c r="I15" s="57"/>
      <c r="J15" s="125">
        <f t="shared" ca="1" si="3"/>
        <v>0</v>
      </c>
      <c r="K15" s="126">
        <f t="shared" ca="1" si="4"/>
        <v>0</v>
      </c>
      <c r="L15" s="127">
        <f t="shared" ca="1" si="5"/>
        <v>0</v>
      </c>
      <c r="M15" s="128">
        <f t="shared" ca="1" si="6"/>
        <v>0</v>
      </c>
      <c r="N15" s="129">
        <f t="shared" ca="1" si="7"/>
        <v>0</v>
      </c>
      <c r="O15" s="130">
        <f t="shared" ca="1" si="8"/>
        <v>0</v>
      </c>
      <c r="P15" s="118" t="s">
        <v>201</v>
      </c>
      <c r="Q15" s="56" cm="1">
        <f t="array" aca="1" ref="Q15" ca="1">INDIRECT(CONCATENATE("Individual!N",MATCH($A$1,Individual!A:A,0)))</f>
        <v>0</v>
      </c>
      <c r="R15" s="1"/>
      <c r="S15" s="1"/>
      <c r="T15" s="1"/>
    </row>
    <row r="16" spans="1:29" ht="8.25" customHeight="1" x14ac:dyDescent="0.45">
      <c r="A16" s="151">
        <v>0.38541666666666602</v>
      </c>
      <c r="B16" s="71"/>
      <c r="C16" s="75"/>
      <c r="D16" s="75"/>
      <c r="E16" s="79"/>
      <c r="F16" s="75"/>
      <c r="G16" s="79"/>
      <c r="H16" s="75"/>
      <c r="I16" s="57"/>
      <c r="J16" s="125">
        <f t="shared" ca="1" si="3"/>
        <v>0</v>
      </c>
      <c r="K16" s="126">
        <f t="shared" ca="1" si="4"/>
        <v>0</v>
      </c>
      <c r="L16" s="127">
        <f t="shared" ca="1" si="5"/>
        <v>0</v>
      </c>
      <c r="M16" s="128">
        <f t="shared" ca="1" si="6"/>
        <v>0</v>
      </c>
      <c r="N16" s="129">
        <f t="shared" ca="1" si="7"/>
        <v>0</v>
      </c>
      <c r="O16" s="130">
        <f t="shared" ca="1" si="8"/>
        <v>0</v>
      </c>
      <c r="P16" s="118" t="s">
        <v>199</v>
      </c>
      <c r="Q16" s="56" cm="1">
        <f t="array" aca="1" ref="Q16" ca="1">INDIRECT(CONCATENATE("Individual!O",MATCH($A$1,Individual!A:A,0)))</f>
        <v>0</v>
      </c>
      <c r="R16" s="1"/>
      <c r="S16" s="1"/>
      <c r="T16" s="1"/>
    </row>
    <row r="17" spans="1:20" ht="8.25" customHeight="1" x14ac:dyDescent="0.45">
      <c r="A17" s="151">
        <v>0.39583333333333298</v>
      </c>
      <c r="B17" s="71"/>
      <c r="C17" s="75"/>
      <c r="D17" s="75"/>
      <c r="E17" s="79"/>
      <c r="F17" s="75"/>
      <c r="G17" s="79"/>
      <c r="H17" s="75"/>
      <c r="I17" s="57"/>
      <c r="J17" s="125">
        <f t="shared" ca="1" si="3"/>
        <v>0</v>
      </c>
      <c r="K17" s="126">
        <f t="shared" ca="1" si="4"/>
        <v>0</v>
      </c>
      <c r="L17" s="127">
        <f t="shared" ca="1" si="5"/>
        <v>0</v>
      </c>
      <c r="M17" s="128">
        <f t="shared" ca="1" si="6"/>
        <v>0</v>
      </c>
      <c r="N17" s="129">
        <f t="shared" ca="1" si="7"/>
        <v>0</v>
      </c>
      <c r="O17" s="130">
        <f t="shared" ca="1" si="8"/>
        <v>0</v>
      </c>
      <c r="P17" s="118" t="s">
        <v>226</v>
      </c>
      <c r="Q17" s="56" cm="1">
        <f t="array" aca="1" ref="Q17" ca="1">INDIRECT(CONCATENATE("Individual!P",MATCH($A$1,Individual!A:A,0)))</f>
        <v>0</v>
      </c>
      <c r="R17" s="1"/>
      <c r="S17" s="1"/>
      <c r="T17" s="1"/>
    </row>
    <row r="18" spans="1:20" ht="8.25" customHeight="1" x14ac:dyDescent="0.45">
      <c r="A18" s="152">
        <v>0.40625</v>
      </c>
      <c r="B18" s="72"/>
      <c r="C18" s="76"/>
      <c r="D18" s="76"/>
      <c r="E18" s="80"/>
      <c r="F18" s="76"/>
      <c r="G18" s="80"/>
      <c r="H18" s="76"/>
      <c r="I18" s="57"/>
      <c r="J18" s="125">
        <f t="shared" ca="1" si="3"/>
        <v>0</v>
      </c>
      <c r="K18" s="126">
        <f t="shared" ca="1" si="4"/>
        <v>0</v>
      </c>
      <c r="L18" s="127">
        <f t="shared" ca="1" si="5"/>
        <v>0</v>
      </c>
      <c r="M18" s="128">
        <f t="shared" ca="1" si="6"/>
        <v>0</v>
      </c>
      <c r="N18" s="129">
        <f t="shared" ca="1" si="7"/>
        <v>0</v>
      </c>
      <c r="O18" s="130">
        <f t="shared" ca="1" si="8"/>
        <v>0</v>
      </c>
      <c r="P18" s="118" t="s">
        <v>200</v>
      </c>
      <c r="Q18" s="56" cm="1">
        <f t="array" aca="1" ref="Q18" ca="1">INDIRECT(CONCATENATE("Individual!Q",MATCH($A$1,Individual!A:A,0)))</f>
        <v>0</v>
      </c>
      <c r="R18" s="1"/>
      <c r="S18" s="1"/>
      <c r="T18" s="1"/>
    </row>
    <row r="19" spans="1:20" ht="8.25" customHeight="1" x14ac:dyDescent="0.45">
      <c r="A19" s="150">
        <v>0.41666666666666702</v>
      </c>
      <c r="B19" s="70"/>
      <c r="C19" s="74"/>
      <c r="D19" s="74"/>
      <c r="E19" s="78"/>
      <c r="F19" s="74"/>
      <c r="G19" s="78"/>
      <c r="H19" s="74"/>
      <c r="I19" s="57"/>
      <c r="J19" s="125">
        <f t="shared" ca="1" si="3"/>
        <v>0</v>
      </c>
      <c r="K19" s="126">
        <f t="shared" ca="1" si="4"/>
        <v>0</v>
      </c>
      <c r="L19" s="127">
        <f t="shared" ca="1" si="5"/>
        <v>0</v>
      </c>
      <c r="M19" s="128">
        <f t="shared" ca="1" si="6"/>
        <v>0</v>
      </c>
      <c r="N19" s="129">
        <f t="shared" ca="1" si="7"/>
        <v>0</v>
      </c>
      <c r="O19" s="130">
        <f t="shared" ca="1" si="8"/>
        <v>0</v>
      </c>
      <c r="P19" s="48"/>
      <c r="Q19" s="49"/>
      <c r="R19" s="1"/>
      <c r="S19" s="1"/>
      <c r="T19" s="1"/>
    </row>
    <row r="20" spans="1:20" ht="8.25" customHeight="1" x14ac:dyDescent="0.45">
      <c r="A20" s="151">
        <v>0.42708333333333298</v>
      </c>
      <c r="B20" s="71"/>
      <c r="C20" s="75"/>
      <c r="D20" s="75"/>
      <c r="E20" s="79"/>
      <c r="F20" s="75"/>
      <c r="G20" s="79"/>
      <c r="H20" s="75"/>
      <c r="I20" s="57"/>
      <c r="J20" s="125">
        <f t="shared" ca="1" si="3"/>
        <v>0</v>
      </c>
      <c r="K20" s="126">
        <f t="shared" ca="1" si="4"/>
        <v>0</v>
      </c>
      <c r="L20" s="127">
        <f t="shared" ca="1" si="5"/>
        <v>0</v>
      </c>
      <c r="M20" s="128">
        <f t="shared" ca="1" si="6"/>
        <v>0</v>
      </c>
      <c r="N20" s="129">
        <f t="shared" ca="1" si="7"/>
        <v>0</v>
      </c>
      <c r="O20" s="130">
        <f t="shared" ca="1" si="8"/>
        <v>0</v>
      </c>
      <c r="P20" s="48"/>
      <c r="Q20" s="49"/>
      <c r="R20" s="1"/>
      <c r="S20" s="1"/>
      <c r="T20" s="1"/>
    </row>
    <row r="21" spans="1:20" ht="8.25" customHeight="1" x14ac:dyDescent="0.45">
      <c r="A21" s="151">
        <v>0.4375</v>
      </c>
      <c r="B21" s="71"/>
      <c r="C21" s="75"/>
      <c r="D21" s="75"/>
      <c r="E21" s="79"/>
      <c r="F21" s="75"/>
      <c r="G21" s="79"/>
      <c r="H21" s="75"/>
      <c r="I21" s="57"/>
      <c r="J21" s="125">
        <f t="shared" ca="1" si="3"/>
        <v>0</v>
      </c>
      <c r="K21" s="126">
        <f t="shared" ca="1" si="4"/>
        <v>0</v>
      </c>
      <c r="L21" s="127">
        <f t="shared" ca="1" si="5"/>
        <v>0</v>
      </c>
      <c r="M21" s="128">
        <f t="shared" ca="1" si="6"/>
        <v>0</v>
      </c>
      <c r="N21" s="129">
        <f t="shared" ca="1" si="7"/>
        <v>0</v>
      </c>
      <c r="O21" s="130">
        <f t="shared" ca="1" si="8"/>
        <v>0</v>
      </c>
      <c r="P21" s="48"/>
      <c r="Q21" s="49"/>
      <c r="R21" s="1"/>
      <c r="S21" s="1"/>
      <c r="T21" s="1"/>
    </row>
    <row r="22" spans="1:20" ht="8.25" customHeight="1" x14ac:dyDescent="0.45">
      <c r="A22" s="152">
        <v>0.44791666666666602</v>
      </c>
      <c r="B22" s="72"/>
      <c r="C22" s="76"/>
      <c r="D22" s="76"/>
      <c r="E22" s="80"/>
      <c r="F22" s="76"/>
      <c r="G22" s="80"/>
      <c r="H22" s="76"/>
      <c r="I22" s="57"/>
      <c r="J22" s="125">
        <f t="shared" ca="1" si="3"/>
        <v>0</v>
      </c>
      <c r="K22" s="126">
        <f t="shared" ca="1" si="4"/>
        <v>0</v>
      </c>
      <c r="L22" s="127">
        <f t="shared" ca="1" si="5"/>
        <v>0</v>
      </c>
      <c r="M22" s="128">
        <f t="shared" ca="1" si="6"/>
        <v>0</v>
      </c>
      <c r="N22" s="129">
        <f t="shared" ca="1" si="7"/>
        <v>0</v>
      </c>
      <c r="O22" s="130">
        <f t="shared" ca="1" si="8"/>
        <v>0</v>
      </c>
      <c r="P22" s="48"/>
      <c r="Q22" s="49"/>
      <c r="R22" s="1"/>
      <c r="S22" s="1"/>
      <c r="T22" s="1"/>
    </row>
    <row r="23" spans="1:20" ht="8.25" customHeight="1" x14ac:dyDescent="0.45">
      <c r="A23" s="150">
        <v>0.45833333333333298</v>
      </c>
      <c r="B23" s="70"/>
      <c r="C23" s="74"/>
      <c r="D23" s="74"/>
      <c r="E23" s="78"/>
      <c r="F23" s="74"/>
      <c r="G23" s="78"/>
      <c r="H23" s="74"/>
      <c r="I23" s="57"/>
      <c r="J23" s="125">
        <f t="shared" ca="1" si="3"/>
        <v>0</v>
      </c>
      <c r="K23" s="126">
        <f t="shared" ca="1" si="4"/>
        <v>0</v>
      </c>
      <c r="L23" s="127">
        <f t="shared" ca="1" si="5"/>
        <v>0</v>
      </c>
      <c r="M23" s="128">
        <f t="shared" ca="1" si="6"/>
        <v>0</v>
      </c>
      <c r="N23" s="129">
        <f t="shared" ca="1" si="7"/>
        <v>0</v>
      </c>
      <c r="O23" s="130">
        <f t="shared" ca="1" si="8"/>
        <v>0</v>
      </c>
      <c r="P23" s="48"/>
      <c r="Q23" s="49"/>
      <c r="R23" s="1"/>
      <c r="S23" s="1"/>
      <c r="T23" s="1"/>
    </row>
    <row r="24" spans="1:20" ht="8.25" customHeight="1" x14ac:dyDescent="0.45">
      <c r="A24" s="151">
        <v>0.46875</v>
      </c>
      <c r="B24" s="71"/>
      <c r="C24" s="75"/>
      <c r="D24" s="75"/>
      <c r="E24" s="79"/>
      <c r="F24" s="75"/>
      <c r="G24" s="79"/>
      <c r="H24" s="75"/>
      <c r="I24" s="57"/>
      <c r="J24" s="125">
        <f t="shared" ca="1" si="3"/>
        <v>0</v>
      </c>
      <c r="K24" s="126">
        <f t="shared" ca="1" si="4"/>
        <v>0</v>
      </c>
      <c r="L24" s="127">
        <f t="shared" ca="1" si="5"/>
        <v>0</v>
      </c>
      <c r="M24" s="128">
        <f t="shared" ca="1" si="6"/>
        <v>0</v>
      </c>
      <c r="N24" s="129">
        <f t="shared" ca="1" si="7"/>
        <v>0</v>
      </c>
      <c r="O24" s="130">
        <f t="shared" ca="1" si="8"/>
        <v>0</v>
      </c>
      <c r="P24" s="48"/>
      <c r="Q24" s="49"/>
      <c r="R24" s="1"/>
      <c r="S24" s="1"/>
      <c r="T24" s="1"/>
    </row>
    <row r="25" spans="1:20" ht="8.25" customHeight="1" x14ac:dyDescent="0.45">
      <c r="A25" s="151">
        <v>0.47916666666666602</v>
      </c>
      <c r="B25" s="71"/>
      <c r="C25" s="75"/>
      <c r="D25" s="75"/>
      <c r="E25" s="79"/>
      <c r="F25" s="75"/>
      <c r="G25" s="79"/>
      <c r="H25" s="75"/>
      <c r="I25" s="57"/>
      <c r="J25" s="125">
        <f t="shared" ca="1" si="3"/>
        <v>0</v>
      </c>
      <c r="K25" s="126">
        <f t="shared" ca="1" si="4"/>
        <v>0</v>
      </c>
      <c r="L25" s="127">
        <f t="shared" ca="1" si="5"/>
        <v>0</v>
      </c>
      <c r="M25" s="128">
        <f t="shared" ca="1" si="6"/>
        <v>0</v>
      </c>
      <c r="N25" s="129">
        <f t="shared" ca="1" si="7"/>
        <v>0</v>
      </c>
      <c r="O25" s="130">
        <f t="shared" ca="1" si="8"/>
        <v>0</v>
      </c>
      <c r="P25" s="1"/>
      <c r="R25" s="1"/>
      <c r="S25" s="1"/>
      <c r="T25" s="1"/>
    </row>
    <row r="26" spans="1:20" ht="8.25" customHeight="1" x14ac:dyDescent="0.45">
      <c r="A26" s="152">
        <v>0.48958333333333298</v>
      </c>
      <c r="B26" s="72"/>
      <c r="C26" s="76"/>
      <c r="D26" s="76"/>
      <c r="E26" s="80"/>
      <c r="F26" s="76"/>
      <c r="G26" s="80"/>
      <c r="H26" s="76"/>
      <c r="I26" s="57"/>
      <c r="J26" s="125">
        <f t="shared" ca="1" si="3"/>
        <v>0</v>
      </c>
      <c r="K26" s="126">
        <f t="shared" ca="1" si="4"/>
        <v>0</v>
      </c>
      <c r="L26" s="127">
        <f t="shared" ca="1" si="5"/>
        <v>0</v>
      </c>
      <c r="M26" s="128">
        <f t="shared" ca="1" si="6"/>
        <v>0</v>
      </c>
      <c r="N26" s="129">
        <f t="shared" ca="1" si="7"/>
        <v>0</v>
      </c>
      <c r="O26" s="130">
        <f t="shared" ca="1" si="8"/>
        <v>0</v>
      </c>
      <c r="P26" s="1"/>
      <c r="R26" s="1"/>
      <c r="S26" s="1"/>
      <c r="T26" s="1"/>
    </row>
    <row r="27" spans="1:20" ht="8.25" customHeight="1" x14ac:dyDescent="0.45">
      <c r="A27" s="150">
        <v>0.5</v>
      </c>
      <c r="B27" s="70"/>
      <c r="C27" s="74"/>
      <c r="D27" s="74"/>
      <c r="E27" s="78"/>
      <c r="F27" s="74"/>
      <c r="G27" s="78"/>
      <c r="H27" s="74"/>
      <c r="I27" s="57"/>
      <c r="J27" s="125">
        <f t="shared" ca="1" si="3"/>
        <v>0</v>
      </c>
      <c r="K27" s="126">
        <f t="shared" ca="1" si="4"/>
        <v>0</v>
      </c>
      <c r="L27" s="127">
        <f t="shared" ca="1" si="5"/>
        <v>0</v>
      </c>
      <c r="M27" s="128">
        <f t="shared" ca="1" si="6"/>
        <v>0</v>
      </c>
      <c r="N27" s="129">
        <f t="shared" ca="1" si="7"/>
        <v>0</v>
      </c>
      <c r="O27" s="130">
        <f t="shared" ca="1" si="8"/>
        <v>0</v>
      </c>
      <c r="P27" s="1"/>
      <c r="R27" s="1"/>
      <c r="S27" s="1"/>
      <c r="T27" s="1"/>
    </row>
    <row r="28" spans="1:20" ht="8.25" customHeight="1" x14ac:dyDescent="0.45">
      <c r="A28" s="151">
        <v>0.51041666666666596</v>
      </c>
      <c r="B28" s="71"/>
      <c r="C28" s="75"/>
      <c r="D28" s="75"/>
      <c r="E28" s="79"/>
      <c r="F28" s="75"/>
      <c r="G28" s="79"/>
      <c r="H28" s="75"/>
      <c r="I28" s="57"/>
      <c r="J28" s="125">
        <f t="shared" ca="1" si="3"/>
        <v>0</v>
      </c>
      <c r="K28" s="126">
        <f t="shared" ca="1" si="4"/>
        <v>0</v>
      </c>
      <c r="L28" s="127">
        <f t="shared" ca="1" si="5"/>
        <v>0</v>
      </c>
      <c r="M28" s="128">
        <f t="shared" ca="1" si="6"/>
        <v>0</v>
      </c>
      <c r="N28" s="129">
        <f t="shared" ca="1" si="7"/>
        <v>0</v>
      </c>
      <c r="O28" s="130">
        <f t="shared" ca="1" si="8"/>
        <v>0</v>
      </c>
      <c r="P28" s="1"/>
      <c r="R28" s="1"/>
      <c r="S28" s="1"/>
      <c r="T28" s="1"/>
    </row>
    <row r="29" spans="1:20" ht="8.25" customHeight="1" x14ac:dyDescent="0.45">
      <c r="A29" s="151">
        <v>0.52083333333333304</v>
      </c>
      <c r="B29" s="71"/>
      <c r="C29" s="75"/>
      <c r="D29" s="75"/>
      <c r="E29" s="79"/>
      <c r="F29" s="75"/>
      <c r="G29" s="79"/>
      <c r="H29" s="75"/>
      <c r="I29" s="57"/>
      <c r="J29" s="125">
        <f t="shared" ca="1" si="3"/>
        <v>0</v>
      </c>
      <c r="K29" s="126">
        <f t="shared" ca="1" si="4"/>
        <v>0</v>
      </c>
      <c r="L29" s="127">
        <f t="shared" ca="1" si="5"/>
        <v>0</v>
      </c>
      <c r="M29" s="128">
        <f t="shared" ca="1" si="6"/>
        <v>0</v>
      </c>
      <c r="N29" s="129">
        <f t="shared" ca="1" si="7"/>
        <v>0</v>
      </c>
      <c r="O29" s="130">
        <f t="shared" ca="1" si="8"/>
        <v>0</v>
      </c>
      <c r="P29" s="1"/>
      <c r="R29" s="1"/>
      <c r="S29" s="1"/>
      <c r="T29" s="1"/>
    </row>
    <row r="30" spans="1:20" ht="8.25" customHeight="1" x14ac:dyDescent="0.45">
      <c r="A30" s="152">
        <v>0.531249999999999</v>
      </c>
      <c r="B30" s="72"/>
      <c r="C30" s="76"/>
      <c r="D30" s="76"/>
      <c r="E30" s="80"/>
      <c r="F30" s="76"/>
      <c r="G30" s="80"/>
      <c r="H30" s="76"/>
      <c r="I30" s="57"/>
      <c r="J30" s="125">
        <f t="shared" ca="1" si="3"/>
        <v>0</v>
      </c>
      <c r="K30" s="126">
        <f t="shared" ca="1" si="4"/>
        <v>0</v>
      </c>
      <c r="L30" s="127">
        <f t="shared" ca="1" si="5"/>
        <v>0</v>
      </c>
      <c r="M30" s="128">
        <f t="shared" ca="1" si="6"/>
        <v>0</v>
      </c>
      <c r="N30" s="129">
        <f t="shared" ca="1" si="7"/>
        <v>0</v>
      </c>
      <c r="O30" s="130">
        <f t="shared" ca="1" si="8"/>
        <v>0</v>
      </c>
      <c r="P30" s="1"/>
      <c r="R30" s="1"/>
      <c r="S30" s="1"/>
      <c r="T30" s="1"/>
    </row>
    <row r="31" spans="1:20" ht="8.25" customHeight="1" x14ac:dyDescent="0.45">
      <c r="A31" s="150">
        <v>0.54166666666666596</v>
      </c>
      <c r="B31" s="70"/>
      <c r="C31" s="74"/>
      <c r="D31" s="74"/>
      <c r="E31" s="78"/>
      <c r="F31" s="74"/>
      <c r="G31" s="78"/>
      <c r="H31" s="74"/>
      <c r="I31" s="57"/>
      <c r="J31" s="125">
        <f t="shared" ca="1" si="3"/>
        <v>0</v>
      </c>
      <c r="K31" s="126">
        <f t="shared" ca="1" si="4"/>
        <v>0</v>
      </c>
      <c r="L31" s="127">
        <f t="shared" ca="1" si="5"/>
        <v>0</v>
      </c>
      <c r="M31" s="128">
        <f t="shared" ca="1" si="6"/>
        <v>0</v>
      </c>
      <c r="N31" s="129">
        <f t="shared" ca="1" si="7"/>
        <v>0</v>
      </c>
      <c r="O31" s="130">
        <f t="shared" ca="1" si="8"/>
        <v>0</v>
      </c>
      <c r="P31" s="1"/>
      <c r="R31" s="1"/>
      <c r="S31" s="1"/>
      <c r="T31" s="1"/>
    </row>
    <row r="32" spans="1:20" ht="8.25" customHeight="1" x14ac:dyDescent="0.45">
      <c r="A32" s="151">
        <v>0.55208333333333304</v>
      </c>
      <c r="B32" s="71"/>
      <c r="C32" s="75"/>
      <c r="D32" s="75"/>
      <c r="E32" s="79"/>
      <c r="F32" s="75"/>
      <c r="G32" s="79"/>
      <c r="H32" s="75"/>
      <c r="I32" s="57"/>
      <c r="J32" s="125">
        <f t="shared" ca="1" si="3"/>
        <v>0</v>
      </c>
      <c r="K32" s="126">
        <f t="shared" ca="1" si="4"/>
        <v>0</v>
      </c>
      <c r="L32" s="127">
        <f t="shared" ca="1" si="5"/>
        <v>0</v>
      </c>
      <c r="M32" s="128">
        <f t="shared" ca="1" si="6"/>
        <v>0</v>
      </c>
      <c r="N32" s="129">
        <f t="shared" ca="1" si="7"/>
        <v>0</v>
      </c>
      <c r="O32" s="130">
        <f t="shared" ca="1" si="8"/>
        <v>0</v>
      </c>
      <c r="P32" s="1"/>
      <c r="R32" s="1"/>
      <c r="S32" s="1"/>
      <c r="T32" s="1"/>
    </row>
    <row r="33" spans="1:20" ht="8.25" customHeight="1" x14ac:dyDescent="0.45">
      <c r="A33" s="151">
        <v>0.562499999999999</v>
      </c>
      <c r="B33" s="71"/>
      <c r="C33" s="75"/>
      <c r="D33" s="75"/>
      <c r="E33" s="79"/>
      <c r="F33" s="75"/>
      <c r="G33" s="79"/>
      <c r="H33" s="75"/>
      <c r="I33" s="57"/>
      <c r="J33" s="125">
        <f t="shared" ca="1" si="3"/>
        <v>0</v>
      </c>
      <c r="K33" s="126">
        <f t="shared" ca="1" si="4"/>
        <v>0</v>
      </c>
      <c r="L33" s="127">
        <f t="shared" ca="1" si="5"/>
        <v>0</v>
      </c>
      <c r="M33" s="128">
        <f t="shared" ca="1" si="6"/>
        <v>0</v>
      </c>
      <c r="N33" s="129">
        <f t="shared" ca="1" si="7"/>
        <v>0</v>
      </c>
      <c r="O33" s="130">
        <f t="shared" ca="1" si="8"/>
        <v>0</v>
      </c>
      <c r="P33" s="1"/>
      <c r="R33" s="1"/>
      <c r="S33" s="1"/>
      <c r="T33" s="1"/>
    </row>
    <row r="34" spans="1:20" ht="8.25" customHeight="1" x14ac:dyDescent="0.45">
      <c r="A34" s="152">
        <v>0.57291666666666596</v>
      </c>
      <c r="B34" s="72"/>
      <c r="C34" s="76"/>
      <c r="D34" s="76"/>
      <c r="E34" s="80"/>
      <c r="F34" s="76"/>
      <c r="G34" s="80"/>
      <c r="H34" s="76"/>
      <c r="I34" s="57"/>
      <c r="J34" s="125">
        <f t="shared" ca="1" si="3"/>
        <v>0</v>
      </c>
      <c r="K34" s="126">
        <f t="shared" ca="1" si="4"/>
        <v>0</v>
      </c>
      <c r="L34" s="127">
        <f t="shared" ca="1" si="5"/>
        <v>0</v>
      </c>
      <c r="M34" s="128">
        <f t="shared" ca="1" si="6"/>
        <v>0</v>
      </c>
      <c r="N34" s="129">
        <f t="shared" ca="1" si="7"/>
        <v>0</v>
      </c>
      <c r="O34" s="130">
        <f t="shared" ca="1" si="8"/>
        <v>0</v>
      </c>
      <c r="P34" s="1"/>
      <c r="R34" s="1"/>
      <c r="S34" s="1"/>
      <c r="T34" s="1"/>
    </row>
    <row r="35" spans="1:20" ht="8.25" customHeight="1" x14ac:dyDescent="0.45">
      <c r="A35" s="150">
        <v>0.58333333333333304</v>
      </c>
      <c r="B35" s="70"/>
      <c r="C35" s="74"/>
      <c r="D35" s="74"/>
      <c r="E35" s="78"/>
      <c r="F35" s="74"/>
      <c r="G35" s="78"/>
      <c r="H35" s="74"/>
      <c r="I35" s="57"/>
      <c r="J35" s="125">
        <f t="shared" ca="1" si="3"/>
        <v>0</v>
      </c>
      <c r="K35" s="126">
        <f t="shared" ca="1" si="4"/>
        <v>0</v>
      </c>
      <c r="L35" s="127">
        <f t="shared" ca="1" si="5"/>
        <v>0</v>
      </c>
      <c r="M35" s="128">
        <f t="shared" ca="1" si="6"/>
        <v>0</v>
      </c>
      <c r="N35" s="129">
        <f t="shared" ca="1" si="7"/>
        <v>0</v>
      </c>
      <c r="O35" s="130">
        <f t="shared" ca="1" si="8"/>
        <v>0</v>
      </c>
      <c r="P35" s="1"/>
      <c r="R35" s="1"/>
      <c r="S35" s="1"/>
      <c r="T35" s="1"/>
    </row>
    <row r="36" spans="1:20" ht="8.25" customHeight="1" x14ac:dyDescent="0.45">
      <c r="A36" s="151">
        <v>0.593749999999999</v>
      </c>
      <c r="B36" s="71"/>
      <c r="C36" s="75"/>
      <c r="D36" s="75"/>
      <c r="E36" s="79"/>
      <c r="F36" s="75"/>
      <c r="G36" s="79"/>
      <c r="H36" s="75"/>
      <c r="I36" s="57"/>
      <c r="J36" s="125">
        <f t="shared" ca="1" si="3"/>
        <v>0</v>
      </c>
      <c r="K36" s="126">
        <f t="shared" ca="1" si="4"/>
        <v>0</v>
      </c>
      <c r="L36" s="127">
        <f t="shared" ca="1" si="5"/>
        <v>0</v>
      </c>
      <c r="M36" s="128">
        <f t="shared" ca="1" si="6"/>
        <v>0</v>
      </c>
      <c r="N36" s="129">
        <f t="shared" ca="1" si="7"/>
        <v>0</v>
      </c>
      <c r="O36" s="130">
        <f t="shared" ca="1" si="8"/>
        <v>0</v>
      </c>
      <c r="P36" s="1"/>
      <c r="R36" s="1"/>
      <c r="S36" s="1"/>
      <c r="T36" s="1"/>
    </row>
    <row r="37" spans="1:20" ht="8.25" customHeight="1" x14ac:dyDescent="0.45">
      <c r="A37" s="151">
        <v>0.60416666666666596</v>
      </c>
      <c r="B37" s="71"/>
      <c r="C37" s="75"/>
      <c r="D37" s="75"/>
      <c r="E37" s="79"/>
      <c r="F37" s="75"/>
      <c r="G37" s="79"/>
      <c r="H37" s="75"/>
      <c r="I37" s="57"/>
      <c r="J37" s="125">
        <f t="shared" ca="1" si="3"/>
        <v>0</v>
      </c>
      <c r="K37" s="126">
        <f t="shared" ca="1" si="4"/>
        <v>0</v>
      </c>
      <c r="L37" s="127">
        <f t="shared" ca="1" si="5"/>
        <v>0</v>
      </c>
      <c r="M37" s="128">
        <f t="shared" ca="1" si="6"/>
        <v>0</v>
      </c>
      <c r="N37" s="129">
        <f t="shared" ca="1" si="7"/>
        <v>0</v>
      </c>
      <c r="O37" s="130">
        <f t="shared" ca="1" si="8"/>
        <v>0</v>
      </c>
      <c r="P37" s="1"/>
      <c r="R37" s="1"/>
      <c r="S37" s="1"/>
      <c r="T37" s="1"/>
    </row>
    <row r="38" spans="1:20" ht="8.25" customHeight="1" x14ac:dyDescent="0.45">
      <c r="A38" s="152">
        <v>0.61458333333333304</v>
      </c>
      <c r="B38" s="72"/>
      <c r="C38" s="76"/>
      <c r="D38" s="76"/>
      <c r="E38" s="80"/>
      <c r="F38" s="76"/>
      <c r="G38" s="80"/>
      <c r="H38" s="76"/>
      <c r="I38" s="57"/>
      <c r="J38" s="125">
        <f t="shared" ca="1" si="3"/>
        <v>0</v>
      </c>
      <c r="K38" s="126">
        <f t="shared" ca="1" si="4"/>
        <v>0</v>
      </c>
      <c r="L38" s="127">
        <f t="shared" ca="1" si="5"/>
        <v>0</v>
      </c>
      <c r="M38" s="128">
        <f t="shared" ca="1" si="6"/>
        <v>0</v>
      </c>
      <c r="N38" s="129">
        <f t="shared" ca="1" si="7"/>
        <v>0</v>
      </c>
      <c r="O38" s="130">
        <f t="shared" ca="1" si="8"/>
        <v>0</v>
      </c>
      <c r="P38" s="1"/>
      <c r="R38" s="1"/>
      <c r="S38" s="1"/>
      <c r="T38" s="1"/>
    </row>
    <row r="39" spans="1:20" ht="8.25" customHeight="1" x14ac:dyDescent="0.45">
      <c r="A39" s="150">
        <v>0.624999999999999</v>
      </c>
      <c r="B39" s="70"/>
      <c r="C39" s="74"/>
      <c r="D39" s="74"/>
      <c r="E39" s="78"/>
      <c r="F39" s="74"/>
      <c r="G39" s="78"/>
      <c r="H39" s="74"/>
      <c r="I39" s="57"/>
      <c r="J39" s="125">
        <f t="shared" ca="1" si="3"/>
        <v>0</v>
      </c>
      <c r="K39" s="126">
        <f t="shared" ca="1" si="4"/>
        <v>0</v>
      </c>
      <c r="L39" s="127">
        <f t="shared" ca="1" si="5"/>
        <v>0</v>
      </c>
      <c r="M39" s="128">
        <f t="shared" ca="1" si="6"/>
        <v>0</v>
      </c>
      <c r="N39" s="129">
        <f t="shared" ca="1" si="7"/>
        <v>0</v>
      </c>
      <c r="O39" s="130">
        <f t="shared" ca="1" si="8"/>
        <v>0</v>
      </c>
      <c r="P39" s="1"/>
      <c r="R39" s="1"/>
      <c r="S39" s="1"/>
      <c r="T39" s="1"/>
    </row>
    <row r="40" spans="1:20" ht="8.25" customHeight="1" x14ac:dyDescent="0.45">
      <c r="A40" s="151">
        <v>0.63541666666666596</v>
      </c>
      <c r="B40" s="71"/>
      <c r="C40" s="75"/>
      <c r="D40" s="75"/>
      <c r="E40" s="79"/>
      <c r="F40" s="75"/>
      <c r="G40" s="79"/>
      <c r="H40" s="75"/>
      <c r="I40" s="57"/>
      <c r="J40" s="125">
        <f t="shared" ca="1" si="3"/>
        <v>0</v>
      </c>
      <c r="K40" s="126">
        <f t="shared" ca="1" si="4"/>
        <v>0</v>
      </c>
      <c r="L40" s="127">
        <f t="shared" ca="1" si="5"/>
        <v>0</v>
      </c>
      <c r="M40" s="128">
        <f t="shared" ca="1" si="6"/>
        <v>0</v>
      </c>
      <c r="N40" s="129">
        <f t="shared" ca="1" si="7"/>
        <v>0</v>
      </c>
      <c r="O40" s="130">
        <f t="shared" ca="1" si="8"/>
        <v>0</v>
      </c>
      <c r="P40" s="1"/>
      <c r="R40" s="1"/>
      <c r="S40" s="1"/>
      <c r="T40" s="1"/>
    </row>
    <row r="41" spans="1:20" ht="8.25" customHeight="1" x14ac:dyDescent="0.45">
      <c r="A41" s="151">
        <v>0.64583333333333204</v>
      </c>
      <c r="B41" s="71"/>
      <c r="C41" s="75"/>
      <c r="D41" s="75"/>
      <c r="E41" s="79"/>
      <c r="F41" s="75"/>
      <c r="G41" s="79"/>
      <c r="H41" s="75"/>
      <c r="I41" s="57"/>
      <c r="J41" s="125">
        <f t="shared" ca="1" si="3"/>
        <v>0</v>
      </c>
      <c r="K41" s="126">
        <f t="shared" ca="1" si="4"/>
        <v>0</v>
      </c>
      <c r="L41" s="127">
        <f t="shared" ca="1" si="5"/>
        <v>0</v>
      </c>
      <c r="M41" s="128">
        <f t="shared" ca="1" si="6"/>
        <v>0</v>
      </c>
      <c r="N41" s="129">
        <f t="shared" ca="1" si="7"/>
        <v>0</v>
      </c>
      <c r="O41" s="130">
        <f t="shared" ca="1" si="8"/>
        <v>0</v>
      </c>
      <c r="P41" s="1"/>
      <c r="R41" s="1"/>
      <c r="S41" s="1"/>
      <c r="T41" s="1"/>
    </row>
    <row r="42" spans="1:20" ht="8.25" customHeight="1" x14ac:dyDescent="0.45">
      <c r="A42" s="152">
        <v>0.656249999999999</v>
      </c>
      <c r="B42" s="72"/>
      <c r="C42" s="76"/>
      <c r="D42" s="76"/>
      <c r="E42" s="80"/>
      <c r="F42" s="76"/>
      <c r="G42" s="80"/>
      <c r="H42" s="76"/>
      <c r="I42" s="57"/>
      <c r="J42" s="125">
        <f t="shared" ca="1" si="3"/>
        <v>0</v>
      </c>
      <c r="K42" s="126">
        <f t="shared" ca="1" si="4"/>
        <v>0</v>
      </c>
      <c r="L42" s="127">
        <f t="shared" ca="1" si="5"/>
        <v>0</v>
      </c>
      <c r="M42" s="128">
        <f t="shared" ca="1" si="6"/>
        <v>0</v>
      </c>
      <c r="N42" s="129">
        <f t="shared" ca="1" si="7"/>
        <v>0</v>
      </c>
      <c r="O42" s="130">
        <f t="shared" ca="1" si="8"/>
        <v>0</v>
      </c>
      <c r="P42" s="1"/>
      <c r="R42" s="1"/>
      <c r="S42" s="1"/>
      <c r="T42" s="1"/>
    </row>
    <row r="43" spans="1:20" ht="8.25" customHeight="1" x14ac:dyDescent="0.45">
      <c r="A43" s="150">
        <v>0.66666666666666596</v>
      </c>
      <c r="B43" s="70"/>
      <c r="C43" s="74"/>
      <c r="D43" s="74"/>
      <c r="E43" s="78"/>
      <c r="F43" s="74"/>
      <c r="G43" s="78"/>
      <c r="H43" s="74"/>
      <c r="I43" s="57"/>
      <c r="J43" s="125">
        <f t="shared" ca="1" si="3"/>
        <v>0</v>
      </c>
      <c r="K43" s="126">
        <f t="shared" ca="1" si="4"/>
        <v>0</v>
      </c>
      <c r="L43" s="127">
        <f t="shared" ca="1" si="5"/>
        <v>0</v>
      </c>
      <c r="M43" s="128">
        <f t="shared" ca="1" si="6"/>
        <v>0</v>
      </c>
      <c r="N43" s="129">
        <f t="shared" ca="1" si="7"/>
        <v>0</v>
      </c>
      <c r="O43" s="130">
        <f t="shared" ca="1" si="8"/>
        <v>0</v>
      </c>
      <c r="P43" s="1"/>
      <c r="R43" s="1"/>
      <c r="S43" s="1"/>
      <c r="T43" s="1"/>
    </row>
    <row r="44" spans="1:20" ht="8.25" customHeight="1" x14ac:dyDescent="0.45">
      <c r="A44" s="151">
        <v>0.67708333333333204</v>
      </c>
      <c r="B44" s="71"/>
      <c r="C44" s="75"/>
      <c r="D44" s="75"/>
      <c r="E44" s="79"/>
      <c r="F44" s="75"/>
      <c r="G44" s="79"/>
      <c r="H44" s="75"/>
      <c r="I44" s="57"/>
      <c r="J44" s="125">
        <f t="shared" ca="1" si="3"/>
        <v>0</v>
      </c>
      <c r="K44" s="126">
        <f t="shared" ca="1" si="4"/>
        <v>0</v>
      </c>
      <c r="L44" s="127">
        <f t="shared" ca="1" si="5"/>
        <v>0</v>
      </c>
      <c r="M44" s="128">
        <f t="shared" ca="1" si="6"/>
        <v>0</v>
      </c>
      <c r="N44" s="129">
        <f t="shared" ca="1" si="7"/>
        <v>0</v>
      </c>
      <c r="O44" s="130">
        <f t="shared" ca="1" si="8"/>
        <v>0</v>
      </c>
      <c r="P44" s="1"/>
      <c r="R44" s="1"/>
      <c r="S44" s="1"/>
      <c r="T44" s="1"/>
    </row>
    <row r="45" spans="1:20" ht="8.25" customHeight="1" x14ac:dyDescent="0.45">
      <c r="A45" s="151">
        <v>0.687499999999999</v>
      </c>
      <c r="B45" s="71"/>
      <c r="C45" s="75"/>
      <c r="D45" s="75"/>
      <c r="E45" s="79"/>
      <c r="F45" s="75"/>
      <c r="G45" s="79"/>
      <c r="H45" s="75"/>
      <c r="I45" s="57"/>
      <c r="J45" s="125">
        <f t="shared" ca="1" si="3"/>
        <v>0</v>
      </c>
      <c r="K45" s="126">
        <f t="shared" ca="1" si="4"/>
        <v>0</v>
      </c>
      <c r="L45" s="127">
        <f t="shared" ca="1" si="5"/>
        <v>0</v>
      </c>
      <c r="M45" s="128">
        <f t="shared" ca="1" si="6"/>
        <v>0</v>
      </c>
      <c r="N45" s="129">
        <f t="shared" ca="1" si="7"/>
        <v>0</v>
      </c>
      <c r="O45" s="130">
        <f t="shared" ca="1" si="8"/>
        <v>0</v>
      </c>
      <c r="P45" s="1"/>
      <c r="R45" s="1"/>
      <c r="S45" s="1"/>
      <c r="T45" s="1"/>
    </row>
    <row r="46" spans="1:20" ht="8.25" customHeight="1" x14ac:dyDescent="0.45">
      <c r="A46" s="152">
        <v>0.69791666666666596</v>
      </c>
      <c r="B46" s="72"/>
      <c r="C46" s="76"/>
      <c r="D46" s="76"/>
      <c r="E46" s="80"/>
      <c r="F46" s="76"/>
      <c r="G46" s="80"/>
      <c r="H46" s="76"/>
      <c r="I46" s="57"/>
      <c r="J46" s="125">
        <f t="shared" ca="1" si="3"/>
        <v>0</v>
      </c>
      <c r="K46" s="126">
        <f t="shared" ca="1" si="4"/>
        <v>0</v>
      </c>
      <c r="L46" s="127">
        <f t="shared" ca="1" si="5"/>
        <v>0</v>
      </c>
      <c r="M46" s="128">
        <f t="shared" ca="1" si="6"/>
        <v>0</v>
      </c>
      <c r="N46" s="129">
        <f t="shared" ca="1" si="7"/>
        <v>0</v>
      </c>
      <c r="O46" s="130">
        <f t="shared" ca="1" si="8"/>
        <v>0</v>
      </c>
      <c r="P46" s="1"/>
      <c r="R46" s="1"/>
      <c r="S46" s="1"/>
      <c r="T46" s="1"/>
    </row>
    <row r="47" spans="1:20" ht="8.25" customHeight="1" x14ac:dyDescent="0.45">
      <c r="A47" s="150">
        <v>0.70833333333333204</v>
      </c>
      <c r="B47" s="70"/>
      <c r="C47" s="74"/>
      <c r="D47" s="74"/>
      <c r="E47" s="78"/>
      <c r="F47" s="74"/>
      <c r="G47" s="78"/>
      <c r="H47" s="74"/>
      <c r="I47" s="57"/>
      <c r="J47" s="125">
        <f t="shared" ca="1" si="3"/>
        <v>0</v>
      </c>
      <c r="K47" s="126">
        <f t="shared" ca="1" si="4"/>
        <v>0</v>
      </c>
      <c r="L47" s="127">
        <f t="shared" ca="1" si="5"/>
        <v>0</v>
      </c>
      <c r="M47" s="128">
        <f t="shared" ca="1" si="6"/>
        <v>0</v>
      </c>
      <c r="N47" s="129">
        <f t="shared" ca="1" si="7"/>
        <v>0</v>
      </c>
      <c r="O47" s="130">
        <f t="shared" ca="1" si="8"/>
        <v>0</v>
      </c>
      <c r="P47" s="1"/>
      <c r="R47" s="1"/>
      <c r="S47" s="1"/>
      <c r="T47" s="1"/>
    </row>
    <row r="48" spans="1:20" ht="8.25" customHeight="1" x14ac:dyDescent="0.45">
      <c r="A48" s="151">
        <v>0.718749999999999</v>
      </c>
      <c r="B48" s="71"/>
      <c r="C48" s="75"/>
      <c r="D48" s="75"/>
      <c r="E48" s="79"/>
      <c r="F48" s="75"/>
      <c r="G48" s="79"/>
      <c r="H48" s="75"/>
      <c r="I48" s="57"/>
      <c r="J48" s="125">
        <f t="shared" ca="1" si="3"/>
        <v>0</v>
      </c>
      <c r="K48" s="126">
        <f t="shared" ca="1" si="4"/>
        <v>0</v>
      </c>
      <c r="L48" s="127">
        <f t="shared" ca="1" si="5"/>
        <v>0</v>
      </c>
      <c r="M48" s="128">
        <f t="shared" ca="1" si="6"/>
        <v>0</v>
      </c>
      <c r="N48" s="129">
        <f t="shared" ca="1" si="7"/>
        <v>0</v>
      </c>
      <c r="O48" s="130">
        <f t="shared" ca="1" si="8"/>
        <v>0</v>
      </c>
      <c r="P48" s="1"/>
      <c r="R48" s="1"/>
      <c r="S48" s="1"/>
      <c r="T48" s="1"/>
    </row>
    <row r="49" spans="1:20" ht="8.25" customHeight="1" x14ac:dyDescent="0.45">
      <c r="A49" s="151">
        <v>0.72916666666666496</v>
      </c>
      <c r="B49" s="71"/>
      <c r="C49" s="75"/>
      <c r="D49" s="75"/>
      <c r="E49" s="79"/>
      <c r="F49" s="75"/>
      <c r="G49" s="79"/>
      <c r="H49" s="75"/>
      <c r="I49" s="57"/>
      <c r="J49" s="125">
        <f t="shared" ca="1" si="3"/>
        <v>0</v>
      </c>
      <c r="K49" s="126">
        <f t="shared" ca="1" si="4"/>
        <v>0</v>
      </c>
      <c r="L49" s="127">
        <f t="shared" ca="1" si="5"/>
        <v>0</v>
      </c>
      <c r="M49" s="128">
        <f t="shared" ca="1" si="6"/>
        <v>0</v>
      </c>
      <c r="N49" s="129">
        <f t="shared" ca="1" si="7"/>
        <v>0</v>
      </c>
      <c r="O49" s="130">
        <f t="shared" ca="1" si="8"/>
        <v>0</v>
      </c>
      <c r="P49" s="1"/>
      <c r="R49" s="1"/>
      <c r="S49" s="1"/>
      <c r="T49" s="1"/>
    </row>
    <row r="50" spans="1:20" ht="8.25" customHeight="1" x14ac:dyDescent="0.45">
      <c r="A50" s="152">
        <v>0.73958333333333204</v>
      </c>
      <c r="B50" s="72"/>
      <c r="C50" s="76"/>
      <c r="D50" s="76"/>
      <c r="E50" s="80"/>
      <c r="F50" s="76"/>
      <c r="G50" s="80"/>
      <c r="H50" s="76"/>
      <c r="I50" s="57"/>
      <c r="J50" s="125">
        <f t="shared" ca="1" si="3"/>
        <v>0</v>
      </c>
      <c r="K50" s="126">
        <f t="shared" ca="1" si="4"/>
        <v>0</v>
      </c>
      <c r="L50" s="127">
        <f t="shared" ca="1" si="5"/>
        <v>0</v>
      </c>
      <c r="M50" s="128">
        <f t="shared" ca="1" si="6"/>
        <v>0</v>
      </c>
      <c r="N50" s="129">
        <f t="shared" ca="1" si="7"/>
        <v>0</v>
      </c>
      <c r="O50" s="130">
        <f t="shared" ca="1" si="8"/>
        <v>0</v>
      </c>
      <c r="P50" s="1"/>
      <c r="R50" s="1"/>
      <c r="S50" s="1"/>
      <c r="T50" s="1"/>
    </row>
    <row r="51" spans="1:20" ht="8.25" customHeight="1" x14ac:dyDescent="0.45">
      <c r="A51" s="150">
        <v>0.749999999999999</v>
      </c>
      <c r="B51" s="70"/>
      <c r="C51" s="74"/>
      <c r="D51" s="74"/>
      <c r="E51" s="78"/>
      <c r="F51" s="74"/>
      <c r="G51" s="78"/>
      <c r="H51" s="74"/>
      <c r="I51" s="57"/>
      <c r="J51" s="125">
        <f t="shared" ca="1" si="3"/>
        <v>0</v>
      </c>
      <c r="K51" s="126">
        <f t="shared" ca="1" si="4"/>
        <v>0</v>
      </c>
      <c r="L51" s="127">
        <f t="shared" ca="1" si="5"/>
        <v>0</v>
      </c>
      <c r="M51" s="128">
        <f t="shared" ca="1" si="6"/>
        <v>0</v>
      </c>
      <c r="N51" s="129">
        <f t="shared" ca="1" si="7"/>
        <v>0</v>
      </c>
      <c r="O51" s="130">
        <f t="shared" ca="1" si="8"/>
        <v>0</v>
      </c>
      <c r="P51" s="1"/>
      <c r="R51" s="1"/>
      <c r="S51" s="1"/>
      <c r="T51" s="1"/>
    </row>
    <row r="52" spans="1:20" ht="8.25" customHeight="1" x14ac:dyDescent="0.45">
      <c r="A52" s="151">
        <v>0.76041666666666496</v>
      </c>
      <c r="B52" s="71"/>
      <c r="C52" s="75"/>
      <c r="D52" s="75"/>
      <c r="E52" s="79"/>
      <c r="F52" s="75"/>
      <c r="G52" s="79"/>
      <c r="H52" s="75"/>
      <c r="I52" s="57"/>
      <c r="J52" s="125">
        <f t="shared" ca="1" si="3"/>
        <v>0</v>
      </c>
      <c r="K52" s="126">
        <f t="shared" ca="1" si="4"/>
        <v>0</v>
      </c>
      <c r="L52" s="127">
        <f t="shared" ca="1" si="5"/>
        <v>0</v>
      </c>
      <c r="M52" s="128">
        <f t="shared" ca="1" si="6"/>
        <v>0</v>
      </c>
      <c r="N52" s="129">
        <f t="shared" ca="1" si="7"/>
        <v>0</v>
      </c>
      <c r="O52" s="130">
        <f t="shared" ca="1" si="8"/>
        <v>0</v>
      </c>
      <c r="P52" s="1"/>
      <c r="R52" s="1"/>
      <c r="S52" s="1"/>
      <c r="T52" s="1"/>
    </row>
    <row r="53" spans="1:20" ht="8.25" customHeight="1" x14ac:dyDescent="0.45">
      <c r="A53" s="151">
        <v>0.77083333333333204</v>
      </c>
      <c r="B53" s="71"/>
      <c r="C53" s="75"/>
      <c r="D53" s="75"/>
      <c r="E53" s="79"/>
      <c r="F53" s="75"/>
      <c r="G53" s="79"/>
      <c r="H53" s="75"/>
      <c r="I53" s="57"/>
      <c r="J53" s="125">
        <f t="shared" ca="1" si="3"/>
        <v>0</v>
      </c>
      <c r="K53" s="126">
        <f t="shared" ca="1" si="4"/>
        <v>0</v>
      </c>
      <c r="L53" s="127">
        <f t="shared" ca="1" si="5"/>
        <v>0</v>
      </c>
      <c r="M53" s="128">
        <f t="shared" ca="1" si="6"/>
        <v>0</v>
      </c>
      <c r="N53" s="129">
        <f t="shared" ca="1" si="7"/>
        <v>0</v>
      </c>
      <c r="O53" s="130">
        <f t="shared" ca="1" si="8"/>
        <v>0</v>
      </c>
      <c r="P53" s="1"/>
      <c r="R53" s="1"/>
      <c r="S53" s="1"/>
      <c r="T53" s="1"/>
    </row>
    <row r="54" spans="1:20" ht="8.25" customHeight="1" x14ac:dyDescent="0.45">
      <c r="A54" s="152">
        <v>0.781249999999999</v>
      </c>
      <c r="B54" s="72"/>
      <c r="C54" s="76"/>
      <c r="D54" s="76"/>
      <c r="E54" s="80"/>
      <c r="F54" s="76"/>
      <c r="G54" s="80"/>
      <c r="H54" s="76"/>
      <c r="I54" s="57"/>
      <c r="J54" s="125">
        <f t="shared" ca="1" si="3"/>
        <v>0</v>
      </c>
      <c r="K54" s="126">
        <f t="shared" ca="1" si="4"/>
        <v>0</v>
      </c>
      <c r="L54" s="127">
        <f t="shared" ca="1" si="5"/>
        <v>0</v>
      </c>
      <c r="M54" s="128">
        <f t="shared" ca="1" si="6"/>
        <v>0</v>
      </c>
      <c r="N54" s="129">
        <f t="shared" ca="1" si="7"/>
        <v>0</v>
      </c>
      <c r="O54" s="130">
        <f t="shared" ca="1" si="8"/>
        <v>0</v>
      </c>
      <c r="P54" s="1"/>
      <c r="R54" s="1"/>
      <c r="S54" s="1"/>
      <c r="T54" s="1"/>
    </row>
    <row r="55" spans="1:20" ht="8.25" customHeight="1" x14ac:dyDescent="0.45">
      <c r="A55" s="150">
        <v>0.79166666666666496</v>
      </c>
      <c r="B55" s="70"/>
      <c r="C55" s="74"/>
      <c r="D55" s="74"/>
      <c r="E55" s="78"/>
      <c r="F55" s="74"/>
      <c r="G55" s="78"/>
      <c r="H55" s="74"/>
      <c r="I55" s="57"/>
      <c r="J55" s="125">
        <f t="shared" ca="1" si="3"/>
        <v>0</v>
      </c>
      <c r="K55" s="126">
        <f t="shared" ca="1" si="4"/>
        <v>0</v>
      </c>
      <c r="L55" s="127">
        <f t="shared" ca="1" si="5"/>
        <v>0</v>
      </c>
      <c r="M55" s="128">
        <f t="shared" ca="1" si="6"/>
        <v>0</v>
      </c>
      <c r="N55" s="129">
        <f t="shared" ca="1" si="7"/>
        <v>0</v>
      </c>
      <c r="O55" s="130">
        <f t="shared" ca="1" si="8"/>
        <v>0</v>
      </c>
      <c r="P55" s="1"/>
      <c r="R55" s="1"/>
      <c r="S55" s="1"/>
      <c r="T55" s="1"/>
    </row>
    <row r="56" spans="1:20" ht="8.25" customHeight="1" x14ac:dyDescent="0.45">
      <c r="A56" s="151">
        <v>0.80208333333333204</v>
      </c>
      <c r="B56" s="71"/>
      <c r="C56" s="75"/>
      <c r="D56" s="75"/>
      <c r="E56" s="79"/>
      <c r="F56" s="75"/>
      <c r="G56" s="79"/>
      <c r="H56" s="75"/>
      <c r="I56" s="57"/>
      <c r="J56" s="125">
        <f t="shared" ca="1" si="3"/>
        <v>0</v>
      </c>
      <c r="K56" s="126">
        <f t="shared" ca="1" si="4"/>
        <v>0</v>
      </c>
      <c r="L56" s="127">
        <f t="shared" ca="1" si="5"/>
        <v>0</v>
      </c>
      <c r="M56" s="128">
        <f t="shared" ca="1" si="6"/>
        <v>0</v>
      </c>
      <c r="N56" s="129">
        <f t="shared" ca="1" si="7"/>
        <v>0</v>
      </c>
      <c r="O56" s="130">
        <f t="shared" ca="1" si="8"/>
        <v>0</v>
      </c>
      <c r="P56" s="1"/>
      <c r="R56" s="1"/>
      <c r="S56" s="1"/>
      <c r="T56" s="1"/>
    </row>
    <row r="57" spans="1:20" ht="8.25" customHeight="1" x14ac:dyDescent="0.45">
      <c r="A57" s="151">
        <v>0.812499999999998</v>
      </c>
      <c r="B57" s="71"/>
      <c r="C57" s="75"/>
      <c r="D57" s="75"/>
      <c r="E57" s="79"/>
      <c r="F57" s="75"/>
      <c r="G57" s="79"/>
      <c r="H57" s="75"/>
      <c r="I57" s="57"/>
      <c r="J57" s="125">
        <f t="shared" ca="1" si="3"/>
        <v>0</v>
      </c>
      <c r="K57" s="126">
        <f t="shared" ca="1" si="4"/>
        <v>0</v>
      </c>
      <c r="L57" s="127">
        <f t="shared" ca="1" si="5"/>
        <v>0</v>
      </c>
      <c r="M57" s="128">
        <f t="shared" ca="1" si="6"/>
        <v>0</v>
      </c>
      <c r="N57" s="129">
        <f t="shared" ca="1" si="7"/>
        <v>0</v>
      </c>
      <c r="O57" s="130">
        <f t="shared" ca="1" si="8"/>
        <v>0</v>
      </c>
      <c r="P57" s="1"/>
      <c r="R57" s="1"/>
      <c r="S57" s="1"/>
      <c r="T57" s="1"/>
    </row>
    <row r="58" spans="1:20" ht="8.25" customHeight="1" x14ac:dyDescent="0.45">
      <c r="A58" s="152">
        <v>0.82291666666666496</v>
      </c>
      <c r="B58" s="72"/>
      <c r="C58" s="76"/>
      <c r="D58" s="76"/>
      <c r="E58" s="80"/>
      <c r="F58" s="76"/>
      <c r="G58" s="80"/>
      <c r="H58" s="76"/>
      <c r="I58" s="57"/>
      <c r="J58" s="125">
        <f t="shared" ca="1" si="3"/>
        <v>0</v>
      </c>
      <c r="K58" s="126">
        <f t="shared" ca="1" si="4"/>
        <v>0</v>
      </c>
      <c r="L58" s="127">
        <f t="shared" ca="1" si="5"/>
        <v>0</v>
      </c>
      <c r="M58" s="128">
        <f t="shared" ca="1" si="6"/>
        <v>0</v>
      </c>
      <c r="N58" s="129">
        <f t="shared" ca="1" si="7"/>
        <v>0</v>
      </c>
      <c r="O58" s="130">
        <f t="shared" ca="1" si="8"/>
        <v>0</v>
      </c>
      <c r="P58" s="1"/>
      <c r="R58" s="1"/>
      <c r="S58" s="1"/>
      <c r="T58" s="1"/>
    </row>
    <row r="59" spans="1:20" ht="8.25" customHeight="1" x14ac:dyDescent="0.45">
      <c r="A59" s="150">
        <v>0.83333333333333204</v>
      </c>
      <c r="B59" s="70"/>
      <c r="C59" s="74"/>
      <c r="D59" s="74"/>
      <c r="E59" s="78"/>
      <c r="F59" s="74"/>
      <c r="G59" s="78"/>
      <c r="H59" s="74"/>
      <c r="I59" s="57"/>
      <c r="J59" s="125">
        <f t="shared" ca="1" si="3"/>
        <v>0</v>
      </c>
      <c r="K59" s="126">
        <f t="shared" ca="1" si="4"/>
        <v>0</v>
      </c>
      <c r="L59" s="127">
        <f t="shared" ca="1" si="5"/>
        <v>0</v>
      </c>
      <c r="M59" s="128">
        <f t="shared" ca="1" si="6"/>
        <v>0</v>
      </c>
      <c r="N59" s="129">
        <f t="shared" ca="1" si="7"/>
        <v>0</v>
      </c>
      <c r="O59" s="130">
        <f t="shared" ca="1" si="8"/>
        <v>0</v>
      </c>
      <c r="P59" s="1"/>
      <c r="R59" s="1"/>
      <c r="S59" s="1"/>
      <c r="T59" s="1"/>
    </row>
    <row r="60" spans="1:20" ht="8.25" customHeight="1" x14ac:dyDescent="0.45">
      <c r="A60" s="151">
        <v>0.843749999999998</v>
      </c>
      <c r="B60" s="71"/>
      <c r="C60" s="75"/>
      <c r="D60" s="75"/>
      <c r="E60" s="79"/>
      <c r="F60" s="75"/>
      <c r="G60" s="79"/>
      <c r="H60" s="75"/>
      <c r="I60" s="57"/>
      <c r="J60" s="125">
        <f t="shared" ca="1" si="3"/>
        <v>0</v>
      </c>
      <c r="K60" s="126">
        <f t="shared" ca="1" si="4"/>
        <v>0</v>
      </c>
      <c r="L60" s="127">
        <f t="shared" ca="1" si="5"/>
        <v>0</v>
      </c>
      <c r="M60" s="128">
        <f t="shared" ca="1" si="6"/>
        <v>0</v>
      </c>
      <c r="N60" s="129">
        <f t="shared" ca="1" si="7"/>
        <v>0</v>
      </c>
      <c r="O60" s="130">
        <f t="shared" ca="1" si="8"/>
        <v>0</v>
      </c>
      <c r="P60" s="1"/>
      <c r="R60" s="1"/>
      <c r="S60" s="1"/>
      <c r="T60" s="1"/>
    </row>
    <row r="61" spans="1:20" ht="8.25" customHeight="1" x14ac:dyDescent="0.45">
      <c r="A61" s="151">
        <v>0.85416666666666496</v>
      </c>
      <c r="B61" s="71"/>
      <c r="C61" s="75"/>
      <c r="D61" s="75"/>
      <c r="E61" s="79"/>
      <c r="F61" s="75"/>
      <c r="G61" s="79"/>
      <c r="H61" s="75"/>
      <c r="I61" s="57"/>
      <c r="J61" s="125">
        <f t="shared" ca="1" si="3"/>
        <v>0</v>
      </c>
      <c r="K61" s="126">
        <f t="shared" ca="1" si="4"/>
        <v>0</v>
      </c>
      <c r="L61" s="127">
        <f t="shared" ca="1" si="5"/>
        <v>0</v>
      </c>
      <c r="M61" s="128">
        <f t="shared" ca="1" si="6"/>
        <v>0</v>
      </c>
      <c r="N61" s="129">
        <f t="shared" ca="1" si="7"/>
        <v>0</v>
      </c>
      <c r="O61" s="130">
        <f t="shared" ca="1" si="8"/>
        <v>0</v>
      </c>
      <c r="P61" s="1"/>
      <c r="R61" s="1"/>
      <c r="S61" s="1"/>
      <c r="T61" s="1"/>
    </row>
    <row r="62" spans="1:20" ht="8.25" customHeight="1" x14ac:dyDescent="0.45">
      <c r="A62" s="152">
        <v>0.86458333333333204</v>
      </c>
      <c r="B62" s="73"/>
      <c r="C62" s="77"/>
      <c r="D62" s="77"/>
      <c r="E62" s="81"/>
      <c r="F62" s="77"/>
      <c r="G62" s="81"/>
      <c r="H62" s="77"/>
      <c r="I62" s="57"/>
      <c r="J62" s="125">
        <f t="shared" ca="1" si="3"/>
        <v>0</v>
      </c>
      <c r="K62" s="126">
        <f t="shared" ca="1" si="4"/>
        <v>0</v>
      </c>
      <c r="L62" s="127">
        <f t="shared" ca="1" si="5"/>
        <v>0</v>
      </c>
      <c r="M62" s="128">
        <f t="shared" ca="1" si="6"/>
        <v>0</v>
      </c>
      <c r="N62" s="129">
        <f t="shared" ca="1" si="7"/>
        <v>0</v>
      </c>
      <c r="O62" s="130">
        <f t="shared" ca="1" si="8"/>
        <v>0</v>
      </c>
      <c r="P62" s="1"/>
      <c r="R62" s="1"/>
      <c r="S62" s="1"/>
      <c r="T62" s="1"/>
    </row>
    <row r="63" spans="1:20" ht="8.25" customHeight="1" x14ac:dyDescent="0.45">
      <c r="A63" s="150">
        <v>0.874999999999998</v>
      </c>
      <c r="B63" s="74"/>
      <c r="C63" s="74"/>
      <c r="D63" s="74"/>
      <c r="E63" s="78"/>
      <c r="F63" s="74"/>
      <c r="G63" s="78"/>
      <c r="H63" s="74"/>
      <c r="I63" s="57"/>
      <c r="J63" s="125">
        <f t="shared" ca="1" si="3"/>
        <v>0</v>
      </c>
      <c r="K63" s="126">
        <f t="shared" ca="1" si="4"/>
        <v>0</v>
      </c>
      <c r="L63" s="127">
        <f t="shared" ca="1" si="5"/>
        <v>0</v>
      </c>
      <c r="M63" s="128">
        <f t="shared" ca="1" si="6"/>
        <v>0</v>
      </c>
      <c r="N63" s="129">
        <f t="shared" ca="1" si="7"/>
        <v>0</v>
      </c>
      <c r="O63" s="130">
        <f t="shared" ca="1" si="8"/>
        <v>0</v>
      </c>
      <c r="P63" s="1"/>
      <c r="R63" s="1"/>
      <c r="S63" s="1"/>
      <c r="T63" s="1"/>
    </row>
    <row r="64" spans="1:20" ht="8.25" customHeight="1" x14ac:dyDescent="0.45">
      <c r="A64" s="151">
        <v>0.88541666666666496</v>
      </c>
      <c r="B64" s="75"/>
      <c r="C64" s="75"/>
      <c r="D64" s="75"/>
      <c r="E64" s="79"/>
      <c r="F64" s="75"/>
      <c r="G64" s="79"/>
      <c r="H64" s="75"/>
      <c r="I64" s="57"/>
      <c r="J64" s="125">
        <f t="shared" ca="1" si="3"/>
        <v>0</v>
      </c>
      <c r="K64" s="126">
        <f t="shared" ca="1" si="4"/>
        <v>0</v>
      </c>
      <c r="L64" s="127">
        <f t="shared" ca="1" si="5"/>
        <v>0</v>
      </c>
      <c r="M64" s="128">
        <f t="shared" ca="1" si="6"/>
        <v>0</v>
      </c>
      <c r="N64" s="129">
        <f t="shared" ca="1" si="7"/>
        <v>0</v>
      </c>
      <c r="O64" s="130">
        <f t="shared" ca="1" si="8"/>
        <v>0</v>
      </c>
      <c r="P64" s="1"/>
      <c r="R64" s="1"/>
      <c r="S64" s="1"/>
      <c r="T64" s="1"/>
    </row>
    <row r="65" spans="1:20" ht="8.25" customHeight="1" x14ac:dyDescent="0.45">
      <c r="A65" s="151">
        <v>0.89583333333333204</v>
      </c>
      <c r="B65" s="75"/>
      <c r="C65" s="75"/>
      <c r="D65" s="75"/>
      <c r="E65" s="79"/>
      <c r="F65" s="75"/>
      <c r="G65" s="79"/>
      <c r="H65" s="75"/>
      <c r="I65" s="57"/>
      <c r="J65" s="125">
        <f t="shared" ca="1" si="3"/>
        <v>0</v>
      </c>
      <c r="K65" s="126">
        <f t="shared" ca="1" si="4"/>
        <v>0</v>
      </c>
      <c r="L65" s="127">
        <f t="shared" ca="1" si="5"/>
        <v>0</v>
      </c>
      <c r="M65" s="128">
        <f t="shared" ca="1" si="6"/>
        <v>0</v>
      </c>
      <c r="N65" s="129">
        <f t="shared" ca="1" si="7"/>
        <v>0</v>
      </c>
      <c r="O65" s="130">
        <f t="shared" ca="1" si="8"/>
        <v>0</v>
      </c>
      <c r="P65" s="1"/>
      <c r="R65" s="1"/>
      <c r="S65" s="1"/>
      <c r="T65" s="1"/>
    </row>
    <row r="66" spans="1:20" ht="8.25" customHeight="1" x14ac:dyDescent="0.45">
      <c r="A66" s="153">
        <v>0.906249999999998</v>
      </c>
      <c r="B66" s="76"/>
      <c r="C66" s="76"/>
      <c r="D66" s="76"/>
      <c r="E66" s="80"/>
      <c r="F66" s="76"/>
      <c r="G66" s="80"/>
      <c r="H66" s="76"/>
      <c r="I66" s="57"/>
      <c r="J66" s="125">
        <f t="shared" ca="1" si="3"/>
        <v>0</v>
      </c>
      <c r="K66" s="126">
        <f t="shared" ca="1" si="4"/>
        <v>0</v>
      </c>
      <c r="L66" s="127">
        <f t="shared" ca="1" si="5"/>
        <v>0</v>
      </c>
      <c r="M66" s="128">
        <f t="shared" ca="1" si="6"/>
        <v>0</v>
      </c>
      <c r="N66" s="129">
        <f t="shared" ca="1" si="7"/>
        <v>0</v>
      </c>
      <c r="O66" s="130">
        <f t="shared" ca="1" si="8"/>
        <v>0</v>
      </c>
      <c r="P66" s="1"/>
      <c r="R66" s="1"/>
      <c r="S66" s="1"/>
      <c r="T66" s="1"/>
    </row>
    <row r="67" spans="1:20" ht="8.25" customHeight="1" x14ac:dyDescent="0.45">
      <c r="A67" s="150">
        <v>0.91666666666666496</v>
      </c>
      <c r="B67" s="74"/>
      <c r="C67" s="74"/>
      <c r="D67" s="74"/>
      <c r="E67" s="78"/>
      <c r="F67" s="74"/>
      <c r="G67" s="78"/>
      <c r="H67" s="74"/>
      <c r="I67" s="57"/>
      <c r="J67" s="125">
        <f t="shared" ca="1" si="3"/>
        <v>0</v>
      </c>
      <c r="K67" s="126">
        <f t="shared" ca="1" si="4"/>
        <v>0</v>
      </c>
      <c r="L67" s="127">
        <f t="shared" ca="1" si="5"/>
        <v>0</v>
      </c>
      <c r="M67" s="128">
        <f t="shared" ca="1" si="6"/>
        <v>0</v>
      </c>
      <c r="N67" s="129">
        <f t="shared" ca="1" si="7"/>
        <v>0</v>
      </c>
      <c r="O67" s="130">
        <f t="shared" ref="O67:O74" ca="1" si="12">SUM(J67:N67)</f>
        <v>0</v>
      </c>
      <c r="P67" s="1"/>
      <c r="R67" s="1"/>
      <c r="S67" s="1"/>
      <c r="T67" s="1"/>
    </row>
    <row r="68" spans="1:20" ht="8.25" customHeight="1" x14ac:dyDescent="0.45">
      <c r="A68" s="151">
        <v>0.92708333333333104</v>
      </c>
      <c r="B68" s="75"/>
      <c r="C68" s="75"/>
      <c r="D68" s="75"/>
      <c r="E68" s="79"/>
      <c r="F68" s="75"/>
      <c r="G68" s="79"/>
      <c r="H68" s="75"/>
      <c r="I68" s="57"/>
      <c r="J68" s="125">
        <f t="shared" ref="J68:J74" ca="1" si="13">IFERROR(COUNTIFS(INDIRECT(CONCATENATE("'",$I68,"'!B3:H74")),"*Pre-Vocational*",INDIRECT(CONCATENATE("'",$I68,"'!B3:H74")),"*"&amp;$A$1&amp;"*")/4,0)</f>
        <v>0</v>
      </c>
      <c r="K68" s="126">
        <f t="shared" ref="K68:K74" ca="1" si="14">IFERROR(COUNTIFS(INDIRECT(CONCATENATE("'",$I68,"'!B3:H74")),"*CareGiver*",INDIRECT(CONCATENATE("'",$I68,"'!B3:H74")),"*"&amp;$A$1&amp;"*")/4,0)</f>
        <v>0</v>
      </c>
      <c r="L68" s="127">
        <f t="shared" ref="L68:L74" ca="1" si="15">IFERROR(COUNTIFS(INDIRECT(CONCATENATE("'",$I68,"'!B3:H74")),"*Advocacy*",INDIRECT(CONCATENATE("'",$I68,"'!B3:H74")),"*"&amp;$A$1&amp;"*")/4,0)</f>
        <v>0</v>
      </c>
      <c r="M68" s="128">
        <f t="shared" ref="M68:M74" ca="1" si="16">IFERROR(COUNTIFS(INDIRECT(CONCATENATE("'",$I68,"'!B3:H74")),"*Respite*",INDIRECT(CONCATENATE("'",$I68,"'!B3:H74")),"*"&amp;$A$1&amp;"*")/4,0)</f>
        <v>0</v>
      </c>
      <c r="N68" s="129">
        <f t="shared" ref="N68:N74" ca="1" si="17">IFERROR(COUNTIFS(INDIRECT(CONCATENATE("'",$I68,"'!B3:H74")),"*Com Hab*",INDIRECT(CONCATENATE("'",$I68,"'!B3:H74")),"*"&amp;$A$1&amp;"*")/4,0)</f>
        <v>0</v>
      </c>
      <c r="O68" s="130">
        <f t="shared" ca="1" si="12"/>
        <v>0</v>
      </c>
      <c r="P68" s="1"/>
      <c r="R68" s="1"/>
      <c r="S68" s="1"/>
      <c r="T68" s="1"/>
    </row>
    <row r="69" spans="1:20" ht="8.25" customHeight="1" x14ac:dyDescent="0.45">
      <c r="A69" s="151">
        <v>0.937499999999998</v>
      </c>
      <c r="B69" s="75"/>
      <c r="C69" s="75"/>
      <c r="D69" s="75"/>
      <c r="E69" s="79"/>
      <c r="F69" s="75"/>
      <c r="G69" s="79"/>
      <c r="H69" s="75"/>
      <c r="I69" s="57"/>
      <c r="J69" s="125">
        <f t="shared" ca="1" si="13"/>
        <v>0</v>
      </c>
      <c r="K69" s="126">
        <f t="shared" ca="1" si="14"/>
        <v>0</v>
      </c>
      <c r="L69" s="127">
        <f t="shared" ca="1" si="15"/>
        <v>0</v>
      </c>
      <c r="M69" s="128">
        <f t="shared" ca="1" si="16"/>
        <v>0</v>
      </c>
      <c r="N69" s="129">
        <f t="shared" ca="1" si="17"/>
        <v>0</v>
      </c>
      <c r="O69" s="130">
        <f t="shared" ca="1" si="12"/>
        <v>0</v>
      </c>
      <c r="P69" s="1"/>
      <c r="R69" s="1"/>
      <c r="S69" s="1"/>
      <c r="T69" s="1"/>
    </row>
    <row r="70" spans="1:20" ht="8.25" customHeight="1" x14ac:dyDescent="0.45">
      <c r="A70" s="153">
        <v>0.94791666666666496</v>
      </c>
      <c r="B70" s="76"/>
      <c r="C70" s="76"/>
      <c r="D70" s="76"/>
      <c r="E70" s="80"/>
      <c r="F70" s="76"/>
      <c r="G70" s="80"/>
      <c r="H70" s="76"/>
      <c r="I70" s="57"/>
      <c r="J70" s="125">
        <f t="shared" ca="1" si="13"/>
        <v>0</v>
      </c>
      <c r="K70" s="126">
        <f t="shared" ca="1" si="14"/>
        <v>0</v>
      </c>
      <c r="L70" s="127">
        <f t="shared" ca="1" si="15"/>
        <v>0</v>
      </c>
      <c r="M70" s="128">
        <f t="shared" ca="1" si="16"/>
        <v>0</v>
      </c>
      <c r="N70" s="129">
        <f t="shared" ca="1" si="17"/>
        <v>0</v>
      </c>
      <c r="O70" s="130">
        <f t="shared" ca="1" si="12"/>
        <v>0</v>
      </c>
      <c r="P70" s="1"/>
      <c r="R70" s="1"/>
      <c r="S70" s="1"/>
      <c r="T70" s="1"/>
    </row>
    <row r="71" spans="1:20" ht="8.25" customHeight="1" x14ac:dyDescent="0.45">
      <c r="A71" s="150">
        <v>0.95833333333333337</v>
      </c>
      <c r="B71" s="74"/>
      <c r="C71" s="74"/>
      <c r="D71" s="74"/>
      <c r="E71" s="78"/>
      <c r="F71" s="74"/>
      <c r="G71" s="78"/>
      <c r="H71" s="74"/>
      <c r="I71" s="57"/>
      <c r="J71" s="125">
        <f t="shared" ca="1" si="13"/>
        <v>0</v>
      </c>
      <c r="K71" s="126">
        <f t="shared" ca="1" si="14"/>
        <v>0</v>
      </c>
      <c r="L71" s="127">
        <f t="shared" ca="1" si="15"/>
        <v>0</v>
      </c>
      <c r="M71" s="128">
        <f t="shared" ca="1" si="16"/>
        <v>0</v>
      </c>
      <c r="N71" s="129">
        <f t="shared" ca="1" si="17"/>
        <v>0</v>
      </c>
      <c r="O71" s="130">
        <f t="shared" ca="1" si="12"/>
        <v>0</v>
      </c>
      <c r="P71" s="1"/>
      <c r="R71" s="1"/>
      <c r="S71" s="1"/>
      <c r="T71" s="1"/>
    </row>
    <row r="72" spans="1:20" ht="8.25" customHeight="1" x14ac:dyDescent="0.45">
      <c r="A72" s="151">
        <v>0.96875</v>
      </c>
      <c r="B72" s="75"/>
      <c r="C72" s="75"/>
      <c r="D72" s="75"/>
      <c r="E72" s="79"/>
      <c r="F72" s="75"/>
      <c r="G72" s="79"/>
      <c r="H72" s="75"/>
      <c r="I72" s="57"/>
      <c r="J72" s="125">
        <f t="shared" ca="1" si="13"/>
        <v>0</v>
      </c>
      <c r="K72" s="126">
        <f t="shared" ca="1" si="14"/>
        <v>0</v>
      </c>
      <c r="L72" s="127">
        <f t="shared" ca="1" si="15"/>
        <v>0</v>
      </c>
      <c r="M72" s="128">
        <f t="shared" ca="1" si="16"/>
        <v>0</v>
      </c>
      <c r="N72" s="129">
        <f t="shared" ca="1" si="17"/>
        <v>0</v>
      </c>
      <c r="O72" s="130">
        <f t="shared" ca="1" si="12"/>
        <v>0</v>
      </c>
      <c r="P72" s="1"/>
      <c r="R72" s="1"/>
      <c r="S72" s="1"/>
      <c r="T72" s="1"/>
    </row>
    <row r="73" spans="1:20" ht="8.25" customHeight="1" x14ac:dyDescent="0.45">
      <c r="A73" s="151">
        <v>0.97916666666666663</v>
      </c>
      <c r="B73" s="75"/>
      <c r="C73" s="75"/>
      <c r="D73" s="75"/>
      <c r="E73" s="79"/>
      <c r="F73" s="75"/>
      <c r="G73" s="79"/>
      <c r="H73" s="75"/>
      <c r="I73" s="57"/>
      <c r="J73" s="125">
        <f t="shared" ca="1" si="13"/>
        <v>0</v>
      </c>
      <c r="K73" s="126">
        <f t="shared" ca="1" si="14"/>
        <v>0</v>
      </c>
      <c r="L73" s="127">
        <f t="shared" ca="1" si="15"/>
        <v>0</v>
      </c>
      <c r="M73" s="128">
        <f t="shared" ca="1" si="16"/>
        <v>0</v>
      </c>
      <c r="N73" s="129">
        <f t="shared" ca="1" si="17"/>
        <v>0</v>
      </c>
      <c r="O73" s="130">
        <f t="shared" ca="1" si="12"/>
        <v>0</v>
      </c>
      <c r="P73" s="1"/>
      <c r="R73" s="1"/>
      <c r="S73" s="1"/>
      <c r="T73" s="1"/>
    </row>
    <row r="74" spans="1:20" ht="8.25" customHeight="1" x14ac:dyDescent="0.45">
      <c r="A74" s="153">
        <v>0.98958333333333337</v>
      </c>
      <c r="B74" s="76"/>
      <c r="C74" s="76"/>
      <c r="D74" s="76"/>
      <c r="E74" s="80"/>
      <c r="F74" s="76"/>
      <c r="G74" s="80"/>
      <c r="H74" s="76"/>
      <c r="I74" s="57"/>
      <c r="J74" s="125">
        <f t="shared" ca="1" si="13"/>
        <v>0</v>
      </c>
      <c r="K74" s="126">
        <f t="shared" ca="1" si="14"/>
        <v>0</v>
      </c>
      <c r="L74" s="127">
        <f t="shared" ca="1" si="15"/>
        <v>0</v>
      </c>
      <c r="M74" s="128">
        <f t="shared" ca="1" si="16"/>
        <v>0</v>
      </c>
      <c r="N74" s="129">
        <f t="shared" ca="1" si="17"/>
        <v>0</v>
      </c>
      <c r="O74" s="130">
        <f t="shared" ca="1" si="12"/>
        <v>0</v>
      </c>
      <c r="P74" s="1"/>
      <c r="R74" s="1"/>
      <c r="S74" s="1"/>
      <c r="T74" s="1"/>
    </row>
    <row r="75" spans="1:20" ht="8.25" customHeight="1" x14ac:dyDescent="0.45">
      <c r="A75" s="101" t="s">
        <v>5</v>
      </c>
      <c r="B75" s="58"/>
      <c r="C75" s="58"/>
      <c r="D75" s="58"/>
      <c r="E75" s="58"/>
      <c r="F75" s="58"/>
      <c r="G75" s="58"/>
      <c r="H75" s="59">
        <f>COUNTIF($B$3:$H$74,"*Pre-Vocational*")/4</f>
        <v>0</v>
      </c>
      <c r="I75" s="57"/>
      <c r="P75"/>
      <c r="R75"/>
      <c r="S75"/>
      <c r="T75"/>
    </row>
    <row r="76" spans="1:20" ht="8.25" customHeight="1" x14ac:dyDescent="0.45">
      <c r="A76" s="102" t="s">
        <v>6</v>
      </c>
      <c r="B76" s="60"/>
      <c r="C76" s="60"/>
      <c r="D76" s="60"/>
      <c r="E76" s="60"/>
      <c r="F76" s="60"/>
      <c r="G76" s="60"/>
      <c r="H76" s="61">
        <f>COUNTIF($B$3:$H$74,"*CareGiver*")/4</f>
        <v>0</v>
      </c>
      <c r="I76" s="57"/>
      <c r="P76"/>
      <c r="R76"/>
      <c r="S76"/>
      <c r="T76"/>
    </row>
    <row r="77" spans="1:20" ht="8.25" customHeight="1" x14ac:dyDescent="0.45">
      <c r="A77" s="103" t="s">
        <v>7</v>
      </c>
      <c r="B77" s="62"/>
      <c r="C77" s="62"/>
      <c r="D77" s="62"/>
      <c r="E77" s="62"/>
      <c r="F77" s="62"/>
      <c r="G77" s="62"/>
      <c r="H77" s="63">
        <f>COUNTIF($B$3:$H$74,"*Advocacy*")/4</f>
        <v>0</v>
      </c>
      <c r="I77" s="57"/>
      <c r="P77"/>
      <c r="R77"/>
      <c r="S77"/>
      <c r="T77"/>
    </row>
    <row r="78" spans="1:20" ht="7.5" customHeight="1" x14ac:dyDescent="0.45">
      <c r="A78" s="104" t="s">
        <v>8</v>
      </c>
      <c r="B78" s="64"/>
      <c r="C78" s="64"/>
      <c r="D78" s="64"/>
      <c r="E78" s="64"/>
      <c r="F78" s="64"/>
      <c r="G78" s="64"/>
      <c r="H78" s="65">
        <f>COUNTIF($B$3:$H$74,"*Respite*")/4</f>
        <v>0</v>
      </c>
      <c r="I78" s="57"/>
      <c r="P78"/>
      <c r="R78"/>
      <c r="S78"/>
      <c r="T78"/>
    </row>
    <row r="79" spans="1:20" ht="7.5" customHeight="1" x14ac:dyDescent="0.45">
      <c r="A79" s="105" t="s">
        <v>107</v>
      </c>
      <c r="B79" s="68"/>
      <c r="C79" s="68"/>
      <c r="D79" s="68"/>
      <c r="E79" s="68"/>
      <c r="F79" s="68"/>
      <c r="G79" s="68"/>
      <c r="H79" s="69">
        <f>COUNTIF($B$3:$H$74,"*Com Hab*")/4</f>
        <v>0</v>
      </c>
      <c r="I79" s="57"/>
      <c r="P79"/>
      <c r="R79"/>
      <c r="S79"/>
      <c r="T79"/>
    </row>
    <row r="80" spans="1:20" ht="8.25" customHeight="1" x14ac:dyDescent="0.45">
      <c r="A80" s="106" t="s">
        <v>39</v>
      </c>
      <c r="B80" s="66"/>
      <c r="C80" s="66"/>
      <c r="D80" s="66"/>
      <c r="E80" s="66"/>
      <c r="F80" s="66"/>
      <c r="G80" s="66"/>
      <c r="H80" s="67">
        <f>SUM(H75:H79)</f>
        <v>0</v>
      </c>
      <c r="I80" s="57"/>
      <c r="P80"/>
      <c r="R80"/>
      <c r="S80"/>
      <c r="T80"/>
    </row>
    <row r="81" spans="1:20" ht="32.65" hidden="1" customHeight="1" x14ac:dyDescent="0.45">
      <c r="I81" s="55"/>
      <c r="P81" s="1"/>
      <c r="R81" s="1"/>
      <c r="S81" s="1"/>
      <c r="T81" s="1"/>
    </row>
    <row r="82" spans="1:20" ht="8.25" hidden="1" customHeight="1" x14ac:dyDescent="0.45">
      <c r="I82" s="53"/>
      <c r="P82" s="1"/>
      <c r="R82" s="1"/>
      <c r="S82" s="1"/>
      <c r="T82" s="1"/>
    </row>
    <row r="83" spans="1:20" ht="14.65" hidden="1" customHeight="1" x14ac:dyDescent="0.45">
      <c r="I83" s="53"/>
      <c r="P83" s="1"/>
      <c r="R83" s="1"/>
      <c r="S83" s="1"/>
      <c r="T83" s="1"/>
    </row>
    <row r="84" spans="1:20" hidden="1" x14ac:dyDescent="0.45">
      <c r="I84" s="53"/>
      <c r="P84" s="1"/>
      <c r="R84" s="1"/>
      <c r="S84" s="1"/>
      <c r="T84" s="1"/>
    </row>
    <row r="85" spans="1:20" hidden="1" x14ac:dyDescent="0.45">
      <c r="A85"/>
      <c r="B85"/>
      <c r="C85"/>
      <c r="D85"/>
      <c r="E85"/>
      <c r="F85"/>
      <c r="G85"/>
      <c r="H85"/>
      <c r="I85" s="53"/>
      <c r="P85" s="1"/>
      <c r="R85" s="1"/>
      <c r="S85" s="1"/>
      <c r="T85" s="1"/>
    </row>
    <row r="86" spans="1:20" hidden="1" x14ac:dyDescent="0.45">
      <c r="A86"/>
      <c r="B86"/>
      <c r="C86"/>
      <c r="D86"/>
      <c r="E86"/>
      <c r="F86"/>
      <c r="G86"/>
      <c r="H86"/>
      <c r="I86" s="53"/>
      <c r="P86" s="1"/>
      <c r="R86" s="1"/>
      <c r="S86" s="1"/>
      <c r="T86" s="1"/>
    </row>
    <row r="87" spans="1:20" hidden="1" x14ac:dyDescent="0.45">
      <c r="A87"/>
      <c r="B87"/>
      <c r="C87"/>
      <c r="D87"/>
      <c r="E87"/>
      <c r="F87"/>
      <c r="G87"/>
      <c r="H87"/>
      <c r="I87" s="53"/>
      <c r="P87" s="1"/>
      <c r="R87" s="1"/>
      <c r="S87" s="1"/>
      <c r="T87" s="1"/>
    </row>
    <row r="88" spans="1:20" hidden="1" x14ac:dyDescent="0.45">
      <c r="A88"/>
      <c r="B88"/>
      <c r="C88"/>
      <c r="D88"/>
      <c r="E88"/>
      <c r="F88"/>
      <c r="G88"/>
      <c r="H88"/>
      <c r="I88" s="53"/>
      <c r="P88" s="1"/>
      <c r="R88" s="1"/>
      <c r="S88" s="1"/>
      <c r="T88" s="1"/>
    </row>
    <row r="89" spans="1:20" hidden="1" x14ac:dyDescent="0.45">
      <c r="A89"/>
      <c r="B89"/>
      <c r="C89"/>
      <c r="D89"/>
      <c r="E89"/>
      <c r="F89"/>
      <c r="G89"/>
      <c r="H89"/>
      <c r="I89" s="53"/>
      <c r="P89" s="1"/>
      <c r="R89" s="1"/>
      <c r="S89" s="1"/>
      <c r="T89" s="1"/>
    </row>
    <row r="90" spans="1:20" ht="14.65" hidden="1" customHeight="1" x14ac:dyDescent="0.45">
      <c r="A90"/>
      <c r="B90"/>
      <c r="C90"/>
      <c r="D90"/>
      <c r="E90"/>
      <c r="F90"/>
      <c r="G90"/>
      <c r="H90"/>
      <c r="I90" s="53"/>
      <c r="P90" s="1"/>
      <c r="R90" s="1"/>
      <c r="S90" s="1"/>
      <c r="T90" s="1"/>
    </row>
    <row r="91" spans="1:20" ht="14.65" hidden="1" customHeight="1" x14ac:dyDescent="0.45">
      <c r="I91" s="53"/>
      <c r="P91" s="1"/>
      <c r="R91" s="1"/>
      <c r="S91" s="1"/>
      <c r="T91" s="1"/>
    </row>
    <row r="92" spans="1:20" hidden="1" x14ac:dyDescent="0.45">
      <c r="I92" s="53"/>
      <c r="P92" s="1"/>
      <c r="R92" s="1"/>
      <c r="S92" s="1"/>
      <c r="T92" s="1"/>
    </row>
    <row r="93" spans="1:20" hidden="1" x14ac:dyDescent="0.45">
      <c r="I93" s="53"/>
      <c r="P93" s="1"/>
      <c r="R93" s="1"/>
      <c r="S93" s="1"/>
      <c r="T93" s="1"/>
    </row>
    <row r="94" spans="1:20" hidden="1" x14ac:dyDescent="0.45">
      <c r="I94" s="53"/>
      <c r="P94" s="1"/>
      <c r="R94" s="1"/>
      <c r="S94" s="1"/>
      <c r="T94" s="1"/>
    </row>
    <row r="95" spans="1:20" hidden="1" x14ac:dyDescent="0.45">
      <c r="I95" s="53"/>
      <c r="P95" s="1"/>
      <c r="R95" s="1"/>
      <c r="S95" s="1"/>
      <c r="T95" s="1"/>
    </row>
    <row r="96" spans="1:20" hidden="1" x14ac:dyDescent="0.45">
      <c r="I96" s="53"/>
      <c r="P96" s="1"/>
      <c r="R96" s="1"/>
      <c r="S96" s="1"/>
      <c r="T96" s="1"/>
    </row>
    <row r="97" spans="9:20" hidden="1" x14ac:dyDescent="0.45">
      <c r="I97" s="53"/>
      <c r="P97" s="1"/>
      <c r="R97" s="1"/>
      <c r="S97" s="1"/>
      <c r="T97" s="1"/>
    </row>
    <row r="98" spans="9:20" ht="14.65" hidden="1" customHeight="1" x14ac:dyDescent="0.45">
      <c r="I98" s="53"/>
    </row>
    <row r="99" spans="9:20" ht="14.65" hidden="1" customHeight="1" x14ac:dyDescent="0.45">
      <c r="I99" s="53"/>
    </row>
    <row r="100" spans="9:20" ht="14.65" hidden="1" customHeight="1" x14ac:dyDescent="0.45">
      <c r="I100" s="53"/>
    </row>
    <row r="101" spans="9:20" ht="14.65" hidden="1" customHeight="1" x14ac:dyDescent="0.45">
      <c r="I101" s="53"/>
    </row>
    <row r="102" spans="9:20" ht="14.65" hidden="1" customHeight="1" x14ac:dyDescent="0.45">
      <c r="I102" s="53"/>
    </row>
    <row r="103" spans="9:20" ht="14.65" hidden="1" customHeight="1" x14ac:dyDescent="0.45">
      <c r="I103" s="53"/>
    </row>
    <row r="104" spans="9:20" ht="14.65" hidden="1" customHeight="1" x14ac:dyDescent="0.45">
      <c r="I104" s="53"/>
    </row>
    <row r="105" spans="9:20" ht="14.65" hidden="1" customHeight="1" x14ac:dyDescent="0.45">
      <c r="I105" s="53"/>
    </row>
    <row r="106" spans="9:20" ht="14.65" hidden="1" customHeight="1" x14ac:dyDescent="0.45">
      <c r="I106" s="53"/>
    </row>
    <row r="107" spans="9:20" ht="14.65" hidden="1" customHeight="1" x14ac:dyDescent="0.45">
      <c r="I107" s="53"/>
    </row>
    <row r="108" spans="9:20" ht="14.65" hidden="1" customHeight="1" x14ac:dyDescent="0.45">
      <c r="I108" s="53"/>
    </row>
    <row r="109" spans="9:20" ht="14.65" hidden="1" customHeight="1" x14ac:dyDescent="0.45">
      <c r="I109" s="53"/>
    </row>
    <row r="110" spans="9:20" ht="14.65" hidden="1" customHeight="1" x14ac:dyDescent="0.45">
      <c r="I110" s="53"/>
    </row>
    <row r="111" spans="9:20" ht="14.65" hidden="1" customHeight="1" x14ac:dyDescent="0.45">
      <c r="I111" s="53"/>
    </row>
    <row r="112" spans="9:20" ht="14.65" hidden="1" customHeight="1" x14ac:dyDescent="0.45">
      <c r="I112" s="53"/>
    </row>
    <row r="113" spans="9:9" ht="14.65" hidden="1" customHeight="1" x14ac:dyDescent="0.45">
      <c r="I113" s="53"/>
    </row>
    <row r="114" spans="9:9" ht="14.65" hidden="1" customHeight="1" x14ac:dyDescent="0.45">
      <c r="I114" s="53"/>
    </row>
    <row r="115" spans="9:9" ht="14.65" hidden="1" customHeight="1" x14ac:dyDescent="0.45">
      <c r="I115" s="53"/>
    </row>
    <row r="116" spans="9:9" ht="14.65" hidden="1" customHeight="1" x14ac:dyDescent="0.45">
      <c r="I116" s="53"/>
    </row>
    <row r="117" spans="9:9" ht="14.65" hidden="1" customHeight="1" x14ac:dyDescent="0.45">
      <c r="I117" s="53"/>
    </row>
    <row r="118" spans="9:9" ht="14.65" hidden="1" customHeight="1" x14ac:dyDescent="0.45">
      <c r="I118" s="53"/>
    </row>
    <row r="119" spans="9:9" ht="14.65" hidden="1" customHeight="1" x14ac:dyDescent="0.45">
      <c r="I119" s="53"/>
    </row>
    <row r="120" spans="9:9" ht="14.65" hidden="1" customHeight="1" x14ac:dyDescent="0.45">
      <c r="I120" s="53"/>
    </row>
    <row r="121" spans="9:9" ht="14.65" hidden="1" customHeight="1" x14ac:dyDescent="0.45">
      <c r="I121" s="53"/>
    </row>
    <row r="122" spans="9:9" ht="14.65" hidden="1" customHeight="1" x14ac:dyDescent="0.45">
      <c r="I122" s="53"/>
    </row>
    <row r="123" spans="9:9" ht="14.65" hidden="1" customHeight="1" x14ac:dyDescent="0.45">
      <c r="I123" s="53"/>
    </row>
    <row r="124" spans="9:9" ht="14.65" hidden="1" customHeight="1" x14ac:dyDescent="0.45">
      <c r="I124" s="53"/>
    </row>
    <row r="125" spans="9:9" ht="14.65" hidden="1" customHeight="1" x14ac:dyDescent="0.45">
      <c r="I125" s="53"/>
    </row>
    <row r="126" spans="9:9" ht="14.65" hidden="1" customHeight="1" x14ac:dyDescent="0.45">
      <c r="I126" s="53"/>
    </row>
    <row r="127" spans="9:9" ht="14.65" hidden="1" customHeight="1" x14ac:dyDescent="0.45">
      <c r="I127" s="53"/>
    </row>
    <row r="128" spans="9:9" ht="14.65" hidden="1" customHeight="1" x14ac:dyDescent="0.45">
      <c r="I128" s="53"/>
    </row>
    <row r="129" spans="9:9" ht="14.65" hidden="1" customHeight="1" x14ac:dyDescent="0.45">
      <c r="I129" s="53"/>
    </row>
    <row r="130" spans="9:9" ht="14.65" hidden="1" customHeight="1" x14ac:dyDescent="0.45">
      <c r="I130" s="53"/>
    </row>
    <row r="131" spans="9:9" ht="14.65" hidden="1" customHeight="1" x14ac:dyDescent="0.45">
      <c r="I131" s="53"/>
    </row>
    <row r="132" spans="9:9" ht="14.65" hidden="1" customHeight="1" x14ac:dyDescent="0.45">
      <c r="I132" s="53"/>
    </row>
    <row r="133" spans="9:9" ht="14.65" hidden="1" customHeight="1" x14ac:dyDescent="0.45">
      <c r="I133" s="53"/>
    </row>
    <row r="134" spans="9:9" ht="14.65" hidden="1" customHeight="1" x14ac:dyDescent="0.45">
      <c r="I134" s="53"/>
    </row>
    <row r="135" spans="9:9" ht="14.65" hidden="1" customHeight="1" x14ac:dyDescent="0.45">
      <c r="I135" s="53"/>
    </row>
    <row r="136" spans="9:9" ht="14.65" hidden="1" customHeight="1" x14ac:dyDescent="0.45">
      <c r="I136" s="53"/>
    </row>
    <row r="137" spans="9:9" ht="14.65" hidden="1" customHeight="1" x14ac:dyDescent="0.45">
      <c r="I137" s="53"/>
    </row>
    <row r="138" spans="9:9" ht="14.65" hidden="1" customHeight="1" x14ac:dyDescent="0.45">
      <c r="I138" s="53"/>
    </row>
    <row r="139" spans="9:9" ht="14.65" hidden="1" customHeight="1" x14ac:dyDescent="0.45">
      <c r="I139" s="53"/>
    </row>
    <row r="140" spans="9:9" ht="14.65" hidden="1" customHeight="1" x14ac:dyDescent="0.45">
      <c r="I140" s="53"/>
    </row>
    <row r="141" spans="9:9" ht="14.65" hidden="1" customHeight="1" x14ac:dyDescent="0.45">
      <c r="I141" s="53"/>
    </row>
    <row r="142" spans="9:9" ht="14.65" hidden="1" customHeight="1" x14ac:dyDescent="0.45">
      <c r="I142" s="53"/>
    </row>
    <row r="143" spans="9:9" ht="14.65" hidden="1" customHeight="1" x14ac:dyDescent="0.45">
      <c r="I143" s="53"/>
    </row>
    <row r="144" spans="9:9" ht="14.65" hidden="1" customHeight="1" x14ac:dyDescent="0.45">
      <c r="I144" s="53"/>
    </row>
    <row r="145" spans="9:9" ht="14.65" hidden="1" customHeight="1" x14ac:dyDescent="0.45">
      <c r="I145" s="53"/>
    </row>
    <row r="146" spans="9:9" ht="14.65" hidden="1" customHeight="1" x14ac:dyDescent="0.45">
      <c r="I146" s="53"/>
    </row>
    <row r="147" spans="9:9" ht="14.65" hidden="1" customHeight="1" x14ac:dyDescent="0.45">
      <c r="I147" s="53"/>
    </row>
    <row r="148" spans="9:9" ht="14.65" hidden="1" customHeight="1" x14ac:dyDescent="0.45">
      <c r="I148" s="53"/>
    </row>
    <row r="149" spans="9:9" ht="14.65" hidden="1" customHeight="1" x14ac:dyDescent="0.45">
      <c r="I149" s="53"/>
    </row>
    <row r="150" spans="9:9" ht="14.65" hidden="1" customHeight="1" x14ac:dyDescent="0.45">
      <c r="I150" s="53"/>
    </row>
    <row r="151" spans="9:9" ht="14.65" hidden="1" customHeight="1" x14ac:dyDescent="0.45">
      <c r="I151" s="53"/>
    </row>
    <row r="152" spans="9:9" ht="14.65" hidden="1" customHeight="1" x14ac:dyDescent="0.45">
      <c r="I152" s="53"/>
    </row>
    <row r="153" spans="9:9" ht="14.65" hidden="1" customHeight="1" x14ac:dyDescent="0.45">
      <c r="I153" s="53"/>
    </row>
    <row r="154" spans="9:9" ht="14.65" hidden="1" customHeight="1" x14ac:dyDescent="0.45">
      <c r="I154" s="53"/>
    </row>
    <row r="155" spans="9:9" ht="14.65" hidden="1" customHeight="1" x14ac:dyDescent="0.45">
      <c r="I155" s="53"/>
    </row>
    <row r="156" spans="9:9" ht="14.65" hidden="1" customHeight="1" x14ac:dyDescent="0.45">
      <c r="I156" s="53"/>
    </row>
    <row r="157" spans="9:9" ht="14.65" hidden="1" customHeight="1" x14ac:dyDescent="0.45">
      <c r="I157" s="53"/>
    </row>
    <row r="158" spans="9:9" ht="14.65" hidden="1" customHeight="1" x14ac:dyDescent="0.45">
      <c r="I158" s="53"/>
    </row>
    <row r="159" spans="9:9" ht="14.65" hidden="1" customHeight="1" x14ac:dyDescent="0.45">
      <c r="I159" s="53"/>
    </row>
    <row r="160" spans="9:9" ht="14.65" hidden="1" customHeight="1" x14ac:dyDescent="0.45">
      <c r="I160" s="53"/>
    </row>
    <row r="161" spans="9:9" ht="14.65" hidden="1" customHeight="1" x14ac:dyDescent="0.45">
      <c r="I161" s="53"/>
    </row>
    <row r="162" spans="9:9" ht="14.65" hidden="1" customHeight="1" x14ac:dyDescent="0.45">
      <c r="I162" s="53"/>
    </row>
    <row r="163" spans="9:9" ht="14.65" hidden="1" customHeight="1" x14ac:dyDescent="0.45">
      <c r="I163" s="53"/>
    </row>
    <row r="164" spans="9:9" ht="14.65" hidden="1" customHeight="1" x14ac:dyDescent="0.45">
      <c r="I164" s="53"/>
    </row>
    <row r="165" spans="9:9" ht="14.65" hidden="1" customHeight="1" x14ac:dyDescent="0.45">
      <c r="I165" s="53"/>
    </row>
    <row r="166" spans="9:9" ht="14.65" hidden="1" customHeight="1" x14ac:dyDescent="0.45">
      <c r="I166" s="53"/>
    </row>
    <row r="167" spans="9:9" ht="14.65" hidden="1" customHeight="1" x14ac:dyDescent="0.45">
      <c r="I167" s="53"/>
    </row>
    <row r="168" spans="9:9" ht="14.65" hidden="1" customHeight="1" x14ac:dyDescent="0.45">
      <c r="I168" s="53"/>
    </row>
    <row r="169" spans="9:9" ht="14.65" hidden="1" customHeight="1" x14ac:dyDescent="0.45">
      <c r="I169" s="53"/>
    </row>
    <row r="170" spans="9:9" ht="14.65" hidden="1" customHeight="1" x14ac:dyDescent="0.45">
      <c r="I170" s="53"/>
    </row>
    <row r="171" spans="9:9" ht="14.65" hidden="1" customHeight="1" x14ac:dyDescent="0.45">
      <c r="I171" s="53"/>
    </row>
    <row r="172" spans="9:9" ht="14.65" hidden="1" customHeight="1" x14ac:dyDescent="0.45">
      <c r="I172" s="53"/>
    </row>
    <row r="173" spans="9:9" ht="14.65" hidden="1" customHeight="1" x14ac:dyDescent="0.45">
      <c r="I173" s="53"/>
    </row>
    <row r="174" spans="9:9" ht="14.65" hidden="1" customHeight="1" x14ac:dyDescent="0.45">
      <c r="I174" s="53"/>
    </row>
    <row r="175" spans="9:9" ht="14.65" hidden="1" customHeight="1" x14ac:dyDescent="0.45">
      <c r="I175" s="53"/>
    </row>
    <row r="176" spans="9:9" ht="14.65" hidden="1" customHeight="1" x14ac:dyDescent="0.45">
      <c r="I176" s="53"/>
    </row>
    <row r="177" spans="9:9" ht="14.65" hidden="1" customHeight="1" x14ac:dyDescent="0.45">
      <c r="I177" s="53"/>
    </row>
    <row r="178" spans="9:9" ht="14.65" hidden="1" customHeight="1" x14ac:dyDescent="0.45">
      <c r="I178" s="53"/>
    </row>
    <row r="179" spans="9:9" ht="14.65" hidden="1" customHeight="1" x14ac:dyDescent="0.45">
      <c r="I179" s="53"/>
    </row>
    <row r="180" spans="9:9" ht="14.65" hidden="1" customHeight="1" x14ac:dyDescent="0.45">
      <c r="I180" s="54"/>
    </row>
  </sheetData>
  <mergeCells count="8">
    <mergeCell ref="O1:O2"/>
    <mergeCell ref="P1:Q1"/>
    <mergeCell ref="A1:H1"/>
    <mergeCell ref="J1:J2"/>
    <mergeCell ref="K1:K2"/>
    <mergeCell ref="L1:L2"/>
    <mergeCell ref="M1:M2"/>
    <mergeCell ref="N1:N2"/>
  </mergeCells>
  <conditionalFormatting sqref="B3:H74">
    <cfRule type="containsText" dxfId="119" priority="1" operator="containsText" text="Unavailable">
      <formula>NOT(ISERROR(SEARCH("Unavailable",B3)))</formula>
    </cfRule>
    <cfRule type="containsText" dxfId="118" priority="2" operator="containsText" text="Com Hab">
      <formula>NOT(ISERROR(SEARCH("Com Hab",B3)))</formula>
    </cfRule>
    <cfRule type="containsText" dxfId="117" priority="3" operator="containsText" text="Respite">
      <formula>NOT(ISERROR(SEARCH("Respite",B3)))</formula>
    </cfRule>
    <cfRule type="containsText" dxfId="116" priority="4" operator="containsText" text="Advocacy">
      <formula>NOT(ISERROR(SEARCH("Advocacy",B3)))</formula>
    </cfRule>
    <cfRule type="containsText" dxfId="115" priority="5" operator="containsText" text="CareGiver">
      <formula>NOT(ISERROR(SEARCH("CareGiver",B3)))</formula>
    </cfRule>
    <cfRule type="containsText" dxfId="114" priority="6" operator="containsText" text="Pre-Vocational">
      <formula>NOT(ISERROR(SEARCH("Pre-Vocational",B3)))</formula>
    </cfRule>
  </conditionalFormatting>
  <dataValidations count="1">
    <dataValidation type="list" allowBlank="1" showInputMessage="1" sqref="A1" xr:uid="{D812AE4C-458A-43E0-A974-7D76937E8F2C}">
      <formula1>Clients</formula1>
    </dataValidation>
  </dataValidations>
  <pageMargins left="0" right="0" top="1.75" bottom="0.75" header="0" footer="0"/>
  <pageSetup orientation="portrait" horizontalDpi="300" verticalDpi="300" r:id="rId1"/>
  <headerFooter scaleWithDoc="0">
    <oddHeader>&amp;L&amp;G&amp;C
&amp;G</oddHeader>
    <oddFooter>&amp;C
Signature: ____________________ Date:____/_____/____
 &amp;K92D05010 Prag Blvd #003 Monroe NY 10950 ● 845-600-1331 ● Info@legadail.org &amp;K01+000
&amp;G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E364E-53ED-4F79-BA70-838DEF20CDC7}">
  <sheetPr codeName="Sheet23">
    <tabColor indexed="13"/>
    <pageSetUpPr fitToPage="1"/>
  </sheetPr>
  <dimension ref="A1:AC180"/>
  <sheetViews>
    <sheetView showGridLines="0" zoomScale="85" zoomScaleNormal="85" workbookViewId="0">
      <selection activeCell="O80" sqref="O80"/>
    </sheetView>
  </sheetViews>
  <sheetFormatPr defaultColWidth="0" defaultRowHeight="14.25" customHeight="1" zeroHeight="1" x14ac:dyDescent="0.45"/>
  <cols>
    <col min="1" max="1" width="11.265625" style="11" bestFit="1" customWidth="1"/>
    <col min="2" max="8" width="6.53125" style="11" customWidth="1"/>
    <col min="9" max="9" width="16.53125" style="51" customWidth="1"/>
    <col min="10" max="15" width="6.53125" customWidth="1"/>
    <col min="16" max="16" width="17.73046875" style="13" customWidth="1"/>
    <col min="17" max="17" width="29.53125" style="1" customWidth="1"/>
    <col min="18" max="18" width="4" style="13" customWidth="1"/>
    <col min="19" max="19" width="37.796875" style="13" customWidth="1"/>
    <col min="20" max="20" width="10.53125" style="13" hidden="1" customWidth="1"/>
    <col min="21" max="16384" width="10.53125" hidden="1"/>
  </cols>
  <sheetData>
    <row r="1" spans="1:29" ht="8.25" customHeight="1" x14ac:dyDescent="0.45">
      <c r="A1" s="173" t="s">
        <v>15</v>
      </c>
      <c r="B1" s="174"/>
      <c r="C1" s="174"/>
      <c r="D1" s="174"/>
      <c r="E1" s="174"/>
      <c r="F1" s="174"/>
      <c r="G1" s="174"/>
      <c r="H1" s="175"/>
      <c r="I1" s="99"/>
      <c r="J1" s="178" t="s">
        <v>208</v>
      </c>
      <c r="K1" s="178" t="s">
        <v>6</v>
      </c>
      <c r="L1" s="178" t="s">
        <v>7</v>
      </c>
      <c r="M1" s="178" t="s">
        <v>8</v>
      </c>
      <c r="N1" s="178" t="s">
        <v>107</v>
      </c>
      <c r="O1" s="178" t="s">
        <v>39</v>
      </c>
      <c r="P1" s="176" t="s">
        <v>205</v>
      </c>
      <c r="Q1" s="177"/>
    </row>
    <row r="2" spans="1:29" ht="8.25" customHeight="1" x14ac:dyDescent="0.45">
      <c r="A2" s="52"/>
      <c r="B2" s="52" t="s">
        <v>32</v>
      </c>
      <c r="C2" s="52" t="s">
        <v>33</v>
      </c>
      <c r="D2" s="52" t="s">
        <v>34</v>
      </c>
      <c r="E2" s="52" t="s">
        <v>35</v>
      </c>
      <c r="F2" s="52" t="s">
        <v>36</v>
      </c>
      <c r="G2" s="52" t="s">
        <v>37</v>
      </c>
      <c r="H2" s="52" t="s">
        <v>38</v>
      </c>
      <c r="I2" s="100" t="s">
        <v>105</v>
      </c>
      <c r="J2" s="179"/>
      <c r="K2" s="179"/>
      <c r="L2" s="179"/>
      <c r="M2" s="179"/>
      <c r="N2" s="179"/>
      <c r="O2" s="179"/>
      <c r="P2" s="101" t="s">
        <v>5</v>
      </c>
      <c r="Q2" s="107" cm="1">
        <f t="array" aca="1" ref="Q2" ca="1">INDIRECT(CONCATENATE("'Servicing Total'!C",MATCH($A$1,'Servicing Total'!A:A,0)))</f>
        <v>0</v>
      </c>
      <c r="T2" s="13" t="str">
        <f>LOWER(VLOOKUP(A1,Individual!A:R,16,FALSE))</f>
        <v/>
      </c>
      <c r="U2" s="101" t="s">
        <v>5</v>
      </c>
      <c r="V2" s="101" t="b">
        <f>COUNTIF(W2:AC2,"&gt;"&amp;0)&gt;=6</f>
        <v>0</v>
      </c>
      <c r="W2" s="59">
        <f>COUNTIF(B3:B74,"*Pre-Vocational*")</f>
        <v>0</v>
      </c>
      <c r="X2" s="59">
        <f t="shared" ref="X2:AC2" si="0">COUNTIF(C3:C74,"*Pre-Vocational*")</f>
        <v>0</v>
      </c>
      <c r="Y2" s="59">
        <f t="shared" si="0"/>
        <v>0</v>
      </c>
      <c r="Z2" s="59">
        <f t="shared" si="0"/>
        <v>0</v>
      </c>
      <c r="AA2" s="59">
        <f t="shared" si="0"/>
        <v>0</v>
      </c>
      <c r="AB2" s="59">
        <f t="shared" si="0"/>
        <v>0</v>
      </c>
      <c r="AC2" s="59">
        <f t="shared" si="0"/>
        <v>0</v>
      </c>
    </row>
    <row r="3" spans="1:29" ht="8.25" customHeight="1" x14ac:dyDescent="0.45">
      <c r="A3" s="150">
        <v>0.25</v>
      </c>
      <c r="B3" s="70"/>
      <c r="C3" s="74"/>
      <c r="D3" s="74"/>
      <c r="E3" s="78"/>
      <c r="F3" s="74"/>
      <c r="G3" s="78"/>
      <c r="H3" s="74"/>
      <c r="I3" s="57"/>
      <c r="J3" s="125">
        <f ca="1">IFERROR(COUNTIFS(INDIRECT(CONCATENATE("'",$I3,"'!B3:H74")),"*Pre-Vocational*",INDIRECT(CONCATENATE("'",$I3,"'!B3:H74")),"*"&amp;$A$1&amp;"*")/4,0)</f>
        <v>0</v>
      </c>
      <c r="K3" s="126">
        <f ca="1">IFERROR(COUNTIFS(INDIRECT(CONCATENATE("'",$I3,"'!B3:H74")),"*CareGiver*",INDIRECT(CONCATENATE("'",$I3,"'!B3:H74")),"*"&amp;$A$1&amp;"*")/4,0)</f>
        <v>0</v>
      </c>
      <c r="L3" s="127">
        <f ca="1">IFERROR(COUNTIFS(INDIRECT(CONCATENATE("'",$I3,"'!B3:H74")),"*Advocacy*",INDIRECT(CONCATENATE("'",$I3,"'!B3:H74")),"*"&amp;$A$1&amp;"*")/4,0)</f>
        <v>0</v>
      </c>
      <c r="M3" s="128">
        <f ca="1">IFERROR(COUNTIFS(INDIRECT(CONCATENATE("'",$I3,"'!B3:H74")),"*Respite*",INDIRECT(CONCATENATE("'",$I3,"'!B3:H74")),"*"&amp;$A$1&amp;"*")/4,0)</f>
        <v>0</v>
      </c>
      <c r="N3" s="129">
        <f ca="1">IFERROR(COUNTIFS(INDIRECT(CONCATENATE("'",$I3,"'!B3:H74")),"*Com Hab*",INDIRECT(CONCATENATE("'",$I3,"'!B3:H74")),"*"&amp;$A$1&amp;"*")/4,0)</f>
        <v>0</v>
      </c>
      <c r="O3" s="130">
        <f ca="1">SUM(J3:N3)</f>
        <v>0</v>
      </c>
      <c r="P3" s="102" t="s">
        <v>6</v>
      </c>
      <c r="Q3" s="108" cm="1">
        <f t="array" aca="1" ref="Q3" ca="1">INDIRECT(CONCATENATE("'Servicing Total'!D",MATCH($A$1,'Servicing Total'!A:A,0)))</f>
        <v>0</v>
      </c>
      <c r="R3" s="1"/>
      <c r="S3" s="1"/>
      <c r="T3" s="1"/>
      <c r="U3" s="102" t="s">
        <v>6</v>
      </c>
      <c r="V3" s="102" t="b">
        <f t="shared" ref="V3:V6" si="1">COUNTIF(W3:AC3,"&gt;"&amp;0)&gt;=6</f>
        <v>0</v>
      </c>
      <c r="W3" s="61">
        <f>COUNTIF(B3:B74,"*CareGiver*")</f>
        <v>0</v>
      </c>
      <c r="X3" s="61">
        <f t="shared" ref="X3:AC3" si="2">COUNTIF(C3:C74,"*CareGiver*")</f>
        <v>0</v>
      </c>
      <c r="Y3" s="61">
        <f t="shared" si="2"/>
        <v>0</v>
      </c>
      <c r="Z3" s="61">
        <f t="shared" si="2"/>
        <v>0</v>
      </c>
      <c r="AA3" s="61">
        <f t="shared" si="2"/>
        <v>0</v>
      </c>
      <c r="AB3" s="61">
        <f t="shared" si="2"/>
        <v>0</v>
      </c>
      <c r="AC3" s="61">
        <f t="shared" si="2"/>
        <v>0</v>
      </c>
    </row>
    <row r="4" spans="1:29" ht="8.25" customHeight="1" x14ac:dyDescent="0.45">
      <c r="A4" s="151">
        <v>0.26041666666666669</v>
      </c>
      <c r="B4" s="71"/>
      <c r="C4" s="75"/>
      <c r="D4" s="75"/>
      <c r="E4" s="79"/>
      <c r="F4" s="75"/>
      <c r="G4" s="79"/>
      <c r="H4" s="75"/>
      <c r="I4" s="57"/>
      <c r="J4" s="125">
        <f t="shared" ref="J4:J67" ca="1" si="3">IFERROR(COUNTIFS(INDIRECT(CONCATENATE("'",$I4,"'!B3:H74")),"*Pre-Vocational*",INDIRECT(CONCATENATE("'",$I4,"'!B3:H74")),"*"&amp;$A$1&amp;"*")/4,0)</f>
        <v>0</v>
      </c>
      <c r="K4" s="126">
        <f t="shared" ref="K4:K67" ca="1" si="4">IFERROR(COUNTIFS(INDIRECT(CONCATENATE("'",$I4,"'!B3:H74")),"*CareGiver*",INDIRECT(CONCATENATE("'",$I4,"'!B3:H74")),"*"&amp;$A$1&amp;"*")/4,0)</f>
        <v>0</v>
      </c>
      <c r="L4" s="127">
        <f t="shared" ref="L4:L67" ca="1" si="5">IFERROR(COUNTIFS(INDIRECT(CONCATENATE("'",$I4,"'!B3:H74")),"*Advocacy*",INDIRECT(CONCATENATE("'",$I4,"'!B3:H74")),"*"&amp;$A$1&amp;"*")/4,0)</f>
        <v>0</v>
      </c>
      <c r="M4" s="128">
        <f t="shared" ref="M4:M67" ca="1" si="6">IFERROR(COUNTIFS(INDIRECT(CONCATENATE("'",$I4,"'!B3:H74")),"*Respite*",INDIRECT(CONCATENATE("'",$I4,"'!B3:H74")),"*"&amp;$A$1&amp;"*")/4,0)</f>
        <v>0</v>
      </c>
      <c r="N4" s="129">
        <f t="shared" ref="N4:N67" ca="1" si="7">IFERROR(COUNTIFS(INDIRECT(CONCATENATE("'",$I4,"'!B3:H74")),"*Com Hab*",INDIRECT(CONCATENATE("'",$I4,"'!B3:H74")),"*"&amp;$A$1&amp;"*")/4,0)</f>
        <v>0</v>
      </c>
      <c r="O4" s="130">
        <f t="shared" ref="O4:O66" ca="1" si="8">SUM(J4:N4)</f>
        <v>0</v>
      </c>
      <c r="P4" s="103" t="s">
        <v>7</v>
      </c>
      <c r="Q4" s="109" cm="1">
        <f t="array" aca="1" ref="Q4" ca="1">INDIRECT(CONCATENATE("'Servicing Total'!E",MATCH($A$1,'Servicing Total'!A:A,0)))</f>
        <v>0</v>
      </c>
      <c r="R4" s="1"/>
      <c r="S4" s="1"/>
      <c r="T4" s="1"/>
      <c r="U4" s="103" t="s">
        <v>7</v>
      </c>
      <c r="V4" s="103" t="b">
        <f t="shared" si="1"/>
        <v>0</v>
      </c>
      <c r="W4" s="63">
        <f>COUNTIF(B3:B74,"*Advocacy*")</f>
        <v>0</v>
      </c>
      <c r="X4" s="63">
        <f t="shared" ref="X4:AC4" si="9">COUNTIF(C3:C74,"*Advocacy*")</f>
        <v>0</v>
      </c>
      <c r="Y4" s="63">
        <f t="shared" si="9"/>
        <v>0</v>
      </c>
      <c r="Z4" s="63">
        <f t="shared" si="9"/>
        <v>0</v>
      </c>
      <c r="AA4" s="63">
        <f t="shared" si="9"/>
        <v>0</v>
      </c>
      <c r="AB4" s="63">
        <f t="shared" si="9"/>
        <v>0</v>
      </c>
      <c r="AC4" s="63">
        <f t="shared" si="9"/>
        <v>0</v>
      </c>
    </row>
    <row r="5" spans="1:29" ht="8.25" customHeight="1" x14ac:dyDescent="0.45">
      <c r="A5" s="151">
        <v>0.27083333333333331</v>
      </c>
      <c r="B5" s="71"/>
      <c r="C5" s="75"/>
      <c r="D5" s="75"/>
      <c r="E5" s="79"/>
      <c r="F5" s="75"/>
      <c r="G5" s="79"/>
      <c r="H5" s="75"/>
      <c r="I5" s="57"/>
      <c r="J5" s="125">
        <f t="shared" ca="1" si="3"/>
        <v>0</v>
      </c>
      <c r="K5" s="126">
        <f t="shared" ca="1" si="4"/>
        <v>0</v>
      </c>
      <c r="L5" s="127">
        <f t="shared" ca="1" si="5"/>
        <v>0</v>
      </c>
      <c r="M5" s="128">
        <f t="shared" ca="1" si="6"/>
        <v>0</v>
      </c>
      <c r="N5" s="129">
        <f t="shared" ca="1" si="7"/>
        <v>0</v>
      </c>
      <c r="O5" s="130">
        <f t="shared" ca="1" si="8"/>
        <v>0</v>
      </c>
      <c r="P5" s="104" t="s">
        <v>8</v>
      </c>
      <c r="Q5" s="110" cm="1">
        <f t="array" aca="1" ref="Q5" ca="1">INDIRECT(CONCATENATE("'Servicing Total'!F",MATCH($A$1,'Servicing Total'!A:A,0)))</f>
        <v>0</v>
      </c>
      <c r="R5" s="1"/>
      <c r="S5" s="1"/>
      <c r="T5" s="1"/>
      <c r="U5" s="104" t="s">
        <v>8</v>
      </c>
      <c r="V5" s="104" t="b">
        <f t="shared" si="1"/>
        <v>0</v>
      </c>
      <c r="W5" s="65">
        <f>COUNTIF(B3:B74,"*Respite*")</f>
        <v>0</v>
      </c>
      <c r="X5" s="65">
        <f t="shared" ref="X5:AC5" si="10">COUNTIF(C3:C74,"*Respite*")</f>
        <v>0</v>
      </c>
      <c r="Y5" s="65">
        <f t="shared" si="10"/>
        <v>0</v>
      </c>
      <c r="Z5" s="65">
        <f t="shared" si="10"/>
        <v>0</v>
      </c>
      <c r="AA5" s="65">
        <f t="shared" si="10"/>
        <v>0</v>
      </c>
      <c r="AB5" s="65">
        <f t="shared" si="10"/>
        <v>0</v>
      </c>
      <c r="AC5" s="65">
        <f t="shared" si="10"/>
        <v>0</v>
      </c>
    </row>
    <row r="6" spans="1:29" ht="8.25" customHeight="1" x14ac:dyDescent="0.45">
      <c r="A6" s="152">
        <v>0.28125</v>
      </c>
      <c r="B6" s="72"/>
      <c r="C6" s="76"/>
      <c r="D6" s="76"/>
      <c r="E6" s="80"/>
      <c r="F6" s="76"/>
      <c r="G6" s="80"/>
      <c r="H6" s="76"/>
      <c r="I6" s="57"/>
      <c r="J6" s="125">
        <f t="shared" ca="1" si="3"/>
        <v>0</v>
      </c>
      <c r="K6" s="126">
        <f t="shared" ca="1" si="4"/>
        <v>0</v>
      </c>
      <c r="L6" s="127">
        <f t="shared" ca="1" si="5"/>
        <v>0</v>
      </c>
      <c r="M6" s="128">
        <f t="shared" ca="1" si="6"/>
        <v>0</v>
      </c>
      <c r="N6" s="129">
        <f t="shared" ca="1" si="7"/>
        <v>0</v>
      </c>
      <c r="O6" s="130">
        <f t="shared" ca="1" si="8"/>
        <v>0</v>
      </c>
      <c r="P6" s="105" t="s">
        <v>107</v>
      </c>
      <c r="Q6" s="111" cm="1">
        <f t="array" aca="1" ref="Q6" ca="1">INDIRECT(CONCATENATE("'Servicing Total'!G",MATCH($A$1,'Servicing Total'!A:A,0)))</f>
        <v>0</v>
      </c>
      <c r="R6" s="1"/>
      <c r="S6" s="1"/>
      <c r="T6" s="1"/>
      <c r="U6" s="105" t="s">
        <v>107</v>
      </c>
      <c r="V6" s="105" t="b">
        <f t="shared" si="1"/>
        <v>0</v>
      </c>
      <c r="W6" s="69">
        <f>COUNTIF(B3:B74,"*Com Hab*")</f>
        <v>0</v>
      </c>
      <c r="X6" s="69">
        <f t="shared" ref="X6:AC6" si="11">COUNTIF(C3:C74,"*Com Hab*")</f>
        <v>0</v>
      </c>
      <c r="Y6" s="69">
        <f t="shared" si="11"/>
        <v>0</v>
      </c>
      <c r="Z6" s="69">
        <f t="shared" si="11"/>
        <v>0</v>
      </c>
      <c r="AA6" s="69">
        <f t="shared" si="11"/>
        <v>0</v>
      </c>
      <c r="AB6" s="69">
        <f t="shared" si="11"/>
        <v>0</v>
      </c>
      <c r="AC6" s="69">
        <f t="shared" si="11"/>
        <v>0</v>
      </c>
    </row>
    <row r="7" spans="1:29" ht="8.25" customHeight="1" x14ac:dyDescent="0.45">
      <c r="A7" s="150">
        <v>0.29166666666666669</v>
      </c>
      <c r="B7" s="70"/>
      <c r="C7" s="74"/>
      <c r="D7" s="74"/>
      <c r="E7" s="78"/>
      <c r="F7" s="74"/>
      <c r="G7" s="78"/>
      <c r="H7" s="74"/>
      <c r="I7" s="57"/>
      <c r="J7" s="125">
        <f t="shared" ca="1" si="3"/>
        <v>0</v>
      </c>
      <c r="K7" s="126">
        <f t="shared" ca="1" si="4"/>
        <v>0</v>
      </c>
      <c r="L7" s="127">
        <f t="shared" ca="1" si="5"/>
        <v>0</v>
      </c>
      <c r="M7" s="128">
        <f t="shared" ca="1" si="6"/>
        <v>0</v>
      </c>
      <c r="N7" s="129">
        <f t="shared" ca="1" si="7"/>
        <v>0</v>
      </c>
      <c r="O7" s="130">
        <f t="shared" ca="1" si="8"/>
        <v>0</v>
      </c>
      <c r="P7" s="106" t="s">
        <v>9</v>
      </c>
      <c r="Q7" s="112">
        <f ca="1">SUM(Q2:Q6)</f>
        <v>0</v>
      </c>
      <c r="R7" s="1"/>
      <c r="S7" s="1"/>
      <c r="T7" s="1"/>
    </row>
    <row r="8" spans="1:29" ht="8.25" customHeight="1" x14ac:dyDescent="0.45">
      <c r="A8" s="151">
        <v>0.30208333333333331</v>
      </c>
      <c r="B8" s="71"/>
      <c r="C8" s="75"/>
      <c r="D8" s="75"/>
      <c r="E8" s="79"/>
      <c r="F8" s="75"/>
      <c r="G8" s="79"/>
      <c r="H8" s="75"/>
      <c r="I8" s="57"/>
      <c r="J8" s="125">
        <f t="shared" ca="1" si="3"/>
        <v>0</v>
      </c>
      <c r="K8" s="126">
        <f t="shared" ca="1" si="4"/>
        <v>0</v>
      </c>
      <c r="L8" s="127">
        <f t="shared" ca="1" si="5"/>
        <v>0</v>
      </c>
      <c r="M8" s="128">
        <f t="shared" ca="1" si="6"/>
        <v>0</v>
      </c>
      <c r="N8" s="129">
        <f t="shared" ca="1" si="7"/>
        <v>0</v>
      </c>
      <c r="O8" s="130">
        <f t="shared" ca="1" si="8"/>
        <v>0</v>
      </c>
      <c r="P8" s="118" t="s">
        <v>40</v>
      </c>
      <c r="Q8" s="56" t="str" cm="1">
        <f t="array" aca="1" ref="Q8" ca="1">INDIRECT(CONCATENATE("Individual!A",MATCH($A$1,Individual!A:A,0)))</f>
        <v>Individual 5</v>
      </c>
      <c r="R8" s="1"/>
      <c r="S8" s="1"/>
      <c r="T8" s="1"/>
    </row>
    <row r="9" spans="1:29" ht="8.25" customHeight="1" x14ac:dyDescent="0.45">
      <c r="A9" s="151">
        <v>0.3125</v>
      </c>
      <c r="B9" s="71"/>
      <c r="C9" s="75"/>
      <c r="D9" s="75"/>
      <c r="E9" s="79"/>
      <c r="F9" s="75"/>
      <c r="G9" s="79"/>
      <c r="H9" s="75"/>
      <c r="I9" s="57"/>
      <c r="J9" s="125">
        <f t="shared" ca="1" si="3"/>
        <v>0</v>
      </c>
      <c r="K9" s="126">
        <f t="shared" ca="1" si="4"/>
        <v>0</v>
      </c>
      <c r="L9" s="127">
        <f t="shared" ca="1" si="5"/>
        <v>0</v>
      </c>
      <c r="M9" s="128">
        <f t="shared" ca="1" si="6"/>
        <v>0</v>
      </c>
      <c r="N9" s="129">
        <f t="shared" ca="1" si="7"/>
        <v>0</v>
      </c>
      <c r="O9" s="130">
        <f t="shared" ca="1" si="8"/>
        <v>0</v>
      </c>
      <c r="P9" s="118" t="s">
        <v>209</v>
      </c>
      <c r="Q9" s="56" cm="1">
        <f t="array" aca="1" ref="Q9" ca="1">INDIRECT(CONCATENATE("Individual!B",MATCH($A$1,Individual!A:A,0)))</f>
        <v>0</v>
      </c>
      <c r="R9" s="1"/>
      <c r="S9" s="1"/>
      <c r="T9" s="1"/>
    </row>
    <row r="10" spans="1:29" ht="8.25" customHeight="1" x14ac:dyDescent="0.45">
      <c r="A10" s="152">
        <v>0.32291666666666702</v>
      </c>
      <c r="B10" s="72"/>
      <c r="C10" s="76"/>
      <c r="D10" s="76"/>
      <c r="E10" s="80"/>
      <c r="F10" s="76"/>
      <c r="G10" s="80"/>
      <c r="H10" s="76"/>
      <c r="I10" s="57"/>
      <c r="J10" s="125">
        <f t="shared" ca="1" si="3"/>
        <v>0</v>
      </c>
      <c r="K10" s="126">
        <f t="shared" ca="1" si="4"/>
        <v>0</v>
      </c>
      <c r="L10" s="127">
        <f t="shared" ca="1" si="5"/>
        <v>0</v>
      </c>
      <c r="M10" s="128">
        <f t="shared" ca="1" si="6"/>
        <v>0</v>
      </c>
      <c r="N10" s="129">
        <f t="shared" ca="1" si="7"/>
        <v>0</v>
      </c>
      <c r="O10" s="130">
        <f t="shared" ca="1" si="8"/>
        <v>0</v>
      </c>
      <c r="P10" s="118" t="s">
        <v>210</v>
      </c>
      <c r="Q10" s="56" cm="1">
        <f t="array" aca="1" ref="Q10" ca="1">INDIRECT(CONCATENATE("Individual!C",MATCH($A$1,Individual!A:A,0)))</f>
        <v>0</v>
      </c>
      <c r="R10" s="1"/>
      <c r="S10" s="1"/>
      <c r="T10" s="1"/>
    </row>
    <row r="11" spans="1:29" ht="8.25" customHeight="1" x14ac:dyDescent="0.45">
      <c r="A11" s="150">
        <v>0.33333333333333298</v>
      </c>
      <c r="B11" s="70"/>
      <c r="C11" s="74"/>
      <c r="D11" s="74"/>
      <c r="E11" s="78"/>
      <c r="F11" s="74"/>
      <c r="G11" s="78"/>
      <c r="H11" s="74"/>
      <c r="I11" s="57"/>
      <c r="J11" s="125">
        <f t="shared" ca="1" si="3"/>
        <v>0</v>
      </c>
      <c r="K11" s="126">
        <f t="shared" ca="1" si="4"/>
        <v>0</v>
      </c>
      <c r="L11" s="127">
        <f t="shared" ca="1" si="5"/>
        <v>0</v>
      </c>
      <c r="M11" s="128">
        <f t="shared" ca="1" si="6"/>
        <v>0</v>
      </c>
      <c r="N11" s="129">
        <f t="shared" ca="1" si="7"/>
        <v>0</v>
      </c>
      <c r="O11" s="130">
        <f t="shared" ca="1" si="8"/>
        <v>0</v>
      </c>
      <c r="P11" s="118" t="s">
        <v>197</v>
      </c>
      <c r="Q11" s="56" cm="1">
        <f t="array" aca="1" ref="Q11" ca="1">INDIRECT(CONCATENATE("Individual!J",MATCH($A$1,Individual!A:A,0)))</f>
        <v>0</v>
      </c>
      <c r="R11" s="1"/>
      <c r="S11" s="1"/>
      <c r="T11" s="1"/>
    </row>
    <row r="12" spans="1:29" ht="8.25" customHeight="1" x14ac:dyDescent="0.45">
      <c r="A12" s="151">
        <v>0.34375</v>
      </c>
      <c r="B12" s="71"/>
      <c r="C12" s="75"/>
      <c r="D12" s="75"/>
      <c r="E12" s="79"/>
      <c r="F12" s="75"/>
      <c r="G12" s="79"/>
      <c r="H12" s="75"/>
      <c r="I12" s="57"/>
      <c r="J12" s="125">
        <f t="shared" ca="1" si="3"/>
        <v>0</v>
      </c>
      <c r="K12" s="126">
        <f t="shared" ca="1" si="4"/>
        <v>0</v>
      </c>
      <c r="L12" s="127">
        <f t="shared" ca="1" si="5"/>
        <v>0</v>
      </c>
      <c r="M12" s="128">
        <f t="shared" ca="1" si="6"/>
        <v>0</v>
      </c>
      <c r="N12" s="129">
        <f t="shared" ca="1" si="7"/>
        <v>0</v>
      </c>
      <c r="O12" s="130">
        <f t="shared" ca="1" si="8"/>
        <v>0</v>
      </c>
      <c r="P12" s="118" t="s">
        <v>202</v>
      </c>
      <c r="Q12" s="56" cm="1">
        <f t="array" aca="1" ref="Q12" ca="1">INDIRECT(CONCATENATE("Individual!K",MATCH($A$1,Individual!A:A,0)))</f>
        <v>0</v>
      </c>
      <c r="R12" s="1"/>
      <c r="S12" s="1"/>
      <c r="T12" s="1"/>
    </row>
    <row r="13" spans="1:29" ht="8.25" customHeight="1" x14ac:dyDescent="0.45">
      <c r="A13" s="151">
        <v>0.35416666666666602</v>
      </c>
      <c r="B13" s="71"/>
      <c r="C13" s="75"/>
      <c r="D13" s="75"/>
      <c r="E13" s="79"/>
      <c r="F13" s="75"/>
      <c r="G13" s="79"/>
      <c r="H13" s="75"/>
      <c r="I13" s="57"/>
      <c r="J13" s="125">
        <f t="shared" ca="1" si="3"/>
        <v>0</v>
      </c>
      <c r="K13" s="126">
        <f t="shared" ca="1" si="4"/>
        <v>0</v>
      </c>
      <c r="L13" s="127">
        <f t="shared" ca="1" si="5"/>
        <v>0</v>
      </c>
      <c r="M13" s="128">
        <f t="shared" ca="1" si="6"/>
        <v>0</v>
      </c>
      <c r="N13" s="129">
        <f t="shared" ca="1" si="7"/>
        <v>0</v>
      </c>
      <c r="O13" s="130">
        <f t="shared" ca="1" si="8"/>
        <v>0</v>
      </c>
      <c r="P13" s="118" t="s">
        <v>204</v>
      </c>
      <c r="Q13" s="56" cm="1">
        <f t="array" aca="1" ref="Q13" ca="1">INDIRECT(CONCATENATE("Individual!L",MATCH($A$1,Individual!A:A,0)))</f>
        <v>0</v>
      </c>
      <c r="R13" s="1"/>
      <c r="S13" s="1"/>
      <c r="T13" s="1"/>
    </row>
    <row r="14" spans="1:29" ht="8.25" customHeight="1" x14ac:dyDescent="0.45">
      <c r="A14" s="152">
        <v>0.36458333333333298</v>
      </c>
      <c r="B14" s="72"/>
      <c r="C14" s="76"/>
      <c r="D14" s="76"/>
      <c r="E14" s="80"/>
      <c r="F14" s="76"/>
      <c r="G14" s="80"/>
      <c r="H14" s="76"/>
      <c r="I14" s="57"/>
      <c r="J14" s="125">
        <f t="shared" ca="1" si="3"/>
        <v>0</v>
      </c>
      <c r="K14" s="126">
        <f t="shared" ca="1" si="4"/>
        <v>0</v>
      </c>
      <c r="L14" s="127">
        <f t="shared" ca="1" si="5"/>
        <v>0</v>
      </c>
      <c r="M14" s="128">
        <f t="shared" ca="1" si="6"/>
        <v>0</v>
      </c>
      <c r="N14" s="129">
        <f t="shared" ca="1" si="7"/>
        <v>0</v>
      </c>
      <c r="O14" s="130">
        <f t="shared" ca="1" si="8"/>
        <v>0</v>
      </c>
      <c r="P14" s="118" t="s">
        <v>203</v>
      </c>
      <c r="Q14" s="56" cm="1">
        <f t="array" aca="1" ref="Q14" ca="1">INDIRECT(CONCATENATE("Individual!M",MATCH($A$1,Individual!A:A,0)))</f>
        <v>0</v>
      </c>
      <c r="R14" s="1"/>
      <c r="S14" s="1"/>
      <c r="T14" s="1"/>
    </row>
    <row r="15" spans="1:29" ht="8.25" customHeight="1" x14ac:dyDescent="0.45">
      <c r="A15" s="150">
        <v>0.375</v>
      </c>
      <c r="B15" s="70"/>
      <c r="C15" s="74"/>
      <c r="D15" s="74"/>
      <c r="E15" s="78"/>
      <c r="F15" s="74"/>
      <c r="G15" s="78"/>
      <c r="H15" s="74"/>
      <c r="I15" s="57"/>
      <c r="J15" s="125">
        <f t="shared" ca="1" si="3"/>
        <v>0</v>
      </c>
      <c r="K15" s="126">
        <f t="shared" ca="1" si="4"/>
        <v>0</v>
      </c>
      <c r="L15" s="127">
        <f t="shared" ca="1" si="5"/>
        <v>0</v>
      </c>
      <c r="M15" s="128">
        <f t="shared" ca="1" si="6"/>
        <v>0</v>
      </c>
      <c r="N15" s="129">
        <f t="shared" ca="1" si="7"/>
        <v>0</v>
      </c>
      <c r="O15" s="130">
        <f t="shared" ca="1" si="8"/>
        <v>0</v>
      </c>
      <c r="P15" s="118" t="s">
        <v>201</v>
      </c>
      <c r="Q15" s="56" cm="1">
        <f t="array" aca="1" ref="Q15" ca="1">INDIRECT(CONCATENATE("Individual!N",MATCH($A$1,Individual!A:A,0)))</f>
        <v>0</v>
      </c>
      <c r="R15" s="1"/>
      <c r="S15" s="1"/>
      <c r="T15" s="1"/>
    </row>
    <row r="16" spans="1:29" ht="8.25" customHeight="1" x14ac:dyDescent="0.45">
      <c r="A16" s="151">
        <v>0.38541666666666602</v>
      </c>
      <c r="B16" s="71"/>
      <c r="C16" s="75"/>
      <c r="D16" s="75"/>
      <c r="E16" s="79"/>
      <c r="F16" s="75"/>
      <c r="G16" s="79"/>
      <c r="H16" s="75"/>
      <c r="I16" s="57"/>
      <c r="J16" s="125">
        <f t="shared" ca="1" si="3"/>
        <v>0</v>
      </c>
      <c r="K16" s="126">
        <f t="shared" ca="1" si="4"/>
        <v>0</v>
      </c>
      <c r="L16" s="127">
        <f t="shared" ca="1" si="5"/>
        <v>0</v>
      </c>
      <c r="M16" s="128">
        <f t="shared" ca="1" si="6"/>
        <v>0</v>
      </c>
      <c r="N16" s="129">
        <f t="shared" ca="1" si="7"/>
        <v>0</v>
      </c>
      <c r="O16" s="130">
        <f t="shared" ca="1" si="8"/>
        <v>0</v>
      </c>
      <c r="P16" s="118" t="s">
        <v>199</v>
      </c>
      <c r="Q16" s="56" cm="1">
        <f t="array" aca="1" ref="Q16" ca="1">INDIRECT(CONCATENATE("Individual!O",MATCH($A$1,Individual!A:A,0)))</f>
        <v>0</v>
      </c>
      <c r="R16" s="1"/>
      <c r="S16" s="1"/>
      <c r="T16" s="1"/>
    </row>
    <row r="17" spans="1:20" ht="8.25" customHeight="1" x14ac:dyDescent="0.45">
      <c r="A17" s="151">
        <v>0.39583333333333298</v>
      </c>
      <c r="B17" s="71"/>
      <c r="C17" s="75"/>
      <c r="D17" s="75"/>
      <c r="E17" s="79"/>
      <c r="F17" s="75"/>
      <c r="G17" s="79"/>
      <c r="H17" s="75"/>
      <c r="I17" s="57"/>
      <c r="J17" s="125">
        <f t="shared" ca="1" si="3"/>
        <v>0</v>
      </c>
      <c r="K17" s="126">
        <f t="shared" ca="1" si="4"/>
        <v>0</v>
      </c>
      <c r="L17" s="127">
        <f t="shared" ca="1" si="5"/>
        <v>0</v>
      </c>
      <c r="M17" s="128">
        <f t="shared" ca="1" si="6"/>
        <v>0</v>
      </c>
      <c r="N17" s="129">
        <f t="shared" ca="1" si="7"/>
        <v>0</v>
      </c>
      <c r="O17" s="130">
        <f t="shared" ca="1" si="8"/>
        <v>0</v>
      </c>
      <c r="P17" s="118" t="s">
        <v>226</v>
      </c>
      <c r="Q17" s="56" cm="1">
        <f t="array" aca="1" ref="Q17" ca="1">INDIRECT(CONCATENATE("Individual!P",MATCH($A$1,Individual!A:A,0)))</f>
        <v>0</v>
      </c>
      <c r="R17" s="1"/>
      <c r="S17" s="1"/>
      <c r="T17" s="1"/>
    </row>
    <row r="18" spans="1:20" ht="8.25" customHeight="1" x14ac:dyDescent="0.45">
      <c r="A18" s="152">
        <v>0.40625</v>
      </c>
      <c r="B18" s="72"/>
      <c r="C18" s="76"/>
      <c r="D18" s="76"/>
      <c r="E18" s="80"/>
      <c r="F18" s="76"/>
      <c r="G18" s="80"/>
      <c r="H18" s="76"/>
      <c r="I18" s="57"/>
      <c r="J18" s="125">
        <f t="shared" ca="1" si="3"/>
        <v>0</v>
      </c>
      <c r="K18" s="126">
        <f t="shared" ca="1" si="4"/>
        <v>0</v>
      </c>
      <c r="L18" s="127">
        <f t="shared" ca="1" si="5"/>
        <v>0</v>
      </c>
      <c r="M18" s="128">
        <f t="shared" ca="1" si="6"/>
        <v>0</v>
      </c>
      <c r="N18" s="129">
        <f t="shared" ca="1" si="7"/>
        <v>0</v>
      </c>
      <c r="O18" s="130">
        <f t="shared" ca="1" si="8"/>
        <v>0</v>
      </c>
      <c r="P18" s="118" t="s">
        <v>200</v>
      </c>
      <c r="Q18" s="56" cm="1">
        <f t="array" aca="1" ref="Q18" ca="1">INDIRECT(CONCATENATE("Individual!Q",MATCH($A$1,Individual!A:A,0)))</f>
        <v>0</v>
      </c>
      <c r="R18" s="1"/>
      <c r="S18" s="1"/>
      <c r="T18" s="1"/>
    </row>
    <row r="19" spans="1:20" ht="8.25" customHeight="1" x14ac:dyDescent="0.45">
      <c r="A19" s="150">
        <v>0.41666666666666702</v>
      </c>
      <c r="B19" s="70"/>
      <c r="C19" s="74"/>
      <c r="D19" s="74"/>
      <c r="E19" s="78"/>
      <c r="F19" s="74"/>
      <c r="G19" s="78"/>
      <c r="H19" s="74"/>
      <c r="I19" s="57"/>
      <c r="J19" s="125">
        <f t="shared" ca="1" si="3"/>
        <v>0</v>
      </c>
      <c r="K19" s="126">
        <f t="shared" ca="1" si="4"/>
        <v>0</v>
      </c>
      <c r="L19" s="127">
        <f t="shared" ca="1" si="5"/>
        <v>0</v>
      </c>
      <c r="M19" s="128">
        <f t="shared" ca="1" si="6"/>
        <v>0</v>
      </c>
      <c r="N19" s="129">
        <f t="shared" ca="1" si="7"/>
        <v>0</v>
      </c>
      <c r="O19" s="130">
        <f t="shared" ca="1" si="8"/>
        <v>0</v>
      </c>
      <c r="P19" s="48"/>
      <c r="Q19" s="49"/>
      <c r="R19" s="1"/>
      <c r="S19" s="1"/>
      <c r="T19" s="1"/>
    </row>
    <row r="20" spans="1:20" ht="8.25" customHeight="1" x14ac:dyDescent="0.45">
      <c r="A20" s="151">
        <v>0.42708333333333298</v>
      </c>
      <c r="B20" s="71"/>
      <c r="C20" s="75"/>
      <c r="D20" s="75"/>
      <c r="E20" s="79"/>
      <c r="F20" s="75"/>
      <c r="G20" s="79"/>
      <c r="H20" s="75"/>
      <c r="I20" s="57"/>
      <c r="J20" s="125">
        <f t="shared" ca="1" si="3"/>
        <v>0</v>
      </c>
      <c r="K20" s="126">
        <f t="shared" ca="1" si="4"/>
        <v>0</v>
      </c>
      <c r="L20" s="127">
        <f t="shared" ca="1" si="5"/>
        <v>0</v>
      </c>
      <c r="M20" s="128">
        <f t="shared" ca="1" si="6"/>
        <v>0</v>
      </c>
      <c r="N20" s="129">
        <f t="shared" ca="1" si="7"/>
        <v>0</v>
      </c>
      <c r="O20" s="130">
        <f t="shared" ca="1" si="8"/>
        <v>0</v>
      </c>
      <c r="P20" s="48"/>
      <c r="Q20" s="49"/>
      <c r="R20" s="1"/>
      <c r="S20" s="1"/>
      <c r="T20" s="1"/>
    </row>
    <row r="21" spans="1:20" ht="8.25" customHeight="1" x14ac:dyDescent="0.45">
      <c r="A21" s="151">
        <v>0.4375</v>
      </c>
      <c r="B21" s="71"/>
      <c r="C21" s="75"/>
      <c r="D21" s="75"/>
      <c r="E21" s="79"/>
      <c r="F21" s="75"/>
      <c r="G21" s="79"/>
      <c r="H21" s="75"/>
      <c r="I21" s="57"/>
      <c r="J21" s="125">
        <f t="shared" ca="1" si="3"/>
        <v>0</v>
      </c>
      <c r="K21" s="126">
        <f t="shared" ca="1" si="4"/>
        <v>0</v>
      </c>
      <c r="L21" s="127">
        <f t="shared" ca="1" si="5"/>
        <v>0</v>
      </c>
      <c r="M21" s="128">
        <f t="shared" ca="1" si="6"/>
        <v>0</v>
      </c>
      <c r="N21" s="129">
        <f t="shared" ca="1" si="7"/>
        <v>0</v>
      </c>
      <c r="O21" s="130">
        <f t="shared" ca="1" si="8"/>
        <v>0</v>
      </c>
      <c r="P21" s="48"/>
      <c r="Q21" s="49"/>
      <c r="R21" s="1"/>
      <c r="S21" s="1"/>
      <c r="T21" s="1"/>
    </row>
    <row r="22" spans="1:20" ht="8.25" customHeight="1" x14ac:dyDescent="0.45">
      <c r="A22" s="152">
        <v>0.44791666666666602</v>
      </c>
      <c r="B22" s="72"/>
      <c r="C22" s="76"/>
      <c r="D22" s="76"/>
      <c r="E22" s="80"/>
      <c r="F22" s="76"/>
      <c r="G22" s="80"/>
      <c r="H22" s="76"/>
      <c r="I22" s="57"/>
      <c r="J22" s="125">
        <f t="shared" ca="1" si="3"/>
        <v>0</v>
      </c>
      <c r="K22" s="126">
        <f t="shared" ca="1" si="4"/>
        <v>0</v>
      </c>
      <c r="L22" s="127">
        <f t="shared" ca="1" si="5"/>
        <v>0</v>
      </c>
      <c r="M22" s="128">
        <f t="shared" ca="1" si="6"/>
        <v>0</v>
      </c>
      <c r="N22" s="129">
        <f t="shared" ca="1" si="7"/>
        <v>0</v>
      </c>
      <c r="O22" s="130">
        <f t="shared" ca="1" si="8"/>
        <v>0</v>
      </c>
      <c r="P22" s="48"/>
      <c r="Q22" s="49"/>
      <c r="R22" s="1"/>
      <c r="S22" s="1"/>
      <c r="T22" s="1"/>
    </row>
    <row r="23" spans="1:20" ht="8.25" customHeight="1" x14ac:dyDescent="0.45">
      <c r="A23" s="150">
        <v>0.45833333333333298</v>
      </c>
      <c r="B23" s="70"/>
      <c r="C23" s="74"/>
      <c r="D23" s="74"/>
      <c r="E23" s="78"/>
      <c r="F23" s="74"/>
      <c r="G23" s="78"/>
      <c r="H23" s="74"/>
      <c r="I23" s="57"/>
      <c r="J23" s="125">
        <f t="shared" ca="1" si="3"/>
        <v>0</v>
      </c>
      <c r="K23" s="126">
        <f t="shared" ca="1" si="4"/>
        <v>0</v>
      </c>
      <c r="L23" s="127">
        <f t="shared" ca="1" si="5"/>
        <v>0</v>
      </c>
      <c r="M23" s="128">
        <f t="shared" ca="1" si="6"/>
        <v>0</v>
      </c>
      <c r="N23" s="129">
        <f t="shared" ca="1" si="7"/>
        <v>0</v>
      </c>
      <c r="O23" s="130">
        <f t="shared" ca="1" si="8"/>
        <v>0</v>
      </c>
      <c r="P23" s="48"/>
      <c r="Q23" s="49"/>
      <c r="R23" s="1"/>
      <c r="S23" s="1"/>
      <c r="T23" s="1"/>
    </row>
    <row r="24" spans="1:20" ht="8.25" customHeight="1" x14ac:dyDescent="0.45">
      <c r="A24" s="151">
        <v>0.46875</v>
      </c>
      <c r="B24" s="71"/>
      <c r="C24" s="75"/>
      <c r="D24" s="75"/>
      <c r="E24" s="79"/>
      <c r="F24" s="75"/>
      <c r="G24" s="79"/>
      <c r="H24" s="75"/>
      <c r="I24" s="57"/>
      <c r="J24" s="125">
        <f t="shared" ca="1" si="3"/>
        <v>0</v>
      </c>
      <c r="K24" s="126">
        <f t="shared" ca="1" si="4"/>
        <v>0</v>
      </c>
      <c r="L24" s="127">
        <f t="shared" ca="1" si="5"/>
        <v>0</v>
      </c>
      <c r="M24" s="128">
        <f t="shared" ca="1" si="6"/>
        <v>0</v>
      </c>
      <c r="N24" s="129">
        <f t="shared" ca="1" si="7"/>
        <v>0</v>
      </c>
      <c r="O24" s="130">
        <f t="shared" ca="1" si="8"/>
        <v>0</v>
      </c>
      <c r="P24" s="48"/>
      <c r="Q24" s="49"/>
      <c r="R24" s="1"/>
      <c r="S24" s="1"/>
      <c r="T24" s="1"/>
    </row>
    <row r="25" spans="1:20" ht="8.25" customHeight="1" x14ac:dyDescent="0.45">
      <c r="A25" s="151">
        <v>0.47916666666666602</v>
      </c>
      <c r="B25" s="71"/>
      <c r="C25" s="75"/>
      <c r="D25" s="75"/>
      <c r="E25" s="79"/>
      <c r="F25" s="75"/>
      <c r="G25" s="79"/>
      <c r="H25" s="75"/>
      <c r="I25" s="57"/>
      <c r="J25" s="125">
        <f t="shared" ca="1" si="3"/>
        <v>0</v>
      </c>
      <c r="K25" s="126">
        <f t="shared" ca="1" si="4"/>
        <v>0</v>
      </c>
      <c r="L25" s="127">
        <f t="shared" ca="1" si="5"/>
        <v>0</v>
      </c>
      <c r="M25" s="128">
        <f t="shared" ca="1" si="6"/>
        <v>0</v>
      </c>
      <c r="N25" s="129">
        <f t="shared" ca="1" si="7"/>
        <v>0</v>
      </c>
      <c r="O25" s="130">
        <f t="shared" ca="1" si="8"/>
        <v>0</v>
      </c>
      <c r="P25" s="1"/>
      <c r="R25" s="1"/>
      <c r="S25" s="1"/>
      <c r="T25" s="1"/>
    </row>
    <row r="26" spans="1:20" ht="8.25" customHeight="1" x14ac:dyDescent="0.45">
      <c r="A26" s="152">
        <v>0.48958333333333298</v>
      </c>
      <c r="B26" s="72"/>
      <c r="C26" s="76"/>
      <c r="D26" s="76"/>
      <c r="E26" s="80"/>
      <c r="F26" s="76"/>
      <c r="G26" s="80"/>
      <c r="H26" s="76"/>
      <c r="I26" s="57"/>
      <c r="J26" s="125">
        <f t="shared" ca="1" si="3"/>
        <v>0</v>
      </c>
      <c r="K26" s="126">
        <f t="shared" ca="1" si="4"/>
        <v>0</v>
      </c>
      <c r="L26" s="127">
        <f t="shared" ca="1" si="5"/>
        <v>0</v>
      </c>
      <c r="M26" s="128">
        <f t="shared" ca="1" si="6"/>
        <v>0</v>
      </c>
      <c r="N26" s="129">
        <f t="shared" ca="1" si="7"/>
        <v>0</v>
      </c>
      <c r="O26" s="130">
        <f t="shared" ca="1" si="8"/>
        <v>0</v>
      </c>
      <c r="P26" s="1"/>
      <c r="R26" s="1"/>
      <c r="S26" s="1"/>
      <c r="T26" s="1"/>
    </row>
    <row r="27" spans="1:20" ht="8.25" customHeight="1" x14ac:dyDescent="0.45">
      <c r="A27" s="150">
        <v>0.5</v>
      </c>
      <c r="B27" s="70"/>
      <c r="C27" s="74"/>
      <c r="D27" s="74"/>
      <c r="E27" s="78"/>
      <c r="F27" s="74"/>
      <c r="G27" s="78"/>
      <c r="H27" s="74"/>
      <c r="I27" s="57"/>
      <c r="J27" s="125">
        <f t="shared" ca="1" si="3"/>
        <v>0</v>
      </c>
      <c r="K27" s="126">
        <f t="shared" ca="1" si="4"/>
        <v>0</v>
      </c>
      <c r="L27" s="127">
        <f t="shared" ca="1" si="5"/>
        <v>0</v>
      </c>
      <c r="M27" s="128">
        <f t="shared" ca="1" si="6"/>
        <v>0</v>
      </c>
      <c r="N27" s="129">
        <f t="shared" ca="1" si="7"/>
        <v>0</v>
      </c>
      <c r="O27" s="130">
        <f t="shared" ca="1" si="8"/>
        <v>0</v>
      </c>
      <c r="P27" s="1"/>
      <c r="R27" s="1"/>
      <c r="S27" s="1"/>
      <c r="T27" s="1"/>
    </row>
    <row r="28" spans="1:20" ht="8.25" customHeight="1" x14ac:dyDescent="0.45">
      <c r="A28" s="151">
        <v>0.51041666666666596</v>
      </c>
      <c r="B28" s="71"/>
      <c r="C28" s="75"/>
      <c r="D28" s="75"/>
      <c r="E28" s="79"/>
      <c r="F28" s="75"/>
      <c r="G28" s="79"/>
      <c r="H28" s="75"/>
      <c r="I28" s="57"/>
      <c r="J28" s="125">
        <f t="shared" ca="1" si="3"/>
        <v>0</v>
      </c>
      <c r="K28" s="126">
        <f t="shared" ca="1" si="4"/>
        <v>0</v>
      </c>
      <c r="L28" s="127">
        <f t="shared" ca="1" si="5"/>
        <v>0</v>
      </c>
      <c r="M28" s="128">
        <f t="shared" ca="1" si="6"/>
        <v>0</v>
      </c>
      <c r="N28" s="129">
        <f t="shared" ca="1" si="7"/>
        <v>0</v>
      </c>
      <c r="O28" s="130">
        <f t="shared" ca="1" si="8"/>
        <v>0</v>
      </c>
      <c r="P28" s="1"/>
      <c r="R28" s="1"/>
      <c r="S28" s="1"/>
      <c r="T28" s="1"/>
    </row>
    <row r="29" spans="1:20" ht="8.25" customHeight="1" x14ac:dyDescent="0.45">
      <c r="A29" s="151">
        <v>0.52083333333333304</v>
      </c>
      <c r="B29" s="71"/>
      <c r="C29" s="75"/>
      <c r="D29" s="75"/>
      <c r="E29" s="79"/>
      <c r="F29" s="75"/>
      <c r="G29" s="79"/>
      <c r="H29" s="75"/>
      <c r="I29" s="57"/>
      <c r="J29" s="125">
        <f t="shared" ca="1" si="3"/>
        <v>0</v>
      </c>
      <c r="K29" s="126">
        <f t="shared" ca="1" si="4"/>
        <v>0</v>
      </c>
      <c r="L29" s="127">
        <f t="shared" ca="1" si="5"/>
        <v>0</v>
      </c>
      <c r="M29" s="128">
        <f t="shared" ca="1" si="6"/>
        <v>0</v>
      </c>
      <c r="N29" s="129">
        <f t="shared" ca="1" si="7"/>
        <v>0</v>
      </c>
      <c r="O29" s="130">
        <f t="shared" ca="1" si="8"/>
        <v>0</v>
      </c>
      <c r="P29" s="1"/>
      <c r="R29" s="1"/>
      <c r="S29" s="1"/>
      <c r="T29" s="1"/>
    </row>
    <row r="30" spans="1:20" ht="8.25" customHeight="1" x14ac:dyDescent="0.45">
      <c r="A30" s="152">
        <v>0.531249999999999</v>
      </c>
      <c r="B30" s="72"/>
      <c r="C30" s="76"/>
      <c r="D30" s="76"/>
      <c r="E30" s="80"/>
      <c r="F30" s="76"/>
      <c r="G30" s="80"/>
      <c r="H30" s="76"/>
      <c r="I30" s="57"/>
      <c r="J30" s="125">
        <f t="shared" ca="1" si="3"/>
        <v>0</v>
      </c>
      <c r="K30" s="126">
        <f t="shared" ca="1" si="4"/>
        <v>0</v>
      </c>
      <c r="L30" s="127">
        <f t="shared" ca="1" si="5"/>
        <v>0</v>
      </c>
      <c r="M30" s="128">
        <f t="shared" ca="1" si="6"/>
        <v>0</v>
      </c>
      <c r="N30" s="129">
        <f t="shared" ca="1" si="7"/>
        <v>0</v>
      </c>
      <c r="O30" s="130">
        <f t="shared" ca="1" si="8"/>
        <v>0</v>
      </c>
      <c r="P30" s="1"/>
      <c r="R30" s="1"/>
      <c r="S30" s="1"/>
      <c r="T30" s="1"/>
    </row>
    <row r="31" spans="1:20" ht="8.25" customHeight="1" x14ac:dyDescent="0.45">
      <c r="A31" s="150">
        <v>0.54166666666666596</v>
      </c>
      <c r="B31" s="70"/>
      <c r="C31" s="74"/>
      <c r="D31" s="74"/>
      <c r="E31" s="78"/>
      <c r="F31" s="74"/>
      <c r="G31" s="78"/>
      <c r="H31" s="74"/>
      <c r="I31" s="57"/>
      <c r="J31" s="125">
        <f t="shared" ca="1" si="3"/>
        <v>0</v>
      </c>
      <c r="K31" s="126">
        <f t="shared" ca="1" si="4"/>
        <v>0</v>
      </c>
      <c r="L31" s="127">
        <f t="shared" ca="1" si="5"/>
        <v>0</v>
      </c>
      <c r="M31" s="128">
        <f t="shared" ca="1" si="6"/>
        <v>0</v>
      </c>
      <c r="N31" s="129">
        <f t="shared" ca="1" si="7"/>
        <v>0</v>
      </c>
      <c r="O31" s="130">
        <f t="shared" ca="1" si="8"/>
        <v>0</v>
      </c>
      <c r="P31" s="1"/>
      <c r="R31" s="1"/>
      <c r="S31" s="1"/>
      <c r="T31" s="1"/>
    </row>
    <row r="32" spans="1:20" ht="8.25" customHeight="1" x14ac:dyDescent="0.45">
      <c r="A32" s="151">
        <v>0.55208333333333304</v>
      </c>
      <c r="B32" s="71"/>
      <c r="C32" s="75"/>
      <c r="D32" s="75"/>
      <c r="E32" s="79"/>
      <c r="F32" s="75"/>
      <c r="G32" s="79"/>
      <c r="H32" s="75"/>
      <c r="I32" s="57"/>
      <c r="J32" s="125">
        <f t="shared" ca="1" si="3"/>
        <v>0</v>
      </c>
      <c r="K32" s="126">
        <f t="shared" ca="1" si="4"/>
        <v>0</v>
      </c>
      <c r="L32" s="127">
        <f t="shared" ca="1" si="5"/>
        <v>0</v>
      </c>
      <c r="M32" s="128">
        <f t="shared" ca="1" si="6"/>
        <v>0</v>
      </c>
      <c r="N32" s="129">
        <f t="shared" ca="1" si="7"/>
        <v>0</v>
      </c>
      <c r="O32" s="130">
        <f t="shared" ca="1" si="8"/>
        <v>0</v>
      </c>
      <c r="P32" s="1"/>
      <c r="R32" s="1"/>
      <c r="S32" s="1"/>
      <c r="T32" s="1"/>
    </row>
    <row r="33" spans="1:20" ht="8.25" customHeight="1" x14ac:dyDescent="0.45">
      <c r="A33" s="151">
        <v>0.562499999999999</v>
      </c>
      <c r="B33" s="71"/>
      <c r="C33" s="75"/>
      <c r="D33" s="75"/>
      <c r="E33" s="79"/>
      <c r="F33" s="75"/>
      <c r="G33" s="79"/>
      <c r="H33" s="75"/>
      <c r="I33" s="57"/>
      <c r="J33" s="125">
        <f t="shared" ca="1" si="3"/>
        <v>0</v>
      </c>
      <c r="K33" s="126">
        <f t="shared" ca="1" si="4"/>
        <v>0</v>
      </c>
      <c r="L33" s="127">
        <f t="shared" ca="1" si="5"/>
        <v>0</v>
      </c>
      <c r="M33" s="128">
        <f t="shared" ca="1" si="6"/>
        <v>0</v>
      </c>
      <c r="N33" s="129">
        <f t="shared" ca="1" si="7"/>
        <v>0</v>
      </c>
      <c r="O33" s="130">
        <f t="shared" ca="1" si="8"/>
        <v>0</v>
      </c>
      <c r="P33" s="1"/>
      <c r="R33" s="1"/>
      <c r="S33" s="1"/>
      <c r="T33" s="1"/>
    </row>
    <row r="34" spans="1:20" ht="8.25" customHeight="1" x14ac:dyDescent="0.45">
      <c r="A34" s="152">
        <v>0.57291666666666596</v>
      </c>
      <c r="B34" s="72"/>
      <c r="C34" s="76"/>
      <c r="D34" s="76"/>
      <c r="E34" s="80"/>
      <c r="F34" s="76"/>
      <c r="G34" s="80"/>
      <c r="H34" s="76"/>
      <c r="I34" s="57"/>
      <c r="J34" s="125">
        <f t="shared" ca="1" si="3"/>
        <v>0</v>
      </c>
      <c r="K34" s="126">
        <f t="shared" ca="1" si="4"/>
        <v>0</v>
      </c>
      <c r="L34" s="127">
        <f t="shared" ca="1" si="5"/>
        <v>0</v>
      </c>
      <c r="M34" s="128">
        <f t="shared" ca="1" si="6"/>
        <v>0</v>
      </c>
      <c r="N34" s="129">
        <f t="shared" ca="1" si="7"/>
        <v>0</v>
      </c>
      <c r="O34" s="130">
        <f t="shared" ca="1" si="8"/>
        <v>0</v>
      </c>
      <c r="P34" s="1"/>
      <c r="R34" s="1"/>
      <c r="S34" s="1"/>
      <c r="T34" s="1"/>
    </row>
    <row r="35" spans="1:20" ht="8.25" customHeight="1" x14ac:dyDescent="0.45">
      <c r="A35" s="150">
        <v>0.58333333333333304</v>
      </c>
      <c r="B35" s="70"/>
      <c r="C35" s="74"/>
      <c r="D35" s="74"/>
      <c r="E35" s="78"/>
      <c r="F35" s="74"/>
      <c r="G35" s="78"/>
      <c r="H35" s="74"/>
      <c r="I35" s="57"/>
      <c r="J35" s="125">
        <f t="shared" ca="1" si="3"/>
        <v>0</v>
      </c>
      <c r="K35" s="126">
        <f t="shared" ca="1" si="4"/>
        <v>0</v>
      </c>
      <c r="L35" s="127">
        <f t="shared" ca="1" si="5"/>
        <v>0</v>
      </c>
      <c r="M35" s="128">
        <f t="shared" ca="1" si="6"/>
        <v>0</v>
      </c>
      <c r="N35" s="129">
        <f t="shared" ca="1" si="7"/>
        <v>0</v>
      </c>
      <c r="O35" s="130">
        <f t="shared" ca="1" si="8"/>
        <v>0</v>
      </c>
      <c r="P35" s="1"/>
      <c r="R35" s="1"/>
      <c r="S35" s="1"/>
      <c r="T35" s="1"/>
    </row>
    <row r="36" spans="1:20" ht="8.25" customHeight="1" x14ac:dyDescent="0.45">
      <c r="A36" s="151">
        <v>0.593749999999999</v>
      </c>
      <c r="B36" s="71"/>
      <c r="C36" s="75"/>
      <c r="D36" s="75"/>
      <c r="E36" s="79"/>
      <c r="F36" s="75"/>
      <c r="G36" s="79"/>
      <c r="H36" s="75"/>
      <c r="I36" s="57"/>
      <c r="J36" s="125">
        <f t="shared" ca="1" si="3"/>
        <v>0</v>
      </c>
      <c r="K36" s="126">
        <f t="shared" ca="1" si="4"/>
        <v>0</v>
      </c>
      <c r="L36" s="127">
        <f t="shared" ca="1" si="5"/>
        <v>0</v>
      </c>
      <c r="M36" s="128">
        <f t="shared" ca="1" si="6"/>
        <v>0</v>
      </c>
      <c r="N36" s="129">
        <f t="shared" ca="1" si="7"/>
        <v>0</v>
      </c>
      <c r="O36" s="130">
        <f t="shared" ca="1" si="8"/>
        <v>0</v>
      </c>
      <c r="P36" s="1"/>
      <c r="R36" s="1"/>
      <c r="S36" s="1"/>
      <c r="T36" s="1"/>
    </row>
    <row r="37" spans="1:20" ht="8.25" customHeight="1" x14ac:dyDescent="0.45">
      <c r="A37" s="151">
        <v>0.60416666666666596</v>
      </c>
      <c r="B37" s="71"/>
      <c r="C37" s="75"/>
      <c r="D37" s="75"/>
      <c r="E37" s="79"/>
      <c r="F37" s="75"/>
      <c r="G37" s="79"/>
      <c r="H37" s="75"/>
      <c r="I37" s="57"/>
      <c r="J37" s="125">
        <f t="shared" ca="1" si="3"/>
        <v>0</v>
      </c>
      <c r="K37" s="126">
        <f t="shared" ca="1" si="4"/>
        <v>0</v>
      </c>
      <c r="L37" s="127">
        <f t="shared" ca="1" si="5"/>
        <v>0</v>
      </c>
      <c r="M37" s="128">
        <f t="shared" ca="1" si="6"/>
        <v>0</v>
      </c>
      <c r="N37" s="129">
        <f t="shared" ca="1" si="7"/>
        <v>0</v>
      </c>
      <c r="O37" s="130">
        <f t="shared" ca="1" si="8"/>
        <v>0</v>
      </c>
      <c r="P37" s="1"/>
      <c r="R37" s="1"/>
      <c r="S37" s="1"/>
      <c r="T37" s="1"/>
    </row>
    <row r="38" spans="1:20" ht="8.25" customHeight="1" x14ac:dyDescent="0.45">
      <c r="A38" s="152">
        <v>0.61458333333333304</v>
      </c>
      <c r="B38" s="72"/>
      <c r="C38" s="76"/>
      <c r="D38" s="76"/>
      <c r="E38" s="80"/>
      <c r="F38" s="76"/>
      <c r="G38" s="80"/>
      <c r="H38" s="76"/>
      <c r="I38" s="57"/>
      <c r="J38" s="125">
        <f t="shared" ca="1" si="3"/>
        <v>0</v>
      </c>
      <c r="K38" s="126">
        <f t="shared" ca="1" si="4"/>
        <v>0</v>
      </c>
      <c r="L38" s="127">
        <f t="shared" ca="1" si="5"/>
        <v>0</v>
      </c>
      <c r="M38" s="128">
        <f t="shared" ca="1" si="6"/>
        <v>0</v>
      </c>
      <c r="N38" s="129">
        <f t="shared" ca="1" si="7"/>
        <v>0</v>
      </c>
      <c r="O38" s="130">
        <f t="shared" ca="1" si="8"/>
        <v>0</v>
      </c>
      <c r="P38" s="1"/>
      <c r="R38" s="1"/>
      <c r="S38" s="1"/>
      <c r="T38" s="1"/>
    </row>
    <row r="39" spans="1:20" ht="8.25" customHeight="1" x14ac:dyDescent="0.45">
      <c r="A39" s="150">
        <v>0.624999999999999</v>
      </c>
      <c r="B39" s="70"/>
      <c r="C39" s="74"/>
      <c r="D39" s="74"/>
      <c r="E39" s="78"/>
      <c r="F39" s="74"/>
      <c r="G39" s="78"/>
      <c r="H39" s="74"/>
      <c r="I39" s="57"/>
      <c r="J39" s="125">
        <f t="shared" ca="1" si="3"/>
        <v>0</v>
      </c>
      <c r="K39" s="126">
        <f t="shared" ca="1" si="4"/>
        <v>0</v>
      </c>
      <c r="L39" s="127">
        <f t="shared" ca="1" si="5"/>
        <v>0</v>
      </c>
      <c r="M39" s="128">
        <f t="shared" ca="1" si="6"/>
        <v>0</v>
      </c>
      <c r="N39" s="129">
        <f t="shared" ca="1" si="7"/>
        <v>0</v>
      </c>
      <c r="O39" s="130">
        <f t="shared" ca="1" si="8"/>
        <v>0</v>
      </c>
      <c r="P39" s="1"/>
      <c r="R39" s="1"/>
      <c r="S39" s="1"/>
      <c r="T39" s="1"/>
    </row>
    <row r="40" spans="1:20" ht="8.25" customHeight="1" x14ac:dyDescent="0.45">
      <c r="A40" s="151">
        <v>0.63541666666666596</v>
      </c>
      <c r="B40" s="71"/>
      <c r="C40" s="75"/>
      <c r="D40" s="75"/>
      <c r="E40" s="79"/>
      <c r="F40" s="75"/>
      <c r="G40" s="79"/>
      <c r="H40" s="75"/>
      <c r="I40" s="57"/>
      <c r="J40" s="125">
        <f t="shared" ca="1" si="3"/>
        <v>0</v>
      </c>
      <c r="K40" s="126">
        <f t="shared" ca="1" si="4"/>
        <v>0</v>
      </c>
      <c r="L40" s="127">
        <f t="shared" ca="1" si="5"/>
        <v>0</v>
      </c>
      <c r="M40" s="128">
        <f t="shared" ca="1" si="6"/>
        <v>0</v>
      </c>
      <c r="N40" s="129">
        <f t="shared" ca="1" si="7"/>
        <v>0</v>
      </c>
      <c r="O40" s="130">
        <f t="shared" ca="1" si="8"/>
        <v>0</v>
      </c>
      <c r="P40" s="1"/>
      <c r="R40" s="1"/>
      <c r="S40" s="1"/>
      <c r="T40" s="1"/>
    </row>
    <row r="41" spans="1:20" ht="8.25" customHeight="1" x14ac:dyDescent="0.45">
      <c r="A41" s="151">
        <v>0.64583333333333204</v>
      </c>
      <c r="B41" s="71"/>
      <c r="C41" s="75"/>
      <c r="D41" s="75"/>
      <c r="E41" s="79"/>
      <c r="F41" s="75"/>
      <c r="G41" s="79"/>
      <c r="H41" s="75"/>
      <c r="I41" s="57"/>
      <c r="J41" s="125">
        <f t="shared" ca="1" si="3"/>
        <v>0</v>
      </c>
      <c r="K41" s="126">
        <f t="shared" ca="1" si="4"/>
        <v>0</v>
      </c>
      <c r="L41" s="127">
        <f t="shared" ca="1" si="5"/>
        <v>0</v>
      </c>
      <c r="M41" s="128">
        <f t="shared" ca="1" si="6"/>
        <v>0</v>
      </c>
      <c r="N41" s="129">
        <f t="shared" ca="1" si="7"/>
        <v>0</v>
      </c>
      <c r="O41" s="130">
        <f t="shared" ca="1" si="8"/>
        <v>0</v>
      </c>
      <c r="P41" s="1"/>
      <c r="R41" s="1"/>
      <c r="S41" s="1"/>
      <c r="T41" s="1"/>
    </row>
    <row r="42" spans="1:20" ht="8.25" customHeight="1" x14ac:dyDescent="0.45">
      <c r="A42" s="152">
        <v>0.656249999999999</v>
      </c>
      <c r="B42" s="72"/>
      <c r="C42" s="76"/>
      <c r="D42" s="76"/>
      <c r="E42" s="80"/>
      <c r="F42" s="76"/>
      <c r="G42" s="80"/>
      <c r="H42" s="76"/>
      <c r="I42" s="57"/>
      <c r="J42" s="125">
        <f t="shared" ca="1" si="3"/>
        <v>0</v>
      </c>
      <c r="K42" s="126">
        <f t="shared" ca="1" si="4"/>
        <v>0</v>
      </c>
      <c r="L42" s="127">
        <f t="shared" ca="1" si="5"/>
        <v>0</v>
      </c>
      <c r="M42" s="128">
        <f t="shared" ca="1" si="6"/>
        <v>0</v>
      </c>
      <c r="N42" s="129">
        <f t="shared" ca="1" si="7"/>
        <v>0</v>
      </c>
      <c r="O42" s="130">
        <f t="shared" ca="1" si="8"/>
        <v>0</v>
      </c>
      <c r="P42" s="1"/>
      <c r="R42" s="1"/>
      <c r="S42" s="1"/>
      <c r="T42" s="1"/>
    </row>
    <row r="43" spans="1:20" ht="8.25" customHeight="1" x14ac:dyDescent="0.45">
      <c r="A43" s="150">
        <v>0.66666666666666596</v>
      </c>
      <c r="B43" s="70"/>
      <c r="C43" s="74"/>
      <c r="D43" s="74"/>
      <c r="E43" s="78"/>
      <c r="F43" s="74"/>
      <c r="G43" s="78"/>
      <c r="H43" s="74"/>
      <c r="I43" s="57"/>
      <c r="J43" s="125">
        <f t="shared" ca="1" si="3"/>
        <v>0</v>
      </c>
      <c r="K43" s="126">
        <f t="shared" ca="1" si="4"/>
        <v>0</v>
      </c>
      <c r="L43" s="127">
        <f t="shared" ca="1" si="5"/>
        <v>0</v>
      </c>
      <c r="M43" s="128">
        <f t="shared" ca="1" si="6"/>
        <v>0</v>
      </c>
      <c r="N43" s="129">
        <f t="shared" ca="1" si="7"/>
        <v>0</v>
      </c>
      <c r="O43" s="130">
        <f t="shared" ca="1" si="8"/>
        <v>0</v>
      </c>
      <c r="P43" s="1"/>
      <c r="R43" s="1"/>
      <c r="S43" s="1"/>
      <c r="T43" s="1"/>
    </row>
    <row r="44" spans="1:20" ht="8.25" customHeight="1" x14ac:dyDescent="0.45">
      <c r="A44" s="151">
        <v>0.67708333333333204</v>
      </c>
      <c r="B44" s="71"/>
      <c r="C44" s="75"/>
      <c r="D44" s="75"/>
      <c r="E44" s="79"/>
      <c r="F44" s="75"/>
      <c r="G44" s="79"/>
      <c r="H44" s="75"/>
      <c r="I44" s="57"/>
      <c r="J44" s="125">
        <f t="shared" ca="1" si="3"/>
        <v>0</v>
      </c>
      <c r="K44" s="126">
        <f t="shared" ca="1" si="4"/>
        <v>0</v>
      </c>
      <c r="L44" s="127">
        <f t="shared" ca="1" si="5"/>
        <v>0</v>
      </c>
      <c r="M44" s="128">
        <f t="shared" ca="1" si="6"/>
        <v>0</v>
      </c>
      <c r="N44" s="129">
        <f t="shared" ca="1" si="7"/>
        <v>0</v>
      </c>
      <c r="O44" s="130">
        <f t="shared" ca="1" si="8"/>
        <v>0</v>
      </c>
      <c r="P44" s="1"/>
      <c r="R44" s="1"/>
      <c r="S44" s="1"/>
      <c r="T44" s="1"/>
    </row>
    <row r="45" spans="1:20" ht="8.25" customHeight="1" x14ac:dyDescent="0.45">
      <c r="A45" s="151">
        <v>0.687499999999999</v>
      </c>
      <c r="B45" s="71"/>
      <c r="C45" s="75"/>
      <c r="D45" s="75"/>
      <c r="E45" s="79"/>
      <c r="F45" s="75"/>
      <c r="G45" s="79"/>
      <c r="H45" s="75"/>
      <c r="I45" s="57"/>
      <c r="J45" s="125">
        <f t="shared" ca="1" si="3"/>
        <v>0</v>
      </c>
      <c r="K45" s="126">
        <f t="shared" ca="1" si="4"/>
        <v>0</v>
      </c>
      <c r="L45" s="127">
        <f t="shared" ca="1" si="5"/>
        <v>0</v>
      </c>
      <c r="M45" s="128">
        <f t="shared" ca="1" si="6"/>
        <v>0</v>
      </c>
      <c r="N45" s="129">
        <f t="shared" ca="1" si="7"/>
        <v>0</v>
      </c>
      <c r="O45" s="130">
        <f t="shared" ca="1" si="8"/>
        <v>0</v>
      </c>
      <c r="P45" s="1"/>
      <c r="R45" s="1"/>
      <c r="S45" s="1"/>
      <c r="T45" s="1"/>
    </row>
    <row r="46" spans="1:20" ht="8.25" customHeight="1" x14ac:dyDescent="0.45">
      <c r="A46" s="152">
        <v>0.69791666666666596</v>
      </c>
      <c r="B46" s="72"/>
      <c r="C46" s="76"/>
      <c r="D46" s="76"/>
      <c r="E46" s="80"/>
      <c r="F46" s="76"/>
      <c r="G46" s="80"/>
      <c r="H46" s="76"/>
      <c r="I46" s="57"/>
      <c r="J46" s="125">
        <f t="shared" ca="1" si="3"/>
        <v>0</v>
      </c>
      <c r="K46" s="126">
        <f t="shared" ca="1" si="4"/>
        <v>0</v>
      </c>
      <c r="L46" s="127">
        <f t="shared" ca="1" si="5"/>
        <v>0</v>
      </c>
      <c r="M46" s="128">
        <f t="shared" ca="1" si="6"/>
        <v>0</v>
      </c>
      <c r="N46" s="129">
        <f t="shared" ca="1" si="7"/>
        <v>0</v>
      </c>
      <c r="O46" s="130">
        <f t="shared" ca="1" si="8"/>
        <v>0</v>
      </c>
      <c r="P46" s="1"/>
      <c r="R46" s="1"/>
      <c r="S46" s="1"/>
      <c r="T46" s="1"/>
    </row>
    <row r="47" spans="1:20" ht="8.25" customHeight="1" x14ac:dyDescent="0.45">
      <c r="A47" s="150">
        <v>0.70833333333333204</v>
      </c>
      <c r="B47" s="70"/>
      <c r="C47" s="74"/>
      <c r="D47" s="74"/>
      <c r="E47" s="78"/>
      <c r="F47" s="74"/>
      <c r="G47" s="78"/>
      <c r="H47" s="74"/>
      <c r="I47" s="57"/>
      <c r="J47" s="125">
        <f t="shared" ca="1" si="3"/>
        <v>0</v>
      </c>
      <c r="K47" s="126">
        <f t="shared" ca="1" si="4"/>
        <v>0</v>
      </c>
      <c r="L47" s="127">
        <f t="shared" ca="1" si="5"/>
        <v>0</v>
      </c>
      <c r="M47" s="128">
        <f t="shared" ca="1" si="6"/>
        <v>0</v>
      </c>
      <c r="N47" s="129">
        <f t="shared" ca="1" si="7"/>
        <v>0</v>
      </c>
      <c r="O47" s="130">
        <f t="shared" ca="1" si="8"/>
        <v>0</v>
      </c>
      <c r="P47" s="1"/>
      <c r="R47" s="1"/>
      <c r="S47" s="1"/>
      <c r="T47" s="1"/>
    </row>
    <row r="48" spans="1:20" ht="8.25" customHeight="1" x14ac:dyDescent="0.45">
      <c r="A48" s="151">
        <v>0.718749999999999</v>
      </c>
      <c r="B48" s="71"/>
      <c r="C48" s="75"/>
      <c r="D48" s="75"/>
      <c r="E48" s="79"/>
      <c r="F48" s="75"/>
      <c r="G48" s="79"/>
      <c r="H48" s="75"/>
      <c r="I48" s="57"/>
      <c r="J48" s="125">
        <f t="shared" ca="1" si="3"/>
        <v>0</v>
      </c>
      <c r="K48" s="126">
        <f t="shared" ca="1" si="4"/>
        <v>0</v>
      </c>
      <c r="L48" s="127">
        <f t="shared" ca="1" si="5"/>
        <v>0</v>
      </c>
      <c r="M48" s="128">
        <f t="shared" ca="1" si="6"/>
        <v>0</v>
      </c>
      <c r="N48" s="129">
        <f t="shared" ca="1" si="7"/>
        <v>0</v>
      </c>
      <c r="O48" s="130">
        <f t="shared" ca="1" si="8"/>
        <v>0</v>
      </c>
      <c r="P48" s="1"/>
      <c r="R48" s="1"/>
      <c r="S48" s="1"/>
      <c r="T48" s="1"/>
    </row>
    <row r="49" spans="1:20" ht="8.25" customHeight="1" x14ac:dyDescent="0.45">
      <c r="A49" s="151">
        <v>0.72916666666666496</v>
      </c>
      <c r="B49" s="71"/>
      <c r="C49" s="75"/>
      <c r="D49" s="75"/>
      <c r="E49" s="79"/>
      <c r="F49" s="75"/>
      <c r="G49" s="79"/>
      <c r="H49" s="75"/>
      <c r="I49" s="57"/>
      <c r="J49" s="125">
        <f t="shared" ca="1" si="3"/>
        <v>0</v>
      </c>
      <c r="K49" s="126">
        <f t="shared" ca="1" si="4"/>
        <v>0</v>
      </c>
      <c r="L49" s="127">
        <f t="shared" ca="1" si="5"/>
        <v>0</v>
      </c>
      <c r="M49" s="128">
        <f t="shared" ca="1" si="6"/>
        <v>0</v>
      </c>
      <c r="N49" s="129">
        <f t="shared" ca="1" si="7"/>
        <v>0</v>
      </c>
      <c r="O49" s="130">
        <f t="shared" ca="1" si="8"/>
        <v>0</v>
      </c>
      <c r="P49" s="1"/>
      <c r="R49" s="1"/>
      <c r="S49" s="1"/>
      <c r="T49" s="1"/>
    </row>
    <row r="50" spans="1:20" ht="8.25" customHeight="1" x14ac:dyDescent="0.45">
      <c r="A50" s="152">
        <v>0.73958333333333204</v>
      </c>
      <c r="B50" s="72"/>
      <c r="C50" s="76"/>
      <c r="D50" s="76"/>
      <c r="E50" s="80"/>
      <c r="F50" s="76"/>
      <c r="G50" s="80"/>
      <c r="H50" s="76"/>
      <c r="I50" s="57"/>
      <c r="J50" s="125">
        <f t="shared" ca="1" si="3"/>
        <v>0</v>
      </c>
      <c r="K50" s="126">
        <f t="shared" ca="1" si="4"/>
        <v>0</v>
      </c>
      <c r="L50" s="127">
        <f t="shared" ca="1" si="5"/>
        <v>0</v>
      </c>
      <c r="M50" s="128">
        <f t="shared" ca="1" si="6"/>
        <v>0</v>
      </c>
      <c r="N50" s="129">
        <f t="shared" ca="1" si="7"/>
        <v>0</v>
      </c>
      <c r="O50" s="130">
        <f t="shared" ca="1" si="8"/>
        <v>0</v>
      </c>
      <c r="P50" s="1"/>
      <c r="R50" s="1"/>
      <c r="S50" s="1"/>
      <c r="T50" s="1"/>
    </row>
    <row r="51" spans="1:20" ht="8.25" customHeight="1" x14ac:dyDescent="0.45">
      <c r="A51" s="150">
        <v>0.749999999999999</v>
      </c>
      <c r="B51" s="70"/>
      <c r="C51" s="74"/>
      <c r="D51" s="74"/>
      <c r="E51" s="78"/>
      <c r="F51" s="74"/>
      <c r="G51" s="78"/>
      <c r="H51" s="74"/>
      <c r="I51" s="57"/>
      <c r="J51" s="125">
        <f t="shared" ca="1" si="3"/>
        <v>0</v>
      </c>
      <c r="K51" s="126">
        <f t="shared" ca="1" si="4"/>
        <v>0</v>
      </c>
      <c r="L51" s="127">
        <f t="shared" ca="1" si="5"/>
        <v>0</v>
      </c>
      <c r="M51" s="128">
        <f t="shared" ca="1" si="6"/>
        <v>0</v>
      </c>
      <c r="N51" s="129">
        <f t="shared" ca="1" si="7"/>
        <v>0</v>
      </c>
      <c r="O51" s="130">
        <f t="shared" ca="1" si="8"/>
        <v>0</v>
      </c>
      <c r="P51" s="1"/>
      <c r="R51" s="1"/>
      <c r="S51" s="1"/>
      <c r="T51" s="1"/>
    </row>
    <row r="52" spans="1:20" ht="8.25" customHeight="1" x14ac:dyDescent="0.45">
      <c r="A52" s="151">
        <v>0.76041666666666496</v>
      </c>
      <c r="B52" s="71"/>
      <c r="C52" s="75"/>
      <c r="D52" s="75"/>
      <c r="E52" s="79"/>
      <c r="F52" s="75"/>
      <c r="G52" s="79"/>
      <c r="H52" s="75"/>
      <c r="I52" s="57"/>
      <c r="J52" s="125">
        <f t="shared" ca="1" si="3"/>
        <v>0</v>
      </c>
      <c r="K52" s="126">
        <f t="shared" ca="1" si="4"/>
        <v>0</v>
      </c>
      <c r="L52" s="127">
        <f t="shared" ca="1" si="5"/>
        <v>0</v>
      </c>
      <c r="M52" s="128">
        <f t="shared" ca="1" si="6"/>
        <v>0</v>
      </c>
      <c r="N52" s="129">
        <f t="shared" ca="1" si="7"/>
        <v>0</v>
      </c>
      <c r="O52" s="130">
        <f t="shared" ca="1" si="8"/>
        <v>0</v>
      </c>
      <c r="P52" s="1"/>
      <c r="R52" s="1"/>
      <c r="S52" s="1"/>
      <c r="T52" s="1"/>
    </row>
    <row r="53" spans="1:20" ht="8.25" customHeight="1" x14ac:dyDescent="0.45">
      <c r="A53" s="151">
        <v>0.77083333333333204</v>
      </c>
      <c r="B53" s="71"/>
      <c r="C53" s="75"/>
      <c r="D53" s="75"/>
      <c r="E53" s="79"/>
      <c r="F53" s="75"/>
      <c r="G53" s="79"/>
      <c r="H53" s="75"/>
      <c r="I53" s="57"/>
      <c r="J53" s="125">
        <f t="shared" ca="1" si="3"/>
        <v>0</v>
      </c>
      <c r="K53" s="126">
        <f t="shared" ca="1" si="4"/>
        <v>0</v>
      </c>
      <c r="L53" s="127">
        <f t="shared" ca="1" si="5"/>
        <v>0</v>
      </c>
      <c r="M53" s="128">
        <f t="shared" ca="1" si="6"/>
        <v>0</v>
      </c>
      <c r="N53" s="129">
        <f t="shared" ca="1" si="7"/>
        <v>0</v>
      </c>
      <c r="O53" s="130">
        <f t="shared" ca="1" si="8"/>
        <v>0</v>
      </c>
      <c r="P53" s="1"/>
      <c r="R53" s="1"/>
      <c r="S53" s="1"/>
      <c r="T53" s="1"/>
    </row>
    <row r="54" spans="1:20" ht="8.25" customHeight="1" x14ac:dyDescent="0.45">
      <c r="A54" s="152">
        <v>0.781249999999999</v>
      </c>
      <c r="B54" s="72"/>
      <c r="C54" s="76"/>
      <c r="D54" s="76"/>
      <c r="E54" s="80"/>
      <c r="F54" s="76"/>
      <c r="G54" s="80"/>
      <c r="H54" s="76"/>
      <c r="I54" s="57"/>
      <c r="J54" s="125">
        <f t="shared" ca="1" si="3"/>
        <v>0</v>
      </c>
      <c r="K54" s="126">
        <f t="shared" ca="1" si="4"/>
        <v>0</v>
      </c>
      <c r="L54" s="127">
        <f t="shared" ca="1" si="5"/>
        <v>0</v>
      </c>
      <c r="M54" s="128">
        <f t="shared" ca="1" si="6"/>
        <v>0</v>
      </c>
      <c r="N54" s="129">
        <f t="shared" ca="1" si="7"/>
        <v>0</v>
      </c>
      <c r="O54" s="130">
        <f t="shared" ca="1" si="8"/>
        <v>0</v>
      </c>
      <c r="P54" s="1"/>
      <c r="R54" s="1"/>
      <c r="S54" s="1"/>
      <c r="T54" s="1"/>
    </row>
    <row r="55" spans="1:20" ht="8.25" customHeight="1" x14ac:dyDescent="0.45">
      <c r="A55" s="150">
        <v>0.79166666666666496</v>
      </c>
      <c r="B55" s="70"/>
      <c r="C55" s="74"/>
      <c r="D55" s="74"/>
      <c r="E55" s="78"/>
      <c r="F55" s="74"/>
      <c r="G55" s="78"/>
      <c r="H55" s="74"/>
      <c r="I55" s="57"/>
      <c r="J55" s="125">
        <f t="shared" ca="1" si="3"/>
        <v>0</v>
      </c>
      <c r="K55" s="126">
        <f t="shared" ca="1" si="4"/>
        <v>0</v>
      </c>
      <c r="L55" s="127">
        <f t="shared" ca="1" si="5"/>
        <v>0</v>
      </c>
      <c r="M55" s="128">
        <f t="shared" ca="1" si="6"/>
        <v>0</v>
      </c>
      <c r="N55" s="129">
        <f t="shared" ca="1" si="7"/>
        <v>0</v>
      </c>
      <c r="O55" s="130">
        <f t="shared" ca="1" si="8"/>
        <v>0</v>
      </c>
      <c r="P55" s="1"/>
      <c r="R55" s="1"/>
      <c r="S55" s="1"/>
      <c r="T55" s="1"/>
    </row>
    <row r="56" spans="1:20" ht="8.25" customHeight="1" x14ac:dyDescent="0.45">
      <c r="A56" s="151">
        <v>0.80208333333333204</v>
      </c>
      <c r="B56" s="71"/>
      <c r="C56" s="75"/>
      <c r="D56" s="75"/>
      <c r="E56" s="79"/>
      <c r="F56" s="75"/>
      <c r="G56" s="79"/>
      <c r="H56" s="75"/>
      <c r="I56" s="57"/>
      <c r="J56" s="125">
        <f t="shared" ca="1" si="3"/>
        <v>0</v>
      </c>
      <c r="K56" s="126">
        <f t="shared" ca="1" si="4"/>
        <v>0</v>
      </c>
      <c r="L56" s="127">
        <f t="shared" ca="1" si="5"/>
        <v>0</v>
      </c>
      <c r="M56" s="128">
        <f t="shared" ca="1" si="6"/>
        <v>0</v>
      </c>
      <c r="N56" s="129">
        <f t="shared" ca="1" si="7"/>
        <v>0</v>
      </c>
      <c r="O56" s="130">
        <f t="shared" ca="1" si="8"/>
        <v>0</v>
      </c>
      <c r="P56" s="1"/>
      <c r="R56" s="1"/>
      <c r="S56" s="1"/>
      <c r="T56" s="1"/>
    </row>
    <row r="57" spans="1:20" ht="8.25" customHeight="1" x14ac:dyDescent="0.45">
      <c r="A57" s="151">
        <v>0.812499999999998</v>
      </c>
      <c r="B57" s="71"/>
      <c r="C57" s="75"/>
      <c r="D57" s="75"/>
      <c r="E57" s="79"/>
      <c r="F57" s="75"/>
      <c r="G57" s="79"/>
      <c r="H57" s="75"/>
      <c r="I57" s="57"/>
      <c r="J57" s="125">
        <f t="shared" ca="1" si="3"/>
        <v>0</v>
      </c>
      <c r="K57" s="126">
        <f t="shared" ca="1" si="4"/>
        <v>0</v>
      </c>
      <c r="L57" s="127">
        <f t="shared" ca="1" si="5"/>
        <v>0</v>
      </c>
      <c r="M57" s="128">
        <f t="shared" ca="1" si="6"/>
        <v>0</v>
      </c>
      <c r="N57" s="129">
        <f t="shared" ca="1" si="7"/>
        <v>0</v>
      </c>
      <c r="O57" s="130">
        <f t="shared" ca="1" si="8"/>
        <v>0</v>
      </c>
      <c r="P57" s="1"/>
      <c r="R57" s="1"/>
      <c r="S57" s="1"/>
      <c r="T57" s="1"/>
    </row>
    <row r="58" spans="1:20" ht="8.25" customHeight="1" x14ac:dyDescent="0.45">
      <c r="A58" s="152">
        <v>0.82291666666666496</v>
      </c>
      <c r="B58" s="72"/>
      <c r="C58" s="76"/>
      <c r="D58" s="76"/>
      <c r="E58" s="80"/>
      <c r="F58" s="76"/>
      <c r="G58" s="80"/>
      <c r="H58" s="76"/>
      <c r="I58" s="57"/>
      <c r="J58" s="125">
        <f t="shared" ca="1" si="3"/>
        <v>0</v>
      </c>
      <c r="K58" s="126">
        <f t="shared" ca="1" si="4"/>
        <v>0</v>
      </c>
      <c r="L58" s="127">
        <f t="shared" ca="1" si="5"/>
        <v>0</v>
      </c>
      <c r="M58" s="128">
        <f t="shared" ca="1" si="6"/>
        <v>0</v>
      </c>
      <c r="N58" s="129">
        <f t="shared" ca="1" si="7"/>
        <v>0</v>
      </c>
      <c r="O58" s="130">
        <f t="shared" ca="1" si="8"/>
        <v>0</v>
      </c>
      <c r="P58" s="1"/>
      <c r="R58" s="1"/>
      <c r="S58" s="1"/>
      <c r="T58" s="1"/>
    </row>
    <row r="59" spans="1:20" ht="8.25" customHeight="1" x14ac:dyDescent="0.45">
      <c r="A59" s="150">
        <v>0.83333333333333204</v>
      </c>
      <c r="B59" s="70"/>
      <c r="C59" s="74"/>
      <c r="D59" s="74"/>
      <c r="E59" s="78"/>
      <c r="F59" s="74"/>
      <c r="G59" s="78"/>
      <c r="H59" s="74"/>
      <c r="I59" s="57"/>
      <c r="J59" s="125">
        <f t="shared" ca="1" si="3"/>
        <v>0</v>
      </c>
      <c r="K59" s="126">
        <f t="shared" ca="1" si="4"/>
        <v>0</v>
      </c>
      <c r="L59" s="127">
        <f t="shared" ca="1" si="5"/>
        <v>0</v>
      </c>
      <c r="M59" s="128">
        <f t="shared" ca="1" si="6"/>
        <v>0</v>
      </c>
      <c r="N59" s="129">
        <f t="shared" ca="1" si="7"/>
        <v>0</v>
      </c>
      <c r="O59" s="130">
        <f t="shared" ca="1" si="8"/>
        <v>0</v>
      </c>
      <c r="P59" s="1"/>
      <c r="R59" s="1"/>
      <c r="S59" s="1"/>
      <c r="T59" s="1"/>
    </row>
    <row r="60" spans="1:20" ht="8.25" customHeight="1" x14ac:dyDescent="0.45">
      <c r="A60" s="151">
        <v>0.843749999999998</v>
      </c>
      <c r="B60" s="71"/>
      <c r="C60" s="75"/>
      <c r="D60" s="75"/>
      <c r="E60" s="79"/>
      <c r="F60" s="75"/>
      <c r="G60" s="79"/>
      <c r="H60" s="75"/>
      <c r="I60" s="57"/>
      <c r="J60" s="125">
        <f t="shared" ca="1" si="3"/>
        <v>0</v>
      </c>
      <c r="K60" s="126">
        <f t="shared" ca="1" si="4"/>
        <v>0</v>
      </c>
      <c r="L60" s="127">
        <f t="shared" ca="1" si="5"/>
        <v>0</v>
      </c>
      <c r="M60" s="128">
        <f t="shared" ca="1" si="6"/>
        <v>0</v>
      </c>
      <c r="N60" s="129">
        <f t="shared" ca="1" si="7"/>
        <v>0</v>
      </c>
      <c r="O60" s="130">
        <f t="shared" ca="1" si="8"/>
        <v>0</v>
      </c>
      <c r="P60" s="1"/>
      <c r="R60" s="1"/>
      <c r="S60" s="1"/>
      <c r="T60" s="1"/>
    </row>
    <row r="61" spans="1:20" ht="8.25" customHeight="1" x14ac:dyDescent="0.45">
      <c r="A61" s="151">
        <v>0.85416666666666496</v>
      </c>
      <c r="B61" s="71"/>
      <c r="C61" s="75"/>
      <c r="D61" s="75"/>
      <c r="E61" s="79"/>
      <c r="F61" s="75"/>
      <c r="G61" s="79"/>
      <c r="H61" s="75"/>
      <c r="I61" s="57"/>
      <c r="J61" s="125">
        <f t="shared" ca="1" si="3"/>
        <v>0</v>
      </c>
      <c r="K61" s="126">
        <f t="shared" ca="1" si="4"/>
        <v>0</v>
      </c>
      <c r="L61" s="127">
        <f t="shared" ca="1" si="5"/>
        <v>0</v>
      </c>
      <c r="M61" s="128">
        <f t="shared" ca="1" si="6"/>
        <v>0</v>
      </c>
      <c r="N61" s="129">
        <f t="shared" ca="1" si="7"/>
        <v>0</v>
      </c>
      <c r="O61" s="130">
        <f t="shared" ca="1" si="8"/>
        <v>0</v>
      </c>
      <c r="P61" s="1"/>
      <c r="R61" s="1"/>
      <c r="S61" s="1"/>
      <c r="T61" s="1"/>
    </row>
    <row r="62" spans="1:20" ht="8.25" customHeight="1" x14ac:dyDescent="0.45">
      <c r="A62" s="152">
        <v>0.86458333333333204</v>
      </c>
      <c r="B62" s="73"/>
      <c r="C62" s="77"/>
      <c r="D62" s="77"/>
      <c r="E62" s="81"/>
      <c r="F62" s="77"/>
      <c r="G62" s="81"/>
      <c r="H62" s="77"/>
      <c r="I62" s="57"/>
      <c r="J62" s="125">
        <f t="shared" ca="1" si="3"/>
        <v>0</v>
      </c>
      <c r="K62" s="126">
        <f t="shared" ca="1" si="4"/>
        <v>0</v>
      </c>
      <c r="L62" s="127">
        <f t="shared" ca="1" si="5"/>
        <v>0</v>
      </c>
      <c r="M62" s="128">
        <f t="shared" ca="1" si="6"/>
        <v>0</v>
      </c>
      <c r="N62" s="129">
        <f t="shared" ca="1" si="7"/>
        <v>0</v>
      </c>
      <c r="O62" s="130">
        <f t="shared" ca="1" si="8"/>
        <v>0</v>
      </c>
      <c r="P62" s="1"/>
      <c r="R62" s="1"/>
      <c r="S62" s="1"/>
      <c r="T62" s="1"/>
    </row>
    <row r="63" spans="1:20" ht="8.25" customHeight="1" x14ac:dyDescent="0.45">
      <c r="A63" s="150">
        <v>0.874999999999998</v>
      </c>
      <c r="B63" s="74"/>
      <c r="C63" s="74"/>
      <c r="D63" s="74"/>
      <c r="E63" s="78"/>
      <c r="F63" s="74"/>
      <c r="G63" s="78"/>
      <c r="H63" s="74"/>
      <c r="I63" s="57"/>
      <c r="J63" s="125">
        <f t="shared" ca="1" si="3"/>
        <v>0</v>
      </c>
      <c r="K63" s="126">
        <f t="shared" ca="1" si="4"/>
        <v>0</v>
      </c>
      <c r="L63" s="127">
        <f t="shared" ca="1" si="5"/>
        <v>0</v>
      </c>
      <c r="M63" s="128">
        <f t="shared" ca="1" si="6"/>
        <v>0</v>
      </c>
      <c r="N63" s="129">
        <f t="shared" ca="1" si="7"/>
        <v>0</v>
      </c>
      <c r="O63" s="130">
        <f t="shared" ca="1" si="8"/>
        <v>0</v>
      </c>
      <c r="P63" s="1"/>
      <c r="R63" s="1"/>
      <c r="S63" s="1"/>
      <c r="T63" s="1"/>
    </row>
    <row r="64" spans="1:20" ht="8.25" customHeight="1" x14ac:dyDescent="0.45">
      <c r="A64" s="151">
        <v>0.88541666666666496</v>
      </c>
      <c r="B64" s="75"/>
      <c r="C64" s="75"/>
      <c r="D64" s="75"/>
      <c r="E64" s="79"/>
      <c r="F64" s="75"/>
      <c r="G64" s="79"/>
      <c r="H64" s="75"/>
      <c r="I64" s="57"/>
      <c r="J64" s="125">
        <f t="shared" ca="1" si="3"/>
        <v>0</v>
      </c>
      <c r="K64" s="126">
        <f t="shared" ca="1" si="4"/>
        <v>0</v>
      </c>
      <c r="L64" s="127">
        <f t="shared" ca="1" si="5"/>
        <v>0</v>
      </c>
      <c r="M64" s="128">
        <f t="shared" ca="1" si="6"/>
        <v>0</v>
      </c>
      <c r="N64" s="129">
        <f t="shared" ca="1" si="7"/>
        <v>0</v>
      </c>
      <c r="O64" s="130">
        <f t="shared" ca="1" si="8"/>
        <v>0</v>
      </c>
      <c r="P64" s="1"/>
      <c r="R64" s="1"/>
      <c r="S64" s="1"/>
      <c r="T64" s="1"/>
    </row>
    <row r="65" spans="1:20" ht="8.25" customHeight="1" x14ac:dyDescent="0.45">
      <c r="A65" s="151">
        <v>0.89583333333333204</v>
      </c>
      <c r="B65" s="75"/>
      <c r="C65" s="75"/>
      <c r="D65" s="75"/>
      <c r="E65" s="79"/>
      <c r="F65" s="75"/>
      <c r="G65" s="79"/>
      <c r="H65" s="75"/>
      <c r="I65" s="57"/>
      <c r="J65" s="125">
        <f t="shared" ca="1" si="3"/>
        <v>0</v>
      </c>
      <c r="K65" s="126">
        <f t="shared" ca="1" si="4"/>
        <v>0</v>
      </c>
      <c r="L65" s="127">
        <f t="shared" ca="1" si="5"/>
        <v>0</v>
      </c>
      <c r="M65" s="128">
        <f t="shared" ca="1" si="6"/>
        <v>0</v>
      </c>
      <c r="N65" s="129">
        <f t="shared" ca="1" si="7"/>
        <v>0</v>
      </c>
      <c r="O65" s="130">
        <f t="shared" ca="1" si="8"/>
        <v>0</v>
      </c>
      <c r="P65" s="1"/>
      <c r="R65" s="1"/>
      <c r="S65" s="1"/>
      <c r="T65" s="1"/>
    </row>
    <row r="66" spans="1:20" ht="8.25" customHeight="1" x14ac:dyDescent="0.45">
      <c r="A66" s="153">
        <v>0.906249999999998</v>
      </c>
      <c r="B66" s="76"/>
      <c r="C66" s="76"/>
      <c r="D66" s="76"/>
      <c r="E66" s="80"/>
      <c r="F66" s="76"/>
      <c r="G66" s="80"/>
      <c r="H66" s="76"/>
      <c r="I66" s="57"/>
      <c r="J66" s="125">
        <f t="shared" ca="1" si="3"/>
        <v>0</v>
      </c>
      <c r="K66" s="126">
        <f t="shared" ca="1" si="4"/>
        <v>0</v>
      </c>
      <c r="L66" s="127">
        <f t="shared" ca="1" si="5"/>
        <v>0</v>
      </c>
      <c r="M66" s="128">
        <f t="shared" ca="1" si="6"/>
        <v>0</v>
      </c>
      <c r="N66" s="129">
        <f t="shared" ca="1" si="7"/>
        <v>0</v>
      </c>
      <c r="O66" s="130">
        <f t="shared" ca="1" si="8"/>
        <v>0</v>
      </c>
      <c r="P66" s="1"/>
      <c r="R66" s="1"/>
      <c r="S66" s="1"/>
      <c r="T66" s="1"/>
    </row>
    <row r="67" spans="1:20" ht="8.25" customHeight="1" x14ac:dyDescent="0.45">
      <c r="A67" s="150">
        <v>0.91666666666666496</v>
      </c>
      <c r="B67" s="74"/>
      <c r="C67" s="74"/>
      <c r="D67" s="74"/>
      <c r="E67" s="78"/>
      <c r="F67" s="74"/>
      <c r="G67" s="78"/>
      <c r="H67" s="74"/>
      <c r="I67" s="57"/>
      <c r="J67" s="125">
        <f t="shared" ca="1" si="3"/>
        <v>0</v>
      </c>
      <c r="K67" s="126">
        <f t="shared" ca="1" si="4"/>
        <v>0</v>
      </c>
      <c r="L67" s="127">
        <f t="shared" ca="1" si="5"/>
        <v>0</v>
      </c>
      <c r="M67" s="128">
        <f t="shared" ca="1" si="6"/>
        <v>0</v>
      </c>
      <c r="N67" s="129">
        <f t="shared" ca="1" si="7"/>
        <v>0</v>
      </c>
      <c r="O67" s="130">
        <f t="shared" ref="O67:O74" ca="1" si="12">SUM(J67:N67)</f>
        <v>0</v>
      </c>
      <c r="P67" s="1"/>
      <c r="R67" s="1"/>
      <c r="S67" s="1"/>
      <c r="T67" s="1"/>
    </row>
    <row r="68" spans="1:20" ht="8.25" customHeight="1" x14ac:dyDescent="0.45">
      <c r="A68" s="151">
        <v>0.92708333333333104</v>
      </c>
      <c r="B68" s="75"/>
      <c r="C68" s="75"/>
      <c r="D68" s="75"/>
      <c r="E68" s="79"/>
      <c r="F68" s="75"/>
      <c r="G68" s="79"/>
      <c r="H68" s="75"/>
      <c r="I68" s="57"/>
      <c r="J68" s="125">
        <f t="shared" ref="J68:J74" ca="1" si="13">IFERROR(COUNTIFS(INDIRECT(CONCATENATE("'",$I68,"'!B3:H74")),"*Pre-Vocational*",INDIRECT(CONCATENATE("'",$I68,"'!B3:H74")),"*"&amp;$A$1&amp;"*")/4,0)</f>
        <v>0</v>
      </c>
      <c r="K68" s="126">
        <f t="shared" ref="K68:K74" ca="1" si="14">IFERROR(COUNTIFS(INDIRECT(CONCATENATE("'",$I68,"'!B3:H74")),"*CareGiver*",INDIRECT(CONCATENATE("'",$I68,"'!B3:H74")),"*"&amp;$A$1&amp;"*")/4,0)</f>
        <v>0</v>
      </c>
      <c r="L68" s="127">
        <f t="shared" ref="L68:L74" ca="1" si="15">IFERROR(COUNTIFS(INDIRECT(CONCATENATE("'",$I68,"'!B3:H74")),"*Advocacy*",INDIRECT(CONCATENATE("'",$I68,"'!B3:H74")),"*"&amp;$A$1&amp;"*")/4,0)</f>
        <v>0</v>
      </c>
      <c r="M68" s="128">
        <f t="shared" ref="M68:M74" ca="1" si="16">IFERROR(COUNTIFS(INDIRECT(CONCATENATE("'",$I68,"'!B3:H74")),"*Respite*",INDIRECT(CONCATENATE("'",$I68,"'!B3:H74")),"*"&amp;$A$1&amp;"*")/4,0)</f>
        <v>0</v>
      </c>
      <c r="N68" s="129">
        <f t="shared" ref="N68:N74" ca="1" si="17">IFERROR(COUNTIFS(INDIRECT(CONCATENATE("'",$I68,"'!B3:H74")),"*Com Hab*",INDIRECT(CONCATENATE("'",$I68,"'!B3:H74")),"*"&amp;$A$1&amp;"*")/4,0)</f>
        <v>0</v>
      </c>
      <c r="O68" s="130">
        <f t="shared" ca="1" si="12"/>
        <v>0</v>
      </c>
      <c r="P68" s="1"/>
      <c r="R68" s="1"/>
      <c r="S68" s="1"/>
      <c r="T68" s="1"/>
    </row>
    <row r="69" spans="1:20" ht="8.25" customHeight="1" x14ac:dyDescent="0.45">
      <c r="A69" s="151">
        <v>0.937499999999998</v>
      </c>
      <c r="B69" s="75"/>
      <c r="C69" s="75"/>
      <c r="D69" s="75"/>
      <c r="E69" s="79"/>
      <c r="F69" s="75"/>
      <c r="G69" s="79"/>
      <c r="H69" s="75"/>
      <c r="I69" s="57"/>
      <c r="J69" s="125">
        <f t="shared" ca="1" si="13"/>
        <v>0</v>
      </c>
      <c r="K69" s="126">
        <f t="shared" ca="1" si="14"/>
        <v>0</v>
      </c>
      <c r="L69" s="127">
        <f t="shared" ca="1" si="15"/>
        <v>0</v>
      </c>
      <c r="M69" s="128">
        <f t="shared" ca="1" si="16"/>
        <v>0</v>
      </c>
      <c r="N69" s="129">
        <f t="shared" ca="1" si="17"/>
        <v>0</v>
      </c>
      <c r="O69" s="130">
        <f t="shared" ca="1" si="12"/>
        <v>0</v>
      </c>
      <c r="P69" s="1"/>
      <c r="R69" s="1"/>
      <c r="S69" s="1"/>
      <c r="T69" s="1"/>
    </row>
    <row r="70" spans="1:20" ht="8.25" customHeight="1" x14ac:dyDescent="0.45">
      <c r="A70" s="153">
        <v>0.94791666666666496</v>
      </c>
      <c r="B70" s="76"/>
      <c r="C70" s="76"/>
      <c r="D70" s="76"/>
      <c r="E70" s="80"/>
      <c r="F70" s="76"/>
      <c r="G70" s="80"/>
      <c r="H70" s="76"/>
      <c r="I70" s="57"/>
      <c r="J70" s="125">
        <f t="shared" ca="1" si="13"/>
        <v>0</v>
      </c>
      <c r="K70" s="126">
        <f t="shared" ca="1" si="14"/>
        <v>0</v>
      </c>
      <c r="L70" s="127">
        <f t="shared" ca="1" si="15"/>
        <v>0</v>
      </c>
      <c r="M70" s="128">
        <f t="shared" ca="1" si="16"/>
        <v>0</v>
      </c>
      <c r="N70" s="129">
        <f t="shared" ca="1" si="17"/>
        <v>0</v>
      </c>
      <c r="O70" s="130">
        <f t="shared" ca="1" si="12"/>
        <v>0</v>
      </c>
      <c r="P70" s="1"/>
      <c r="R70" s="1"/>
      <c r="S70" s="1"/>
      <c r="T70" s="1"/>
    </row>
    <row r="71" spans="1:20" ht="8.25" customHeight="1" x14ac:dyDescent="0.45">
      <c r="A71" s="150">
        <v>0.95833333333333337</v>
      </c>
      <c r="B71" s="74"/>
      <c r="C71" s="74"/>
      <c r="D71" s="74"/>
      <c r="E71" s="78"/>
      <c r="F71" s="74"/>
      <c r="G71" s="78"/>
      <c r="H71" s="74"/>
      <c r="I71" s="57"/>
      <c r="J71" s="125">
        <f t="shared" ca="1" si="13"/>
        <v>0</v>
      </c>
      <c r="K71" s="126">
        <f t="shared" ca="1" si="14"/>
        <v>0</v>
      </c>
      <c r="L71" s="127">
        <f t="shared" ca="1" si="15"/>
        <v>0</v>
      </c>
      <c r="M71" s="128">
        <f t="shared" ca="1" si="16"/>
        <v>0</v>
      </c>
      <c r="N71" s="129">
        <f t="shared" ca="1" si="17"/>
        <v>0</v>
      </c>
      <c r="O71" s="130">
        <f t="shared" ca="1" si="12"/>
        <v>0</v>
      </c>
      <c r="P71" s="1"/>
      <c r="R71" s="1"/>
      <c r="S71" s="1"/>
      <c r="T71" s="1"/>
    </row>
    <row r="72" spans="1:20" ht="8.25" customHeight="1" x14ac:dyDescent="0.45">
      <c r="A72" s="151">
        <v>0.96875</v>
      </c>
      <c r="B72" s="75"/>
      <c r="C72" s="75"/>
      <c r="D72" s="75"/>
      <c r="E72" s="79"/>
      <c r="F72" s="75"/>
      <c r="G72" s="79"/>
      <c r="H72" s="75"/>
      <c r="I72" s="57"/>
      <c r="J72" s="125">
        <f t="shared" ca="1" si="13"/>
        <v>0</v>
      </c>
      <c r="K72" s="126">
        <f t="shared" ca="1" si="14"/>
        <v>0</v>
      </c>
      <c r="L72" s="127">
        <f t="shared" ca="1" si="15"/>
        <v>0</v>
      </c>
      <c r="M72" s="128">
        <f t="shared" ca="1" si="16"/>
        <v>0</v>
      </c>
      <c r="N72" s="129">
        <f t="shared" ca="1" si="17"/>
        <v>0</v>
      </c>
      <c r="O72" s="130">
        <f t="shared" ca="1" si="12"/>
        <v>0</v>
      </c>
      <c r="P72" s="1"/>
      <c r="R72" s="1"/>
      <c r="S72" s="1"/>
      <c r="T72" s="1"/>
    </row>
    <row r="73" spans="1:20" ht="8.25" customHeight="1" x14ac:dyDescent="0.45">
      <c r="A73" s="151">
        <v>0.97916666666666663</v>
      </c>
      <c r="B73" s="75"/>
      <c r="C73" s="75"/>
      <c r="D73" s="75"/>
      <c r="E73" s="79"/>
      <c r="F73" s="75"/>
      <c r="G73" s="79"/>
      <c r="H73" s="75"/>
      <c r="I73" s="57"/>
      <c r="J73" s="125">
        <f t="shared" ca="1" si="13"/>
        <v>0</v>
      </c>
      <c r="K73" s="126">
        <f t="shared" ca="1" si="14"/>
        <v>0</v>
      </c>
      <c r="L73" s="127">
        <f t="shared" ca="1" si="15"/>
        <v>0</v>
      </c>
      <c r="M73" s="128">
        <f t="shared" ca="1" si="16"/>
        <v>0</v>
      </c>
      <c r="N73" s="129">
        <f t="shared" ca="1" si="17"/>
        <v>0</v>
      </c>
      <c r="O73" s="130">
        <f t="shared" ca="1" si="12"/>
        <v>0</v>
      </c>
      <c r="P73" s="1"/>
      <c r="R73" s="1"/>
      <c r="S73" s="1"/>
      <c r="T73" s="1"/>
    </row>
    <row r="74" spans="1:20" ht="8.25" customHeight="1" x14ac:dyDescent="0.45">
      <c r="A74" s="153">
        <v>0.98958333333333337</v>
      </c>
      <c r="B74" s="76"/>
      <c r="C74" s="76"/>
      <c r="D74" s="76"/>
      <c r="E74" s="80"/>
      <c r="F74" s="76"/>
      <c r="G74" s="80"/>
      <c r="H74" s="76"/>
      <c r="I74" s="57"/>
      <c r="J74" s="125">
        <f t="shared" ca="1" si="13"/>
        <v>0</v>
      </c>
      <c r="K74" s="126">
        <f t="shared" ca="1" si="14"/>
        <v>0</v>
      </c>
      <c r="L74" s="127">
        <f t="shared" ca="1" si="15"/>
        <v>0</v>
      </c>
      <c r="M74" s="128">
        <f t="shared" ca="1" si="16"/>
        <v>0</v>
      </c>
      <c r="N74" s="129">
        <f t="shared" ca="1" si="17"/>
        <v>0</v>
      </c>
      <c r="O74" s="130">
        <f t="shared" ca="1" si="12"/>
        <v>0</v>
      </c>
      <c r="P74" s="1"/>
      <c r="R74" s="1"/>
      <c r="S74" s="1"/>
      <c r="T74" s="1"/>
    </row>
    <row r="75" spans="1:20" ht="8.25" customHeight="1" x14ac:dyDescent="0.45">
      <c r="A75" s="101" t="s">
        <v>5</v>
      </c>
      <c r="B75" s="58"/>
      <c r="C75" s="58"/>
      <c r="D75" s="58"/>
      <c r="E75" s="58"/>
      <c r="F75" s="58"/>
      <c r="G75" s="58"/>
      <c r="H75" s="59">
        <f>COUNTIF($B$3:$H$74,"*Pre-Vocational*")/4</f>
        <v>0</v>
      </c>
      <c r="I75" s="57"/>
      <c r="P75"/>
      <c r="R75"/>
      <c r="S75"/>
      <c r="T75"/>
    </row>
    <row r="76" spans="1:20" ht="8.25" customHeight="1" x14ac:dyDescent="0.45">
      <c r="A76" s="102" t="s">
        <v>6</v>
      </c>
      <c r="B76" s="60"/>
      <c r="C76" s="60"/>
      <c r="D76" s="60"/>
      <c r="E76" s="60"/>
      <c r="F76" s="60"/>
      <c r="G76" s="60"/>
      <c r="H76" s="61">
        <f>COUNTIF($B$3:$H$74,"*CareGiver*")/4</f>
        <v>0</v>
      </c>
      <c r="I76" s="57"/>
      <c r="P76"/>
      <c r="R76"/>
      <c r="S76"/>
      <c r="T76"/>
    </row>
    <row r="77" spans="1:20" ht="8.25" customHeight="1" x14ac:dyDescent="0.45">
      <c r="A77" s="103" t="s">
        <v>7</v>
      </c>
      <c r="B77" s="62"/>
      <c r="C77" s="62"/>
      <c r="D77" s="62"/>
      <c r="E77" s="62"/>
      <c r="F77" s="62"/>
      <c r="G77" s="62"/>
      <c r="H77" s="63">
        <f>COUNTIF($B$3:$H$74,"*Advocacy*")/4</f>
        <v>0</v>
      </c>
      <c r="I77" s="57"/>
      <c r="P77"/>
      <c r="R77"/>
      <c r="S77"/>
      <c r="T77"/>
    </row>
    <row r="78" spans="1:20" ht="7.5" customHeight="1" x14ac:dyDescent="0.45">
      <c r="A78" s="104" t="s">
        <v>8</v>
      </c>
      <c r="B78" s="64"/>
      <c r="C78" s="64"/>
      <c r="D78" s="64"/>
      <c r="E78" s="64"/>
      <c r="F78" s="64"/>
      <c r="G78" s="64"/>
      <c r="H78" s="65">
        <f>COUNTIF($B$3:$H$74,"*Respite*")/4</f>
        <v>0</v>
      </c>
      <c r="I78" s="57"/>
      <c r="P78"/>
      <c r="R78"/>
      <c r="S78"/>
      <c r="T78"/>
    </row>
    <row r="79" spans="1:20" ht="7.5" customHeight="1" x14ac:dyDescent="0.45">
      <c r="A79" s="105" t="s">
        <v>107</v>
      </c>
      <c r="B79" s="68"/>
      <c r="C79" s="68"/>
      <c r="D79" s="68"/>
      <c r="E79" s="68"/>
      <c r="F79" s="68"/>
      <c r="G79" s="68"/>
      <c r="H79" s="69">
        <f>COUNTIF($B$3:$H$74,"*Com Hab*")/4</f>
        <v>0</v>
      </c>
      <c r="I79" s="57"/>
      <c r="P79"/>
      <c r="R79"/>
      <c r="S79"/>
      <c r="T79"/>
    </row>
    <row r="80" spans="1:20" ht="8.25" customHeight="1" x14ac:dyDescent="0.45">
      <c r="A80" s="106" t="s">
        <v>39</v>
      </c>
      <c r="B80" s="66"/>
      <c r="C80" s="66"/>
      <c r="D80" s="66"/>
      <c r="E80" s="66"/>
      <c r="F80" s="66"/>
      <c r="G80" s="66"/>
      <c r="H80" s="67">
        <f>SUM(H75:H79)</f>
        <v>0</v>
      </c>
      <c r="I80" s="57"/>
      <c r="P80"/>
      <c r="R80"/>
      <c r="S80"/>
      <c r="T80"/>
    </row>
    <row r="81" spans="1:20" ht="32.65" hidden="1" customHeight="1" x14ac:dyDescent="0.45">
      <c r="I81" s="55"/>
      <c r="P81" s="1"/>
      <c r="R81" s="1"/>
      <c r="S81" s="1"/>
      <c r="T81" s="1"/>
    </row>
    <row r="82" spans="1:20" ht="8.25" hidden="1" customHeight="1" x14ac:dyDescent="0.45">
      <c r="I82" s="53"/>
      <c r="P82" s="1"/>
      <c r="R82" s="1"/>
      <c r="S82" s="1"/>
      <c r="T82" s="1"/>
    </row>
    <row r="83" spans="1:20" ht="14.65" hidden="1" customHeight="1" x14ac:dyDescent="0.45">
      <c r="I83" s="53"/>
      <c r="P83" s="1"/>
      <c r="R83" s="1"/>
      <c r="S83" s="1"/>
      <c r="T83" s="1"/>
    </row>
    <row r="84" spans="1:20" hidden="1" x14ac:dyDescent="0.45">
      <c r="I84" s="53"/>
      <c r="P84" s="1"/>
      <c r="R84" s="1"/>
      <c r="S84" s="1"/>
      <c r="T84" s="1"/>
    </row>
    <row r="85" spans="1:20" hidden="1" x14ac:dyDescent="0.45">
      <c r="A85"/>
      <c r="B85"/>
      <c r="C85"/>
      <c r="D85"/>
      <c r="E85"/>
      <c r="F85"/>
      <c r="G85"/>
      <c r="H85"/>
      <c r="I85" s="53"/>
      <c r="P85" s="1"/>
      <c r="R85" s="1"/>
      <c r="S85" s="1"/>
      <c r="T85" s="1"/>
    </row>
    <row r="86" spans="1:20" hidden="1" x14ac:dyDescent="0.45">
      <c r="A86"/>
      <c r="B86"/>
      <c r="C86"/>
      <c r="D86"/>
      <c r="E86"/>
      <c r="F86"/>
      <c r="G86"/>
      <c r="H86"/>
      <c r="I86" s="53"/>
      <c r="P86" s="1"/>
      <c r="R86" s="1"/>
      <c r="S86" s="1"/>
      <c r="T86" s="1"/>
    </row>
    <row r="87" spans="1:20" hidden="1" x14ac:dyDescent="0.45">
      <c r="A87"/>
      <c r="B87"/>
      <c r="C87"/>
      <c r="D87"/>
      <c r="E87"/>
      <c r="F87"/>
      <c r="G87"/>
      <c r="H87"/>
      <c r="I87" s="53"/>
      <c r="P87" s="1"/>
      <c r="R87" s="1"/>
      <c r="S87" s="1"/>
      <c r="T87" s="1"/>
    </row>
    <row r="88" spans="1:20" hidden="1" x14ac:dyDescent="0.45">
      <c r="A88"/>
      <c r="B88"/>
      <c r="C88"/>
      <c r="D88"/>
      <c r="E88"/>
      <c r="F88"/>
      <c r="G88"/>
      <c r="H88"/>
      <c r="I88" s="53"/>
      <c r="P88" s="1"/>
      <c r="R88" s="1"/>
      <c r="S88" s="1"/>
      <c r="T88" s="1"/>
    </row>
    <row r="89" spans="1:20" hidden="1" x14ac:dyDescent="0.45">
      <c r="A89"/>
      <c r="B89"/>
      <c r="C89"/>
      <c r="D89"/>
      <c r="E89"/>
      <c r="F89"/>
      <c r="G89"/>
      <c r="H89"/>
      <c r="I89" s="53"/>
      <c r="P89" s="1"/>
      <c r="R89" s="1"/>
      <c r="S89" s="1"/>
      <c r="T89" s="1"/>
    </row>
    <row r="90" spans="1:20" ht="14.65" hidden="1" customHeight="1" x14ac:dyDescent="0.45">
      <c r="A90"/>
      <c r="B90"/>
      <c r="C90"/>
      <c r="D90"/>
      <c r="E90"/>
      <c r="F90"/>
      <c r="G90"/>
      <c r="H90"/>
      <c r="I90" s="53"/>
      <c r="P90" s="1"/>
      <c r="R90" s="1"/>
      <c r="S90" s="1"/>
      <c r="T90" s="1"/>
    </row>
    <row r="91" spans="1:20" ht="14.65" hidden="1" customHeight="1" x14ac:dyDescent="0.45">
      <c r="I91" s="53"/>
      <c r="P91" s="1"/>
      <c r="R91" s="1"/>
      <c r="S91" s="1"/>
      <c r="T91" s="1"/>
    </row>
    <row r="92" spans="1:20" hidden="1" x14ac:dyDescent="0.45">
      <c r="I92" s="53"/>
      <c r="P92" s="1"/>
      <c r="R92" s="1"/>
      <c r="S92" s="1"/>
      <c r="T92" s="1"/>
    </row>
    <row r="93" spans="1:20" hidden="1" x14ac:dyDescent="0.45">
      <c r="I93" s="53"/>
      <c r="P93" s="1"/>
      <c r="R93" s="1"/>
      <c r="S93" s="1"/>
      <c r="T93" s="1"/>
    </row>
    <row r="94" spans="1:20" hidden="1" x14ac:dyDescent="0.45">
      <c r="I94" s="53"/>
      <c r="P94" s="1"/>
      <c r="R94" s="1"/>
      <c r="S94" s="1"/>
      <c r="T94" s="1"/>
    </row>
    <row r="95" spans="1:20" hidden="1" x14ac:dyDescent="0.45">
      <c r="I95" s="53"/>
      <c r="P95" s="1"/>
      <c r="R95" s="1"/>
      <c r="S95" s="1"/>
      <c r="T95" s="1"/>
    </row>
    <row r="96" spans="1:20" hidden="1" x14ac:dyDescent="0.45">
      <c r="I96" s="53"/>
      <c r="P96" s="1"/>
      <c r="R96" s="1"/>
      <c r="S96" s="1"/>
      <c r="T96" s="1"/>
    </row>
    <row r="97" spans="9:20" hidden="1" x14ac:dyDescent="0.45">
      <c r="I97" s="53"/>
      <c r="P97" s="1"/>
      <c r="R97" s="1"/>
      <c r="S97" s="1"/>
      <c r="T97" s="1"/>
    </row>
    <row r="98" spans="9:20" ht="14.65" hidden="1" customHeight="1" x14ac:dyDescent="0.45">
      <c r="I98" s="53"/>
    </row>
    <row r="99" spans="9:20" ht="14.65" hidden="1" customHeight="1" x14ac:dyDescent="0.45">
      <c r="I99" s="53"/>
    </row>
    <row r="100" spans="9:20" ht="14.65" hidden="1" customHeight="1" x14ac:dyDescent="0.45">
      <c r="I100" s="53"/>
    </row>
    <row r="101" spans="9:20" ht="14.65" hidden="1" customHeight="1" x14ac:dyDescent="0.45">
      <c r="I101" s="53"/>
    </row>
    <row r="102" spans="9:20" ht="14.65" hidden="1" customHeight="1" x14ac:dyDescent="0.45">
      <c r="I102" s="53"/>
    </row>
    <row r="103" spans="9:20" ht="14.65" hidden="1" customHeight="1" x14ac:dyDescent="0.45">
      <c r="I103" s="53"/>
    </row>
    <row r="104" spans="9:20" ht="14.65" hidden="1" customHeight="1" x14ac:dyDescent="0.45">
      <c r="I104" s="53"/>
    </row>
    <row r="105" spans="9:20" ht="14.65" hidden="1" customHeight="1" x14ac:dyDescent="0.45">
      <c r="I105" s="53"/>
    </row>
    <row r="106" spans="9:20" ht="14.65" hidden="1" customHeight="1" x14ac:dyDescent="0.45">
      <c r="I106" s="53"/>
    </row>
    <row r="107" spans="9:20" ht="14.65" hidden="1" customHeight="1" x14ac:dyDescent="0.45">
      <c r="I107" s="53"/>
    </row>
    <row r="108" spans="9:20" ht="14.65" hidden="1" customHeight="1" x14ac:dyDescent="0.45">
      <c r="I108" s="53"/>
    </row>
    <row r="109" spans="9:20" ht="14.65" hidden="1" customHeight="1" x14ac:dyDescent="0.45">
      <c r="I109" s="53"/>
    </row>
    <row r="110" spans="9:20" ht="14.65" hidden="1" customHeight="1" x14ac:dyDescent="0.45">
      <c r="I110" s="53"/>
    </row>
    <row r="111" spans="9:20" ht="14.65" hidden="1" customHeight="1" x14ac:dyDescent="0.45">
      <c r="I111" s="53"/>
    </row>
    <row r="112" spans="9:20" ht="14.65" hidden="1" customHeight="1" x14ac:dyDescent="0.45">
      <c r="I112" s="53"/>
    </row>
    <row r="113" spans="9:9" ht="14.65" hidden="1" customHeight="1" x14ac:dyDescent="0.45">
      <c r="I113" s="53"/>
    </row>
    <row r="114" spans="9:9" ht="14.65" hidden="1" customHeight="1" x14ac:dyDescent="0.45">
      <c r="I114" s="53"/>
    </row>
    <row r="115" spans="9:9" ht="14.65" hidden="1" customHeight="1" x14ac:dyDescent="0.45">
      <c r="I115" s="53"/>
    </row>
    <row r="116" spans="9:9" ht="14.65" hidden="1" customHeight="1" x14ac:dyDescent="0.45">
      <c r="I116" s="53"/>
    </row>
    <row r="117" spans="9:9" ht="14.65" hidden="1" customHeight="1" x14ac:dyDescent="0.45">
      <c r="I117" s="53"/>
    </row>
    <row r="118" spans="9:9" ht="14.65" hidden="1" customHeight="1" x14ac:dyDescent="0.45">
      <c r="I118" s="53"/>
    </row>
    <row r="119" spans="9:9" ht="14.65" hidden="1" customHeight="1" x14ac:dyDescent="0.45">
      <c r="I119" s="53"/>
    </row>
    <row r="120" spans="9:9" ht="14.65" hidden="1" customHeight="1" x14ac:dyDescent="0.45">
      <c r="I120" s="53"/>
    </row>
    <row r="121" spans="9:9" ht="14.65" hidden="1" customHeight="1" x14ac:dyDescent="0.45">
      <c r="I121" s="53"/>
    </row>
    <row r="122" spans="9:9" ht="14.65" hidden="1" customHeight="1" x14ac:dyDescent="0.45">
      <c r="I122" s="53"/>
    </row>
    <row r="123" spans="9:9" ht="14.65" hidden="1" customHeight="1" x14ac:dyDescent="0.45">
      <c r="I123" s="53"/>
    </row>
    <row r="124" spans="9:9" ht="14.65" hidden="1" customHeight="1" x14ac:dyDescent="0.45">
      <c r="I124" s="53"/>
    </row>
    <row r="125" spans="9:9" ht="14.65" hidden="1" customHeight="1" x14ac:dyDescent="0.45">
      <c r="I125" s="53"/>
    </row>
    <row r="126" spans="9:9" ht="14.65" hidden="1" customHeight="1" x14ac:dyDescent="0.45">
      <c r="I126" s="53"/>
    </row>
    <row r="127" spans="9:9" ht="14.65" hidden="1" customHeight="1" x14ac:dyDescent="0.45">
      <c r="I127" s="53"/>
    </row>
    <row r="128" spans="9:9" ht="14.65" hidden="1" customHeight="1" x14ac:dyDescent="0.45">
      <c r="I128" s="53"/>
    </row>
    <row r="129" spans="9:9" ht="14.65" hidden="1" customHeight="1" x14ac:dyDescent="0.45">
      <c r="I129" s="53"/>
    </row>
    <row r="130" spans="9:9" ht="14.65" hidden="1" customHeight="1" x14ac:dyDescent="0.45">
      <c r="I130" s="53"/>
    </row>
    <row r="131" spans="9:9" ht="14.65" hidden="1" customHeight="1" x14ac:dyDescent="0.45">
      <c r="I131" s="53"/>
    </row>
    <row r="132" spans="9:9" ht="14.65" hidden="1" customHeight="1" x14ac:dyDescent="0.45">
      <c r="I132" s="53"/>
    </row>
    <row r="133" spans="9:9" ht="14.65" hidden="1" customHeight="1" x14ac:dyDescent="0.45">
      <c r="I133" s="53"/>
    </row>
    <row r="134" spans="9:9" ht="14.65" hidden="1" customHeight="1" x14ac:dyDescent="0.45">
      <c r="I134" s="53"/>
    </row>
    <row r="135" spans="9:9" ht="14.65" hidden="1" customHeight="1" x14ac:dyDescent="0.45">
      <c r="I135" s="53"/>
    </row>
    <row r="136" spans="9:9" ht="14.65" hidden="1" customHeight="1" x14ac:dyDescent="0.45">
      <c r="I136" s="53"/>
    </row>
    <row r="137" spans="9:9" ht="14.65" hidden="1" customHeight="1" x14ac:dyDescent="0.45">
      <c r="I137" s="53"/>
    </row>
    <row r="138" spans="9:9" ht="14.65" hidden="1" customHeight="1" x14ac:dyDescent="0.45">
      <c r="I138" s="53"/>
    </row>
    <row r="139" spans="9:9" ht="14.65" hidden="1" customHeight="1" x14ac:dyDescent="0.45">
      <c r="I139" s="53"/>
    </row>
    <row r="140" spans="9:9" ht="14.65" hidden="1" customHeight="1" x14ac:dyDescent="0.45">
      <c r="I140" s="53"/>
    </row>
    <row r="141" spans="9:9" ht="14.65" hidden="1" customHeight="1" x14ac:dyDescent="0.45">
      <c r="I141" s="53"/>
    </row>
    <row r="142" spans="9:9" ht="14.65" hidden="1" customHeight="1" x14ac:dyDescent="0.45">
      <c r="I142" s="53"/>
    </row>
    <row r="143" spans="9:9" ht="14.65" hidden="1" customHeight="1" x14ac:dyDescent="0.45">
      <c r="I143" s="53"/>
    </row>
    <row r="144" spans="9:9" ht="14.65" hidden="1" customHeight="1" x14ac:dyDescent="0.45">
      <c r="I144" s="53"/>
    </row>
    <row r="145" spans="9:9" ht="14.65" hidden="1" customHeight="1" x14ac:dyDescent="0.45">
      <c r="I145" s="53"/>
    </row>
    <row r="146" spans="9:9" ht="14.65" hidden="1" customHeight="1" x14ac:dyDescent="0.45">
      <c r="I146" s="53"/>
    </row>
    <row r="147" spans="9:9" ht="14.65" hidden="1" customHeight="1" x14ac:dyDescent="0.45">
      <c r="I147" s="53"/>
    </row>
    <row r="148" spans="9:9" ht="14.65" hidden="1" customHeight="1" x14ac:dyDescent="0.45">
      <c r="I148" s="53"/>
    </row>
    <row r="149" spans="9:9" ht="14.65" hidden="1" customHeight="1" x14ac:dyDescent="0.45">
      <c r="I149" s="53"/>
    </row>
    <row r="150" spans="9:9" ht="14.65" hidden="1" customHeight="1" x14ac:dyDescent="0.45">
      <c r="I150" s="53"/>
    </row>
    <row r="151" spans="9:9" ht="14.65" hidden="1" customHeight="1" x14ac:dyDescent="0.45">
      <c r="I151" s="53"/>
    </row>
    <row r="152" spans="9:9" ht="14.65" hidden="1" customHeight="1" x14ac:dyDescent="0.45">
      <c r="I152" s="53"/>
    </row>
    <row r="153" spans="9:9" ht="14.65" hidden="1" customHeight="1" x14ac:dyDescent="0.45">
      <c r="I153" s="53"/>
    </row>
    <row r="154" spans="9:9" ht="14.65" hidden="1" customHeight="1" x14ac:dyDescent="0.45">
      <c r="I154" s="53"/>
    </row>
    <row r="155" spans="9:9" ht="14.65" hidden="1" customHeight="1" x14ac:dyDescent="0.45">
      <c r="I155" s="53"/>
    </row>
    <row r="156" spans="9:9" ht="14.65" hidden="1" customHeight="1" x14ac:dyDescent="0.45">
      <c r="I156" s="53"/>
    </row>
    <row r="157" spans="9:9" ht="14.65" hidden="1" customHeight="1" x14ac:dyDescent="0.45">
      <c r="I157" s="53"/>
    </row>
    <row r="158" spans="9:9" ht="14.65" hidden="1" customHeight="1" x14ac:dyDescent="0.45">
      <c r="I158" s="53"/>
    </row>
    <row r="159" spans="9:9" ht="14.65" hidden="1" customHeight="1" x14ac:dyDescent="0.45">
      <c r="I159" s="53"/>
    </row>
    <row r="160" spans="9:9" ht="14.65" hidden="1" customHeight="1" x14ac:dyDescent="0.45">
      <c r="I160" s="53"/>
    </row>
    <row r="161" spans="9:9" ht="14.65" hidden="1" customHeight="1" x14ac:dyDescent="0.45">
      <c r="I161" s="53"/>
    </row>
    <row r="162" spans="9:9" ht="14.65" hidden="1" customHeight="1" x14ac:dyDescent="0.45">
      <c r="I162" s="53"/>
    </row>
    <row r="163" spans="9:9" ht="14.65" hidden="1" customHeight="1" x14ac:dyDescent="0.45">
      <c r="I163" s="53"/>
    </row>
    <row r="164" spans="9:9" ht="14.65" hidden="1" customHeight="1" x14ac:dyDescent="0.45">
      <c r="I164" s="53"/>
    </row>
    <row r="165" spans="9:9" ht="14.65" hidden="1" customHeight="1" x14ac:dyDescent="0.45">
      <c r="I165" s="53"/>
    </row>
    <row r="166" spans="9:9" ht="14.65" hidden="1" customHeight="1" x14ac:dyDescent="0.45">
      <c r="I166" s="53"/>
    </row>
    <row r="167" spans="9:9" ht="14.65" hidden="1" customHeight="1" x14ac:dyDescent="0.45">
      <c r="I167" s="53"/>
    </row>
    <row r="168" spans="9:9" ht="14.65" hidden="1" customHeight="1" x14ac:dyDescent="0.45">
      <c r="I168" s="53"/>
    </row>
    <row r="169" spans="9:9" ht="14.65" hidden="1" customHeight="1" x14ac:dyDescent="0.45">
      <c r="I169" s="53"/>
    </row>
    <row r="170" spans="9:9" ht="14.65" hidden="1" customHeight="1" x14ac:dyDescent="0.45">
      <c r="I170" s="53"/>
    </row>
    <row r="171" spans="9:9" ht="14.65" hidden="1" customHeight="1" x14ac:dyDescent="0.45">
      <c r="I171" s="53"/>
    </row>
    <row r="172" spans="9:9" ht="14.65" hidden="1" customHeight="1" x14ac:dyDescent="0.45">
      <c r="I172" s="53"/>
    </row>
    <row r="173" spans="9:9" ht="14.65" hidden="1" customHeight="1" x14ac:dyDescent="0.45">
      <c r="I173" s="53"/>
    </row>
    <row r="174" spans="9:9" ht="14.65" hidden="1" customHeight="1" x14ac:dyDescent="0.45">
      <c r="I174" s="53"/>
    </row>
    <row r="175" spans="9:9" ht="14.65" hidden="1" customHeight="1" x14ac:dyDescent="0.45">
      <c r="I175" s="53"/>
    </row>
    <row r="176" spans="9:9" ht="14.65" hidden="1" customHeight="1" x14ac:dyDescent="0.45">
      <c r="I176" s="53"/>
    </row>
    <row r="177" spans="9:9" ht="14.65" hidden="1" customHeight="1" x14ac:dyDescent="0.45">
      <c r="I177" s="53"/>
    </row>
    <row r="178" spans="9:9" ht="14.65" hidden="1" customHeight="1" x14ac:dyDescent="0.45">
      <c r="I178" s="53"/>
    </row>
    <row r="179" spans="9:9" ht="14.65" hidden="1" customHeight="1" x14ac:dyDescent="0.45">
      <c r="I179" s="53"/>
    </row>
    <row r="180" spans="9:9" ht="14.65" hidden="1" customHeight="1" x14ac:dyDescent="0.45">
      <c r="I180" s="54"/>
    </row>
  </sheetData>
  <mergeCells count="8">
    <mergeCell ref="O1:O2"/>
    <mergeCell ref="P1:Q1"/>
    <mergeCell ref="A1:H1"/>
    <mergeCell ref="J1:J2"/>
    <mergeCell ref="K1:K2"/>
    <mergeCell ref="L1:L2"/>
    <mergeCell ref="M1:M2"/>
    <mergeCell ref="N1:N2"/>
  </mergeCells>
  <conditionalFormatting sqref="B3:H74">
    <cfRule type="containsText" dxfId="113" priority="1" operator="containsText" text="Unavailable">
      <formula>NOT(ISERROR(SEARCH("Unavailable",B3)))</formula>
    </cfRule>
    <cfRule type="containsText" dxfId="112" priority="2" operator="containsText" text="Com Hab">
      <formula>NOT(ISERROR(SEARCH("Com Hab",B3)))</formula>
    </cfRule>
    <cfRule type="containsText" dxfId="111" priority="3" operator="containsText" text="Respite">
      <formula>NOT(ISERROR(SEARCH("Respite",B3)))</formula>
    </cfRule>
    <cfRule type="containsText" dxfId="110" priority="4" operator="containsText" text="Advocacy">
      <formula>NOT(ISERROR(SEARCH("Advocacy",B3)))</formula>
    </cfRule>
    <cfRule type="containsText" dxfId="109" priority="5" operator="containsText" text="CareGiver">
      <formula>NOT(ISERROR(SEARCH("CareGiver",B3)))</formula>
    </cfRule>
    <cfRule type="containsText" dxfId="108" priority="6" operator="containsText" text="Pre-Vocational">
      <formula>NOT(ISERROR(SEARCH("Pre-Vocational",B3)))</formula>
    </cfRule>
  </conditionalFormatting>
  <dataValidations count="1">
    <dataValidation type="list" allowBlank="1" showInputMessage="1" sqref="A1" xr:uid="{16179C55-DC0B-470A-B95E-0BBEF02CB0E0}">
      <formula1>Clients</formula1>
    </dataValidation>
  </dataValidations>
  <pageMargins left="0" right="0" top="1.75" bottom="0.75" header="0" footer="0"/>
  <pageSetup orientation="portrait" horizontalDpi="300" verticalDpi="300" r:id="rId1"/>
  <headerFooter scaleWithDoc="0">
    <oddHeader>&amp;L&amp;G&amp;C
&amp;G</oddHeader>
    <oddFooter>&amp;C
Signature: ____________________ Date:____/_____/____
 &amp;K92D05010 Prag Blvd #003 Monroe NY 10950 ● 845-600-1331 ● Info@legadail.org &amp;K01+000
&amp;G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7EE31-04B8-4C07-9C28-13391140F978}">
  <sheetPr codeName="Sheet24">
    <tabColor indexed="13"/>
    <pageSetUpPr fitToPage="1"/>
  </sheetPr>
  <dimension ref="A1:AC180"/>
  <sheetViews>
    <sheetView showGridLines="0" zoomScale="85" zoomScaleNormal="85" workbookViewId="0">
      <selection activeCell="O80" sqref="O80"/>
    </sheetView>
  </sheetViews>
  <sheetFormatPr defaultColWidth="0" defaultRowHeight="14.25" customHeight="1" zeroHeight="1" x14ac:dyDescent="0.45"/>
  <cols>
    <col min="1" max="1" width="11.265625" style="11" bestFit="1" customWidth="1"/>
    <col min="2" max="8" width="6.53125" style="11" customWidth="1"/>
    <col min="9" max="9" width="16.53125" style="51" customWidth="1"/>
    <col min="10" max="15" width="6.53125" customWidth="1"/>
    <col min="16" max="16" width="17.73046875" style="13" customWidth="1"/>
    <col min="17" max="17" width="29.53125" style="1" customWidth="1"/>
    <col min="18" max="18" width="4" style="13" customWidth="1"/>
    <col min="19" max="19" width="37.796875" style="13" customWidth="1"/>
    <col min="20" max="20" width="10.53125" style="13" hidden="1" customWidth="1"/>
    <col min="21" max="16384" width="10.53125" hidden="1"/>
  </cols>
  <sheetData>
    <row r="1" spans="1:29" ht="8.25" customHeight="1" x14ac:dyDescent="0.45">
      <c r="A1" s="173" t="s">
        <v>16</v>
      </c>
      <c r="B1" s="174"/>
      <c r="C1" s="174"/>
      <c r="D1" s="174"/>
      <c r="E1" s="174"/>
      <c r="F1" s="174"/>
      <c r="G1" s="174"/>
      <c r="H1" s="175"/>
      <c r="I1" s="99"/>
      <c r="J1" s="178" t="s">
        <v>208</v>
      </c>
      <c r="K1" s="178" t="s">
        <v>6</v>
      </c>
      <c r="L1" s="178" t="s">
        <v>7</v>
      </c>
      <c r="M1" s="178" t="s">
        <v>8</v>
      </c>
      <c r="N1" s="178" t="s">
        <v>107</v>
      </c>
      <c r="O1" s="178" t="s">
        <v>39</v>
      </c>
      <c r="P1" s="176" t="s">
        <v>205</v>
      </c>
      <c r="Q1" s="177"/>
    </row>
    <row r="2" spans="1:29" ht="8.25" customHeight="1" x14ac:dyDescent="0.45">
      <c r="A2" s="52"/>
      <c r="B2" s="52" t="s">
        <v>32</v>
      </c>
      <c r="C2" s="52" t="s">
        <v>33</v>
      </c>
      <c r="D2" s="52" t="s">
        <v>34</v>
      </c>
      <c r="E2" s="52" t="s">
        <v>35</v>
      </c>
      <c r="F2" s="52" t="s">
        <v>36</v>
      </c>
      <c r="G2" s="52" t="s">
        <v>37</v>
      </c>
      <c r="H2" s="52" t="s">
        <v>38</v>
      </c>
      <c r="I2" s="100" t="s">
        <v>105</v>
      </c>
      <c r="J2" s="179"/>
      <c r="K2" s="179"/>
      <c r="L2" s="179"/>
      <c r="M2" s="179"/>
      <c r="N2" s="179"/>
      <c r="O2" s="179"/>
      <c r="P2" s="101" t="s">
        <v>5</v>
      </c>
      <c r="Q2" s="107" cm="1">
        <f t="array" aca="1" ref="Q2" ca="1">INDIRECT(CONCATENATE("'Servicing Total'!C",MATCH($A$1,'Servicing Total'!A:A,0)))</f>
        <v>0</v>
      </c>
      <c r="T2" s="13" t="str">
        <f>LOWER(VLOOKUP(A1,Individual!A:R,16,FALSE))</f>
        <v/>
      </c>
      <c r="U2" s="101" t="s">
        <v>5</v>
      </c>
      <c r="V2" s="101" t="b">
        <f>COUNTIF(W2:AC2,"&gt;"&amp;0)&gt;=6</f>
        <v>0</v>
      </c>
      <c r="W2" s="59">
        <f>COUNTIF(B3:B74,"*Pre-Vocational*")</f>
        <v>0</v>
      </c>
      <c r="X2" s="59">
        <f t="shared" ref="X2:AC2" si="0">COUNTIF(C3:C74,"*Pre-Vocational*")</f>
        <v>0</v>
      </c>
      <c r="Y2" s="59">
        <f t="shared" si="0"/>
        <v>0</v>
      </c>
      <c r="Z2" s="59">
        <f t="shared" si="0"/>
        <v>0</v>
      </c>
      <c r="AA2" s="59">
        <f t="shared" si="0"/>
        <v>0</v>
      </c>
      <c r="AB2" s="59">
        <f t="shared" si="0"/>
        <v>0</v>
      </c>
      <c r="AC2" s="59">
        <f t="shared" si="0"/>
        <v>0</v>
      </c>
    </row>
    <row r="3" spans="1:29" ht="8.25" customHeight="1" x14ac:dyDescent="0.45">
      <c r="A3" s="150">
        <v>0.25</v>
      </c>
      <c r="B3" s="70"/>
      <c r="C3" s="74"/>
      <c r="D3" s="74"/>
      <c r="E3" s="78"/>
      <c r="F3" s="74"/>
      <c r="G3" s="78"/>
      <c r="H3" s="74"/>
      <c r="I3" s="57"/>
      <c r="J3" s="125">
        <f ca="1">IFERROR(COUNTIFS(INDIRECT(CONCATENATE("'",$I3,"'!B3:H74")),"*Pre-Vocational*",INDIRECT(CONCATENATE("'",$I3,"'!B3:H74")),"*"&amp;$A$1&amp;"*")/4,0)</f>
        <v>0</v>
      </c>
      <c r="K3" s="126">
        <f ca="1">IFERROR(COUNTIFS(INDIRECT(CONCATENATE("'",$I3,"'!B3:H74")),"*CareGiver*",INDIRECT(CONCATENATE("'",$I3,"'!B3:H74")),"*"&amp;$A$1&amp;"*")/4,0)</f>
        <v>0</v>
      </c>
      <c r="L3" s="127">
        <f ca="1">IFERROR(COUNTIFS(INDIRECT(CONCATENATE("'",$I3,"'!B3:H74")),"*Advocacy*",INDIRECT(CONCATENATE("'",$I3,"'!B3:H74")),"*"&amp;$A$1&amp;"*")/4,0)</f>
        <v>0</v>
      </c>
      <c r="M3" s="128">
        <f ca="1">IFERROR(COUNTIFS(INDIRECT(CONCATENATE("'",$I3,"'!B3:H74")),"*Respite*",INDIRECT(CONCATENATE("'",$I3,"'!B3:H74")),"*"&amp;$A$1&amp;"*")/4,0)</f>
        <v>0</v>
      </c>
      <c r="N3" s="129">
        <f ca="1">IFERROR(COUNTIFS(INDIRECT(CONCATENATE("'",$I3,"'!B3:H74")),"*Com Hab*",INDIRECT(CONCATENATE("'",$I3,"'!B3:H74")),"*"&amp;$A$1&amp;"*")/4,0)</f>
        <v>0</v>
      </c>
      <c r="O3" s="130">
        <f ca="1">SUM(J3:N3)</f>
        <v>0</v>
      </c>
      <c r="P3" s="102" t="s">
        <v>6</v>
      </c>
      <c r="Q3" s="108" cm="1">
        <f t="array" aca="1" ref="Q3" ca="1">INDIRECT(CONCATENATE("'Servicing Total'!D",MATCH($A$1,'Servicing Total'!A:A,0)))</f>
        <v>0</v>
      </c>
      <c r="R3" s="1"/>
      <c r="S3" s="1"/>
      <c r="T3" s="1"/>
      <c r="U3" s="102" t="s">
        <v>6</v>
      </c>
      <c r="V3" s="102" t="b">
        <f t="shared" ref="V3:V6" si="1">COUNTIF(W3:AC3,"&gt;"&amp;0)&gt;=6</f>
        <v>0</v>
      </c>
      <c r="W3" s="61">
        <f>COUNTIF(B3:B74,"*CareGiver*")</f>
        <v>0</v>
      </c>
      <c r="X3" s="61">
        <f t="shared" ref="X3:AC3" si="2">COUNTIF(C3:C74,"*CareGiver*")</f>
        <v>0</v>
      </c>
      <c r="Y3" s="61">
        <f t="shared" si="2"/>
        <v>0</v>
      </c>
      <c r="Z3" s="61">
        <f t="shared" si="2"/>
        <v>0</v>
      </c>
      <c r="AA3" s="61">
        <f t="shared" si="2"/>
        <v>0</v>
      </c>
      <c r="AB3" s="61">
        <f t="shared" si="2"/>
        <v>0</v>
      </c>
      <c r="AC3" s="61">
        <f t="shared" si="2"/>
        <v>0</v>
      </c>
    </row>
    <row r="4" spans="1:29" ht="8.25" customHeight="1" x14ac:dyDescent="0.45">
      <c r="A4" s="151">
        <v>0.26041666666666669</v>
      </c>
      <c r="B4" s="71"/>
      <c r="C4" s="75"/>
      <c r="D4" s="75"/>
      <c r="E4" s="79"/>
      <c r="F4" s="75"/>
      <c r="G4" s="79"/>
      <c r="H4" s="75"/>
      <c r="I4" s="57"/>
      <c r="J4" s="125">
        <f t="shared" ref="J4:J67" ca="1" si="3">IFERROR(COUNTIFS(INDIRECT(CONCATENATE("'",$I4,"'!B3:H74")),"*Pre-Vocational*",INDIRECT(CONCATENATE("'",$I4,"'!B3:H74")),"*"&amp;$A$1&amp;"*")/4,0)</f>
        <v>0</v>
      </c>
      <c r="K4" s="126">
        <f t="shared" ref="K4:K67" ca="1" si="4">IFERROR(COUNTIFS(INDIRECT(CONCATENATE("'",$I4,"'!B3:H74")),"*CareGiver*",INDIRECT(CONCATENATE("'",$I4,"'!B3:H74")),"*"&amp;$A$1&amp;"*")/4,0)</f>
        <v>0</v>
      </c>
      <c r="L4" s="127">
        <f t="shared" ref="L4:L67" ca="1" si="5">IFERROR(COUNTIFS(INDIRECT(CONCATENATE("'",$I4,"'!B3:H74")),"*Advocacy*",INDIRECT(CONCATENATE("'",$I4,"'!B3:H74")),"*"&amp;$A$1&amp;"*")/4,0)</f>
        <v>0</v>
      </c>
      <c r="M4" s="128">
        <f t="shared" ref="M4:M67" ca="1" si="6">IFERROR(COUNTIFS(INDIRECT(CONCATENATE("'",$I4,"'!B3:H74")),"*Respite*",INDIRECT(CONCATENATE("'",$I4,"'!B3:H74")),"*"&amp;$A$1&amp;"*")/4,0)</f>
        <v>0</v>
      </c>
      <c r="N4" s="129">
        <f t="shared" ref="N4:N67" ca="1" si="7">IFERROR(COUNTIFS(INDIRECT(CONCATENATE("'",$I4,"'!B3:H74")),"*Com Hab*",INDIRECT(CONCATENATE("'",$I4,"'!B3:H74")),"*"&amp;$A$1&amp;"*")/4,0)</f>
        <v>0</v>
      </c>
      <c r="O4" s="130">
        <f t="shared" ref="O4:O66" ca="1" si="8">SUM(J4:N4)</f>
        <v>0</v>
      </c>
      <c r="P4" s="103" t="s">
        <v>7</v>
      </c>
      <c r="Q4" s="109" cm="1">
        <f t="array" aca="1" ref="Q4" ca="1">INDIRECT(CONCATENATE("'Servicing Total'!E",MATCH($A$1,'Servicing Total'!A:A,0)))</f>
        <v>0</v>
      </c>
      <c r="R4" s="1"/>
      <c r="S4" s="1"/>
      <c r="T4" s="1"/>
      <c r="U4" s="103" t="s">
        <v>7</v>
      </c>
      <c r="V4" s="103" t="b">
        <f t="shared" si="1"/>
        <v>0</v>
      </c>
      <c r="W4" s="63">
        <f>COUNTIF(B3:B74,"*Advocacy*")</f>
        <v>0</v>
      </c>
      <c r="X4" s="63">
        <f t="shared" ref="X4:AC4" si="9">COUNTIF(C3:C74,"*Advocacy*")</f>
        <v>0</v>
      </c>
      <c r="Y4" s="63">
        <f t="shared" si="9"/>
        <v>0</v>
      </c>
      <c r="Z4" s="63">
        <f t="shared" si="9"/>
        <v>0</v>
      </c>
      <c r="AA4" s="63">
        <f t="shared" si="9"/>
        <v>0</v>
      </c>
      <c r="AB4" s="63">
        <f t="shared" si="9"/>
        <v>0</v>
      </c>
      <c r="AC4" s="63">
        <f t="shared" si="9"/>
        <v>0</v>
      </c>
    </row>
    <row r="5" spans="1:29" ht="8.25" customHeight="1" x14ac:dyDescent="0.45">
      <c r="A5" s="151">
        <v>0.27083333333333331</v>
      </c>
      <c r="B5" s="71"/>
      <c r="C5" s="75"/>
      <c r="D5" s="75"/>
      <c r="E5" s="79"/>
      <c r="F5" s="75"/>
      <c r="G5" s="79"/>
      <c r="H5" s="75"/>
      <c r="I5" s="57"/>
      <c r="J5" s="125">
        <f t="shared" ca="1" si="3"/>
        <v>0</v>
      </c>
      <c r="K5" s="126">
        <f t="shared" ca="1" si="4"/>
        <v>0</v>
      </c>
      <c r="L5" s="127">
        <f t="shared" ca="1" si="5"/>
        <v>0</v>
      </c>
      <c r="M5" s="128">
        <f t="shared" ca="1" si="6"/>
        <v>0</v>
      </c>
      <c r="N5" s="129">
        <f t="shared" ca="1" si="7"/>
        <v>0</v>
      </c>
      <c r="O5" s="130">
        <f t="shared" ca="1" si="8"/>
        <v>0</v>
      </c>
      <c r="P5" s="104" t="s">
        <v>8</v>
      </c>
      <c r="Q5" s="110" cm="1">
        <f t="array" aca="1" ref="Q5" ca="1">INDIRECT(CONCATENATE("'Servicing Total'!F",MATCH($A$1,'Servicing Total'!A:A,0)))</f>
        <v>0</v>
      </c>
      <c r="R5" s="1"/>
      <c r="S5" s="1"/>
      <c r="T5" s="1"/>
      <c r="U5" s="104" t="s">
        <v>8</v>
      </c>
      <c r="V5" s="104" t="b">
        <f t="shared" si="1"/>
        <v>0</v>
      </c>
      <c r="W5" s="65">
        <f>COUNTIF(B3:B74,"*Respite*")</f>
        <v>0</v>
      </c>
      <c r="X5" s="65">
        <f t="shared" ref="X5:AC5" si="10">COUNTIF(C3:C74,"*Respite*")</f>
        <v>0</v>
      </c>
      <c r="Y5" s="65">
        <f t="shared" si="10"/>
        <v>0</v>
      </c>
      <c r="Z5" s="65">
        <f t="shared" si="10"/>
        <v>0</v>
      </c>
      <c r="AA5" s="65">
        <f t="shared" si="10"/>
        <v>0</v>
      </c>
      <c r="AB5" s="65">
        <f t="shared" si="10"/>
        <v>0</v>
      </c>
      <c r="AC5" s="65">
        <f t="shared" si="10"/>
        <v>0</v>
      </c>
    </row>
    <row r="6" spans="1:29" ht="8.25" customHeight="1" x14ac:dyDescent="0.45">
      <c r="A6" s="152">
        <v>0.28125</v>
      </c>
      <c r="B6" s="72"/>
      <c r="C6" s="76"/>
      <c r="D6" s="76"/>
      <c r="E6" s="80"/>
      <c r="F6" s="76"/>
      <c r="G6" s="80"/>
      <c r="H6" s="76"/>
      <c r="I6" s="57"/>
      <c r="J6" s="125">
        <f t="shared" ca="1" si="3"/>
        <v>0</v>
      </c>
      <c r="K6" s="126">
        <f t="shared" ca="1" si="4"/>
        <v>0</v>
      </c>
      <c r="L6" s="127">
        <f t="shared" ca="1" si="5"/>
        <v>0</v>
      </c>
      <c r="M6" s="128">
        <f t="shared" ca="1" si="6"/>
        <v>0</v>
      </c>
      <c r="N6" s="129">
        <f t="shared" ca="1" si="7"/>
        <v>0</v>
      </c>
      <c r="O6" s="130">
        <f t="shared" ca="1" si="8"/>
        <v>0</v>
      </c>
      <c r="P6" s="105" t="s">
        <v>107</v>
      </c>
      <c r="Q6" s="111" cm="1">
        <f t="array" aca="1" ref="Q6" ca="1">INDIRECT(CONCATENATE("'Servicing Total'!G",MATCH($A$1,'Servicing Total'!A:A,0)))</f>
        <v>0</v>
      </c>
      <c r="R6" s="1"/>
      <c r="S6" s="1"/>
      <c r="T6" s="1"/>
      <c r="U6" s="105" t="s">
        <v>107</v>
      </c>
      <c r="V6" s="105" t="b">
        <f t="shared" si="1"/>
        <v>0</v>
      </c>
      <c r="W6" s="69">
        <f>COUNTIF(B3:B74,"*Com Hab*")</f>
        <v>0</v>
      </c>
      <c r="X6" s="69">
        <f t="shared" ref="X6:AC6" si="11">COUNTIF(C3:C74,"*Com Hab*")</f>
        <v>0</v>
      </c>
      <c r="Y6" s="69">
        <f t="shared" si="11"/>
        <v>0</v>
      </c>
      <c r="Z6" s="69">
        <f t="shared" si="11"/>
        <v>0</v>
      </c>
      <c r="AA6" s="69">
        <f t="shared" si="11"/>
        <v>0</v>
      </c>
      <c r="AB6" s="69">
        <f t="shared" si="11"/>
        <v>0</v>
      </c>
      <c r="AC6" s="69">
        <f t="shared" si="11"/>
        <v>0</v>
      </c>
    </row>
    <row r="7" spans="1:29" ht="8.25" customHeight="1" x14ac:dyDescent="0.45">
      <c r="A7" s="150">
        <v>0.29166666666666669</v>
      </c>
      <c r="B7" s="70"/>
      <c r="C7" s="74"/>
      <c r="D7" s="74"/>
      <c r="E7" s="78"/>
      <c r="F7" s="74"/>
      <c r="G7" s="78"/>
      <c r="H7" s="74"/>
      <c r="I7" s="57"/>
      <c r="J7" s="125">
        <f t="shared" ca="1" si="3"/>
        <v>0</v>
      </c>
      <c r="K7" s="126">
        <f t="shared" ca="1" si="4"/>
        <v>0</v>
      </c>
      <c r="L7" s="127">
        <f t="shared" ca="1" si="5"/>
        <v>0</v>
      </c>
      <c r="M7" s="128">
        <f t="shared" ca="1" si="6"/>
        <v>0</v>
      </c>
      <c r="N7" s="129">
        <f t="shared" ca="1" si="7"/>
        <v>0</v>
      </c>
      <c r="O7" s="130">
        <f t="shared" ca="1" si="8"/>
        <v>0</v>
      </c>
      <c r="P7" s="106" t="s">
        <v>9</v>
      </c>
      <c r="Q7" s="112">
        <f ca="1">SUM(Q2:Q6)</f>
        <v>0</v>
      </c>
      <c r="R7" s="1"/>
      <c r="S7" s="1"/>
      <c r="T7" s="1"/>
    </row>
    <row r="8" spans="1:29" ht="8.25" customHeight="1" x14ac:dyDescent="0.45">
      <c r="A8" s="151">
        <v>0.30208333333333331</v>
      </c>
      <c r="B8" s="71"/>
      <c r="C8" s="75"/>
      <c r="D8" s="75"/>
      <c r="E8" s="79"/>
      <c r="F8" s="75"/>
      <c r="G8" s="79"/>
      <c r="H8" s="75"/>
      <c r="I8" s="57"/>
      <c r="J8" s="125">
        <f t="shared" ca="1" si="3"/>
        <v>0</v>
      </c>
      <c r="K8" s="126">
        <f t="shared" ca="1" si="4"/>
        <v>0</v>
      </c>
      <c r="L8" s="127">
        <f t="shared" ca="1" si="5"/>
        <v>0</v>
      </c>
      <c r="M8" s="128">
        <f t="shared" ca="1" si="6"/>
        <v>0</v>
      </c>
      <c r="N8" s="129">
        <f t="shared" ca="1" si="7"/>
        <v>0</v>
      </c>
      <c r="O8" s="130">
        <f t="shared" ca="1" si="8"/>
        <v>0</v>
      </c>
      <c r="P8" s="118" t="s">
        <v>40</v>
      </c>
      <c r="Q8" s="56" t="str" cm="1">
        <f t="array" aca="1" ref="Q8" ca="1">INDIRECT(CONCATENATE("Individual!A",MATCH($A$1,Individual!A:A,0)))</f>
        <v>Individual 6</v>
      </c>
      <c r="R8" s="1"/>
      <c r="S8" s="1"/>
      <c r="T8" s="1"/>
    </row>
    <row r="9" spans="1:29" ht="8.25" customHeight="1" x14ac:dyDescent="0.45">
      <c r="A9" s="151">
        <v>0.3125</v>
      </c>
      <c r="B9" s="71"/>
      <c r="C9" s="75"/>
      <c r="D9" s="75"/>
      <c r="E9" s="79"/>
      <c r="F9" s="75"/>
      <c r="G9" s="79"/>
      <c r="H9" s="75"/>
      <c r="I9" s="57"/>
      <c r="J9" s="125">
        <f t="shared" ca="1" si="3"/>
        <v>0</v>
      </c>
      <c r="K9" s="126">
        <f t="shared" ca="1" si="4"/>
        <v>0</v>
      </c>
      <c r="L9" s="127">
        <f t="shared" ca="1" si="5"/>
        <v>0</v>
      </c>
      <c r="M9" s="128">
        <f t="shared" ca="1" si="6"/>
        <v>0</v>
      </c>
      <c r="N9" s="129">
        <f t="shared" ca="1" si="7"/>
        <v>0</v>
      </c>
      <c r="O9" s="130">
        <f t="shared" ca="1" si="8"/>
        <v>0</v>
      </c>
      <c r="P9" s="118" t="s">
        <v>209</v>
      </c>
      <c r="Q9" s="56" cm="1">
        <f t="array" aca="1" ref="Q9" ca="1">INDIRECT(CONCATENATE("Individual!B",MATCH($A$1,Individual!A:A,0)))</f>
        <v>0</v>
      </c>
      <c r="R9" s="1"/>
      <c r="S9" s="1"/>
      <c r="T9" s="1"/>
    </row>
    <row r="10" spans="1:29" ht="8.25" customHeight="1" x14ac:dyDescent="0.45">
      <c r="A10" s="152">
        <v>0.32291666666666702</v>
      </c>
      <c r="B10" s="72"/>
      <c r="C10" s="76"/>
      <c r="D10" s="76"/>
      <c r="E10" s="80"/>
      <c r="F10" s="76"/>
      <c r="G10" s="80"/>
      <c r="H10" s="76"/>
      <c r="I10" s="57"/>
      <c r="J10" s="125">
        <f t="shared" ca="1" si="3"/>
        <v>0</v>
      </c>
      <c r="K10" s="126">
        <f t="shared" ca="1" si="4"/>
        <v>0</v>
      </c>
      <c r="L10" s="127">
        <f t="shared" ca="1" si="5"/>
        <v>0</v>
      </c>
      <c r="M10" s="128">
        <f t="shared" ca="1" si="6"/>
        <v>0</v>
      </c>
      <c r="N10" s="129">
        <f t="shared" ca="1" si="7"/>
        <v>0</v>
      </c>
      <c r="O10" s="130">
        <f t="shared" ca="1" si="8"/>
        <v>0</v>
      </c>
      <c r="P10" s="118" t="s">
        <v>210</v>
      </c>
      <c r="Q10" s="56" cm="1">
        <f t="array" aca="1" ref="Q10" ca="1">INDIRECT(CONCATENATE("Individual!C",MATCH($A$1,Individual!A:A,0)))</f>
        <v>0</v>
      </c>
      <c r="R10" s="1"/>
      <c r="S10" s="1"/>
      <c r="T10" s="1"/>
    </row>
    <row r="11" spans="1:29" ht="8.25" customHeight="1" x14ac:dyDescent="0.45">
      <c r="A11" s="150">
        <v>0.33333333333333298</v>
      </c>
      <c r="B11" s="70"/>
      <c r="C11" s="74"/>
      <c r="D11" s="74"/>
      <c r="E11" s="78"/>
      <c r="F11" s="74"/>
      <c r="G11" s="78"/>
      <c r="H11" s="74"/>
      <c r="I11" s="57"/>
      <c r="J11" s="125">
        <f t="shared" ca="1" si="3"/>
        <v>0</v>
      </c>
      <c r="K11" s="126">
        <f t="shared" ca="1" si="4"/>
        <v>0</v>
      </c>
      <c r="L11" s="127">
        <f t="shared" ca="1" si="5"/>
        <v>0</v>
      </c>
      <c r="M11" s="128">
        <f t="shared" ca="1" si="6"/>
        <v>0</v>
      </c>
      <c r="N11" s="129">
        <f t="shared" ca="1" si="7"/>
        <v>0</v>
      </c>
      <c r="O11" s="130">
        <f t="shared" ca="1" si="8"/>
        <v>0</v>
      </c>
      <c r="P11" s="118" t="s">
        <v>197</v>
      </c>
      <c r="Q11" s="56" cm="1">
        <f t="array" aca="1" ref="Q11" ca="1">INDIRECT(CONCATENATE("Individual!J",MATCH($A$1,Individual!A:A,0)))</f>
        <v>0</v>
      </c>
      <c r="R11" s="1"/>
      <c r="S11" s="1"/>
      <c r="T11" s="1"/>
    </row>
    <row r="12" spans="1:29" ht="8.25" customHeight="1" x14ac:dyDescent="0.45">
      <c r="A12" s="151">
        <v>0.34375</v>
      </c>
      <c r="B12" s="71"/>
      <c r="C12" s="75"/>
      <c r="D12" s="75"/>
      <c r="E12" s="79"/>
      <c r="F12" s="75"/>
      <c r="G12" s="79"/>
      <c r="H12" s="75"/>
      <c r="I12" s="57"/>
      <c r="J12" s="125">
        <f t="shared" ca="1" si="3"/>
        <v>0</v>
      </c>
      <c r="K12" s="126">
        <f t="shared" ca="1" si="4"/>
        <v>0</v>
      </c>
      <c r="L12" s="127">
        <f t="shared" ca="1" si="5"/>
        <v>0</v>
      </c>
      <c r="M12" s="128">
        <f t="shared" ca="1" si="6"/>
        <v>0</v>
      </c>
      <c r="N12" s="129">
        <f t="shared" ca="1" si="7"/>
        <v>0</v>
      </c>
      <c r="O12" s="130">
        <f t="shared" ca="1" si="8"/>
        <v>0</v>
      </c>
      <c r="P12" s="118" t="s">
        <v>202</v>
      </c>
      <c r="Q12" s="56" cm="1">
        <f t="array" aca="1" ref="Q12" ca="1">INDIRECT(CONCATENATE("Individual!K",MATCH($A$1,Individual!A:A,0)))</f>
        <v>0</v>
      </c>
      <c r="R12" s="1"/>
      <c r="S12" s="1"/>
      <c r="T12" s="1"/>
    </row>
    <row r="13" spans="1:29" ht="8.25" customHeight="1" x14ac:dyDescent="0.45">
      <c r="A13" s="151">
        <v>0.35416666666666602</v>
      </c>
      <c r="B13" s="71"/>
      <c r="C13" s="75"/>
      <c r="D13" s="75"/>
      <c r="E13" s="79"/>
      <c r="F13" s="75"/>
      <c r="G13" s="79"/>
      <c r="H13" s="75"/>
      <c r="I13" s="57"/>
      <c r="J13" s="125">
        <f t="shared" ca="1" si="3"/>
        <v>0</v>
      </c>
      <c r="K13" s="126">
        <f t="shared" ca="1" si="4"/>
        <v>0</v>
      </c>
      <c r="L13" s="127">
        <f t="shared" ca="1" si="5"/>
        <v>0</v>
      </c>
      <c r="M13" s="128">
        <f t="shared" ca="1" si="6"/>
        <v>0</v>
      </c>
      <c r="N13" s="129">
        <f t="shared" ca="1" si="7"/>
        <v>0</v>
      </c>
      <c r="O13" s="130">
        <f t="shared" ca="1" si="8"/>
        <v>0</v>
      </c>
      <c r="P13" s="118" t="s">
        <v>204</v>
      </c>
      <c r="Q13" s="56" cm="1">
        <f t="array" aca="1" ref="Q13" ca="1">INDIRECT(CONCATENATE("Individual!L",MATCH($A$1,Individual!A:A,0)))</f>
        <v>0</v>
      </c>
      <c r="R13" s="1"/>
      <c r="S13" s="1"/>
      <c r="T13" s="1"/>
    </row>
    <row r="14" spans="1:29" ht="8.25" customHeight="1" x14ac:dyDescent="0.45">
      <c r="A14" s="152">
        <v>0.36458333333333298</v>
      </c>
      <c r="B14" s="72"/>
      <c r="C14" s="76"/>
      <c r="D14" s="76"/>
      <c r="E14" s="80"/>
      <c r="F14" s="76"/>
      <c r="G14" s="80"/>
      <c r="H14" s="76"/>
      <c r="I14" s="57"/>
      <c r="J14" s="125">
        <f t="shared" ca="1" si="3"/>
        <v>0</v>
      </c>
      <c r="K14" s="126">
        <f t="shared" ca="1" si="4"/>
        <v>0</v>
      </c>
      <c r="L14" s="127">
        <f t="shared" ca="1" si="5"/>
        <v>0</v>
      </c>
      <c r="M14" s="128">
        <f t="shared" ca="1" si="6"/>
        <v>0</v>
      </c>
      <c r="N14" s="129">
        <f t="shared" ca="1" si="7"/>
        <v>0</v>
      </c>
      <c r="O14" s="130">
        <f t="shared" ca="1" si="8"/>
        <v>0</v>
      </c>
      <c r="P14" s="118" t="s">
        <v>203</v>
      </c>
      <c r="Q14" s="56" cm="1">
        <f t="array" aca="1" ref="Q14" ca="1">INDIRECT(CONCATENATE("Individual!M",MATCH($A$1,Individual!A:A,0)))</f>
        <v>0</v>
      </c>
      <c r="R14" s="1"/>
      <c r="S14" s="1"/>
      <c r="T14" s="1"/>
    </row>
    <row r="15" spans="1:29" ht="8.25" customHeight="1" x14ac:dyDescent="0.45">
      <c r="A15" s="150">
        <v>0.375</v>
      </c>
      <c r="B15" s="70"/>
      <c r="C15" s="74"/>
      <c r="D15" s="74"/>
      <c r="E15" s="78"/>
      <c r="F15" s="74"/>
      <c r="G15" s="78"/>
      <c r="H15" s="74"/>
      <c r="I15" s="57"/>
      <c r="J15" s="125">
        <f t="shared" ca="1" si="3"/>
        <v>0</v>
      </c>
      <c r="K15" s="126">
        <f t="shared" ca="1" si="4"/>
        <v>0</v>
      </c>
      <c r="L15" s="127">
        <f t="shared" ca="1" si="5"/>
        <v>0</v>
      </c>
      <c r="M15" s="128">
        <f t="shared" ca="1" si="6"/>
        <v>0</v>
      </c>
      <c r="N15" s="129">
        <f t="shared" ca="1" si="7"/>
        <v>0</v>
      </c>
      <c r="O15" s="130">
        <f t="shared" ca="1" si="8"/>
        <v>0</v>
      </c>
      <c r="P15" s="118" t="s">
        <v>201</v>
      </c>
      <c r="Q15" s="56" cm="1">
        <f t="array" aca="1" ref="Q15" ca="1">INDIRECT(CONCATENATE("Individual!N",MATCH($A$1,Individual!A:A,0)))</f>
        <v>0</v>
      </c>
      <c r="R15" s="1"/>
      <c r="S15" s="1"/>
      <c r="T15" s="1"/>
    </row>
    <row r="16" spans="1:29" ht="8.25" customHeight="1" x14ac:dyDescent="0.45">
      <c r="A16" s="151">
        <v>0.38541666666666602</v>
      </c>
      <c r="B16" s="71"/>
      <c r="C16" s="75"/>
      <c r="D16" s="75"/>
      <c r="E16" s="79"/>
      <c r="F16" s="75"/>
      <c r="G16" s="79"/>
      <c r="H16" s="75"/>
      <c r="I16" s="57"/>
      <c r="J16" s="125">
        <f t="shared" ca="1" si="3"/>
        <v>0</v>
      </c>
      <c r="K16" s="126">
        <f t="shared" ca="1" si="4"/>
        <v>0</v>
      </c>
      <c r="L16" s="127">
        <f t="shared" ca="1" si="5"/>
        <v>0</v>
      </c>
      <c r="M16" s="128">
        <f t="shared" ca="1" si="6"/>
        <v>0</v>
      </c>
      <c r="N16" s="129">
        <f t="shared" ca="1" si="7"/>
        <v>0</v>
      </c>
      <c r="O16" s="130">
        <f t="shared" ca="1" si="8"/>
        <v>0</v>
      </c>
      <c r="P16" s="118" t="s">
        <v>199</v>
      </c>
      <c r="Q16" s="56" cm="1">
        <f t="array" aca="1" ref="Q16" ca="1">INDIRECT(CONCATENATE("Individual!O",MATCH($A$1,Individual!A:A,0)))</f>
        <v>0</v>
      </c>
      <c r="R16" s="1"/>
      <c r="S16" s="1"/>
      <c r="T16" s="1"/>
    </row>
    <row r="17" spans="1:20" ht="8.25" customHeight="1" x14ac:dyDescent="0.45">
      <c r="A17" s="151">
        <v>0.39583333333333298</v>
      </c>
      <c r="B17" s="71"/>
      <c r="C17" s="75"/>
      <c r="D17" s="75"/>
      <c r="E17" s="79"/>
      <c r="F17" s="75"/>
      <c r="G17" s="79"/>
      <c r="H17" s="75"/>
      <c r="I17" s="57"/>
      <c r="J17" s="125">
        <f t="shared" ca="1" si="3"/>
        <v>0</v>
      </c>
      <c r="K17" s="126">
        <f t="shared" ca="1" si="4"/>
        <v>0</v>
      </c>
      <c r="L17" s="127">
        <f t="shared" ca="1" si="5"/>
        <v>0</v>
      </c>
      <c r="M17" s="128">
        <f t="shared" ca="1" si="6"/>
        <v>0</v>
      </c>
      <c r="N17" s="129">
        <f t="shared" ca="1" si="7"/>
        <v>0</v>
      </c>
      <c r="O17" s="130">
        <f t="shared" ca="1" si="8"/>
        <v>0</v>
      </c>
      <c r="P17" s="118" t="s">
        <v>226</v>
      </c>
      <c r="Q17" s="56" cm="1">
        <f t="array" aca="1" ref="Q17" ca="1">INDIRECT(CONCATENATE("Individual!P",MATCH($A$1,Individual!A:A,0)))</f>
        <v>0</v>
      </c>
      <c r="R17" s="1"/>
      <c r="S17" s="1"/>
      <c r="T17" s="1"/>
    </row>
    <row r="18" spans="1:20" ht="8.25" customHeight="1" x14ac:dyDescent="0.45">
      <c r="A18" s="152">
        <v>0.40625</v>
      </c>
      <c r="B18" s="72"/>
      <c r="C18" s="76"/>
      <c r="D18" s="76"/>
      <c r="E18" s="80"/>
      <c r="F18" s="76"/>
      <c r="G18" s="80"/>
      <c r="H18" s="76"/>
      <c r="I18" s="57"/>
      <c r="J18" s="125">
        <f t="shared" ca="1" si="3"/>
        <v>0</v>
      </c>
      <c r="K18" s="126">
        <f t="shared" ca="1" si="4"/>
        <v>0</v>
      </c>
      <c r="L18" s="127">
        <f t="shared" ca="1" si="5"/>
        <v>0</v>
      </c>
      <c r="M18" s="128">
        <f t="shared" ca="1" si="6"/>
        <v>0</v>
      </c>
      <c r="N18" s="129">
        <f t="shared" ca="1" si="7"/>
        <v>0</v>
      </c>
      <c r="O18" s="130">
        <f t="shared" ca="1" si="8"/>
        <v>0</v>
      </c>
      <c r="P18" s="118" t="s">
        <v>200</v>
      </c>
      <c r="Q18" s="56" cm="1">
        <f t="array" aca="1" ref="Q18" ca="1">INDIRECT(CONCATENATE("Individual!Q",MATCH($A$1,Individual!A:A,0)))</f>
        <v>0</v>
      </c>
      <c r="R18" s="1"/>
      <c r="S18" s="1"/>
      <c r="T18" s="1"/>
    </row>
    <row r="19" spans="1:20" ht="8.25" customHeight="1" x14ac:dyDescent="0.45">
      <c r="A19" s="150">
        <v>0.41666666666666702</v>
      </c>
      <c r="B19" s="70"/>
      <c r="C19" s="74"/>
      <c r="D19" s="74"/>
      <c r="E19" s="78"/>
      <c r="F19" s="74"/>
      <c r="G19" s="78"/>
      <c r="H19" s="74"/>
      <c r="I19" s="57"/>
      <c r="J19" s="125">
        <f t="shared" ca="1" si="3"/>
        <v>0</v>
      </c>
      <c r="K19" s="126">
        <f t="shared" ca="1" si="4"/>
        <v>0</v>
      </c>
      <c r="L19" s="127">
        <f t="shared" ca="1" si="5"/>
        <v>0</v>
      </c>
      <c r="M19" s="128">
        <f t="shared" ca="1" si="6"/>
        <v>0</v>
      </c>
      <c r="N19" s="129">
        <f t="shared" ca="1" si="7"/>
        <v>0</v>
      </c>
      <c r="O19" s="130">
        <f t="shared" ca="1" si="8"/>
        <v>0</v>
      </c>
      <c r="P19" s="48"/>
      <c r="Q19" s="49"/>
      <c r="R19" s="1"/>
      <c r="S19" s="1"/>
      <c r="T19" s="1"/>
    </row>
    <row r="20" spans="1:20" ht="8.25" customHeight="1" x14ac:dyDescent="0.45">
      <c r="A20" s="151">
        <v>0.42708333333333298</v>
      </c>
      <c r="B20" s="71"/>
      <c r="C20" s="75"/>
      <c r="D20" s="75"/>
      <c r="E20" s="79"/>
      <c r="F20" s="75"/>
      <c r="G20" s="79"/>
      <c r="H20" s="75"/>
      <c r="I20" s="57"/>
      <c r="J20" s="125">
        <f t="shared" ca="1" si="3"/>
        <v>0</v>
      </c>
      <c r="K20" s="126">
        <f t="shared" ca="1" si="4"/>
        <v>0</v>
      </c>
      <c r="L20" s="127">
        <f t="shared" ca="1" si="5"/>
        <v>0</v>
      </c>
      <c r="M20" s="128">
        <f t="shared" ca="1" si="6"/>
        <v>0</v>
      </c>
      <c r="N20" s="129">
        <f t="shared" ca="1" si="7"/>
        <v>0</v>
      </c>
      <c r="O20" s="130">
        <f t="shared" ca="1" si="8"/>
        <v>0</v>
      </c>
      <c r="P20" s="48"/>
      <c r="Q20" s="49"/>
      <c r="R20" s="1"/>
      <c r="S20" s="1"/>
      <c r="T20" s="1"/>
    </row>
    <row r="21" spans="1:20" ht="8.25" customHeight="1" x14ac:dyDescent="0.45">
      <c r="A21" s="151">
        <v>0.4375</v>
      </c>
      <c r="B21" s="71"/>
      <c r="C21" s="75"/>
      <c r="D21" s="75"/>
      <c r="E21" s="79"/>
      <c r="F21" s="75"/>
      <c r="G21" s="79"/>
      <c r="H21" s="75"/>
      <c r="I21" s="57"/>
      <c r="J21" s="125">
        <f t="shared" ca="1" si="3"/>
        <v>0</v>
      </c>
      <c r="K21" s="126">
        <f t="shared" ca="1" si="4"/>
        <v>0</v>
      </c>
      <c r="L21" s="127">
        <f t="shared" ca="1" si="5"/>
        <v>0</v>
      </c>
      <c r="M21" s="128">
        <f t="shared" ca="1" si="6"/>
        <v>0</v>
      </c>
      <c r="N21" s="129">
        <f t="shared" ca="1" si="7"/>
        <v>0</v>
      </c>
      <c r="O21" s="130">
        <f t="shared" ca="1" si="8"/>
        <v>0</v>
      </c>
      <c r="P21" s="48"/>
      <c r="Q21" s="49"/>
      <c r="R21" s="1"/>
      <c r="S21" s="1"/>
      <c r="T21" s="1"/>
    </row>
    <row r="22" spans="1:20" ht="8.25" customHeight="1" x14ac:dyDescent="0.45">
      <c r="A22" s="152">
        <v>0.44791666666666602</v>
      </c>
      <c r="B22" s="72"/>
      <c r="C22" s="76"/>
      <c r="D22" s="76"/>
      <c r="E22" s="80"/>
      <c r="F22" s="76"/>
      <c r="G22" s="80"/>
      <c r="H22" s="76"/>
      <c r="I22" s="57"/>
      <c r="J22" s="125">
        <f t="shared" ca="1" si="3"/>
        <v>0</v>
      </c>
      <c r="K22" s="126">
        <f t="shared" ca="1" si="4"/>
        <v>0</v>
      </c>
      <c r="L22" s="127">
        <f t="shared" ca="1" si="5"/>
        <v>0</v>
      </c>
      <c r="M22" s="128">
        <f t="shared" ca="1" si="6"/>
        <v>0</v>
      </c>
      <c r="N22" s="129">
        <f t="shared" ca="1" si="7"/>
        <v>0</v>
      </c>
      <c r="O22" s="130">
        <f t="shared" ca="1" si="8"/>
        <v>0</v>
      </c>
      <c r="P22" s="48"/>
      <c r="Q22" s="49"/>
      <c r="R22" s="1"/>
      <c r="S22" s="1"/>
      <c r="T22" s="1"/>
    </row>
    <row r="23" spans="1:20" ht="8.25" customHeight="1" x14ac:dyDescent="0.45">
      <c r="A23" s="150">
        <v>0.45833333333333298</v>
      </c>
      <c r="B23" s="70"/>
      <c r="C23" s="74"/>
      <c r="D23" s="74"/>
      <c r="E23" s="78"/>
      <c r="F23" s="74"/>
      <c r="G23" s="78"/>
      <c r="H23" s="74"/>
      <c r="I23" s="57"/>
      <c r="J23" s="125">
        <f t="shared" ca="1" si="3"/>
        <v>0</v>
      </c>
      <c r="K23" s="126">
        <f t="shared" ca="1" si="4"/>
        <v>0</v>
      </c>
      <c r="L23" s="127">
        <f t="shared" ca="1" si="5"/>
        <v>0</v>
      </c>
      <c r="M23" s="128">
        <f t="shared" ca="1" si="6"/>
        <v>0</v>
      </c>
      <c r="N23" s="129">
        <f t="shared" ca="1" si="7"/>
        <v>0</v>
      </c>
      <c r="O23" s="130">
        <f t="shared" ca="1" si="8"/>
        <v>0</v>
      </c>
      <c r="P23" s="48"/>
      <c r="Q23" s="49"/>
      <c r="R23" s="1"/>
      <c r="S23" s="1"/>
      <c r="T23" s="1"/>
    </row>
    <row r="24" spans="1:20" ht="8.25" customHeight="1" x14ac:dyDescent="0.45">
      <c r="A24" s="151">
        <v>0.46875</v>
      </c>
      <c r="B24" s="71"/>
      <c r="C24" s="75"/>
      <c r="D24" s="75"/>
      <c r="E24" s="79"/>
      <c r="F24" s="75"/>
      <c r="G24" s="79"/>
      <c r="H24" s="75"/>
      <c r="I24" s="57"/>
      <c r="J24" s="125">
        <f t="shared" ca="1" si="3"/>
        <v>0</v>
      </c>
      <c r="K24" s="126">
        <f t="shared" ca="1" si="4"/>
        <v>0</v>
      </c>
      <c r="L24" s="127">
        <f t="shared" ca="1" si="5"/>
        <v>0</v>
      </c>
      <c r="M24" s="128">
        <f t="shared" ca="1" si="6"/>
        <v>0</v>
      </c>
      <c r="N24" s="129">
        <f t="shared" ca="1" si="7"/>
        <v>0</v>
      </c>
      <c r="O24" s="130">
        <f t="shared" ca="1" si="8"/>
        <v>0</v>
      </c>
      <c r="P24" s="48"/>
      <c r="Q24" s="49"/>
      <c r="R24" s="1"/>
      <c r="S24" s="1"/>
      <c r="T24" s="1"/>
    </row>
    <row r="25" spans="1:20" ht="8.25" customHeight="1" x14ac:dyDescent="0.45">
      <c r="A25" s="151">
        <v>0.47916666666666602</v>
      </c>
      <c r="B25" s="71"/>
      <c r="C25" s="75"/>
      <c r="D25" s="75"/>
      <c r="E25" s="79"/>
      <c r="F25" s="75"/>
      <c r="G25" s="79"/>
      <c r="H25" s="75"/>
      <c r="I25" s="57"/>
      <c r="J25" s="125">
        <f t="shared" ca="1" si="3"/>
        <v>0</v>
      </c>
      <c r="K25" s="126">
        <f t="shared" ca="1" si="4"/>
        <v>0</v>
      </c>
      <c r="L25" s="127">
        <f t="shared" ca="1" si="5"/>
        <v>0</v>
      </c>
      <c r="M25" s="128">
        <f t="shared" ca="1" si="6"/>
        <v>0</v>
      </c>
      <c r="N25" s="129">
        <f t="shared" ca="1" si="7"/>
        <v>0</v>
      </c>
      <c r="O25" s="130">
        <f t="shared" ca="1" si="8"/>
        <v>0</v>
      </c>
      <c r="P25" s="1"/>
      <c r="R25" s="1"/>
      <c r="S25" s="1"/>
      <c r="T25" s="1"/>
    </row>
    <row r="26" spans="1:20" ht="8.25" customHeight="1" x14ac:dyDescent="0.45">
      <c r="A26" s="152">
        <v>0.48958333333333298</v>
      </c>
      <c r="B26" s="72"/>
      <c r="C26" s="76"/>
      <c r="D26" s="76"/>
      <c r="E26" s="80"/>
      <c r="F26" s="76"/>
      <c r="G26" s="80"/>
      <c r="H26" s="76"/>
      <c r="I26" s="57"/>
      <c r="J26" s="125">
        <f t="shared" ca="1" si="3"/>
        <v>0</v>
      </c>
      <c r="K26" s="126">
        <f t="shared" ca="1" si="4"/>
        <v>0</v>
      </c>
      <c r="L26" s="127">
        <f t="shared" ca="1" si="5"/>
        <v>0</v>
      </c>
      <c r="M26" s="128">
        <f t="shared" ca="1" si="6"/>
        <v>0</v>
      </c>
      <c r="N26" s="129">
        <f t="shared" ca="1" si="7"/>
        <v>0</v>
      </c>
      <c r="O26" s="130">
        <f t="shared" ca="1" si="8"/>
        <v>0</v>
      </c>
      <c r="P26" s="1"/>
      <c r="R26" s="1"/>
      <c r="S26" s="1"/>
      <c r="T26" s="1"/>
    </row>
    <row r="27" spans="1:20" ht="8.25" customHeight="1" x14ac:dyDescent="0.45">
      <c r="A27" s="150">
        <v>0.5</v>
      </c>
      <c r="B27" s="70"/>
      <c r="C27" s="74"/>
      <c r="D27" s="74"/>
      <c r="E27" s="78"/>
      <c r="F27" s="74"/>
      <c r="G27" s="78"/>
      <c r="H27" s="74"/>
      <c r="I27" s="57"/>
      <c r="J27" s="125">
        <f t="shared" ca="1" si="3"/>
        <v>0</v>
      </c>
      <c r="K27" s="126">
        <f t="shared" ca="1" si="4"/>
        <v>0</v>
      </c>
      <c r="L27" s="127">
        <f t="shared" ca="1" si="5"/>
        <v>0</v>
      </c>
      <c r="M27" s="128">
        <f t="shared" ca="1" si="6"/>
        <v>0</v>
      </c>
      <c r="N27" s="129">
        <f t="shared" ca="1" si="7"/>
        <v>0</v>
      </c>
      <c r="O27" s="130">
        <f t="shared" ca="1" si="8"/>
        <v>0</v>
      </c>
      <c r="P27" s="1"/>
      <c r="R27" s="1"/>
      <c r="S27" s="1"/>
      <c r="T27" s="1"/>
    </row>
    <row r="28" spans="1:20" ht="8.25" customHeight="1" x14ac:dyDescent="0.45">
      <c r="A28" s="151">
        <v>0.51041666666666596</v>
      </c>
      <c r="B28" s="71"/>
      <c r="C28" s="75"/>
      <c r="D28" s="75"/>
      <c r="E28" s="79"/>
      <c r="F28" s="75"/>
      <c r="G28" s="79"/>
      <c r="H28" s="75"/>
      <c r="I28" s="57"/>
      <c r="J28" s="125">
        <f t="shared" ca="1" si="3"/>
        <v>0</v>
      </c>
      <c r="K28" s="126">
        <f t="shared" ca="1" si="4"/>
        <v>0</v>
      </c>
      <c r="L28" s="127">
        <f t="shared" ca="1" si="5"/>
        <v>0</v>
      </c>
      <c r="M28" s="128">
        <f t="shared" ca="1" si="6"/>
        <v>0</v>
      </c>
      <c r="N28" s="129">
        <f t="shared" ca="1" si="7"/>
        <v>0</v>
      </c>
      <c r="O28" s="130">
        <f t="shared" ca="1" si="8"/>
        <v>0</v>
      </c>
      <c r="P28" s="1"/>
      <c r="R28" s="1"/>
      <c r="S28" s="1"/>
      <c r="T28" s="1"/>
    </row>
    <row r="29" spans="1:20" ht="8.25" customHeight="1" x14ac:dyDescent="0.45">
      <c r="A29" s="151">
        <v>0.52083333333333304</v>
      </c>
      <c r="B29" s="71"/>
      <c r="C29" s="75"/>
      <c r="D29" s="75"/>
      <c r="E29" s="79"/>
      <c r="F29" s="75"/>
      <c r="G29" s="79"/>
      <c r="H29" s="75"/>
      <c r="I29" s="57"/>
      <c r="J29" s="125">
        <f t="shared" ca="1" si="3"/>
        <v>0</v>
      </c>
      <c r="K29" s="126">
        <f t="shared" ca="1" si="4"/>
        <v>0</v>
      </c>
      <c r="L29" s="127">
        <f t="shared" ca="1" si="5"/>
        <v>0</v>
      </c>
      <c r="M29" s="128">
        <f t="shared" ca="1" si="6"/>
        <v>0</v>
      </c>
      <c r="N29" s="129">
        <f t="shared" ca="1" si="7"/>
        <v>0</v>
      </c>
      <c r="O29" s="130">
        <f t="shared" ca="1" si="8"/>
        <v>0</v>
      </c>
      <c r="P29" s="1"/>
      <c r="R29" s="1"/>
      <c r="S29" s="1"/>
      <c r="T29" s="1"/>
    </row>
    <row r="30" spans="1:20" ht="8.25" customHeight="1" x14ac:dyDescent="0.45">
      <c r="A30" s="152">
        <v>0.531249999999999</v>
      </c>
      <c r="B30" s="72"/>
      <c r="C30" s="76"/>
      <c r="D30" s="76"/>
      <c r="E30" s="80"/>
      <c r="F30" s="76"/>
      <c r="G30" s="80"/>
      <c r="H30" s="76"/>
      <c r="I30" s="57"/>
      <c r="J30" s="125">
        <f t="shared" ca="1" si="3"/>
        <v>0</v>
      </c>
      <c r="K30" s="126">
        <f t="shared" ca="1" si="4"/>
        <v>0</v>
      </c>
      <c r="L30" s="127">
        <f t="shared" ca="1" si="5"/>
        <v>0</v>
      </c>
      <c r="M30" s="128">
        <f t="shared" ca="1" si="6"/>
        <v>0</v>
      </c>
      <c r="N30" s="129">
        <f t="shared" ca="1" si="7"/>
        <v>0</v>
      </c>
      <c r="O30" s="130">
        <f t="shared" ca="1" si="8"/>
        <v>0</v>
      </c>
      <c r="P30" s="1"/>
      <c r="R30" s="1"/>
      <c r="S30" s="1"/>
      <c r="T30" s="1"/>
    </row>
    <row r="31" spans="1:20" ht="8.25" customHeight="1" x14ac:dyDescent="0.45">
      <c r="A31" s="150">
        <v>0.54166666666666596</v>
      </c>
      <c r="B31" s="70"/>
      <c r="C31" s="74"/>
      <c r="D31" s="74"/>
      <c r="E31" s="78"/>
      <c r="F31" s="74"/>
      <c r="G31" s="78"/>
      <c r="H31" s="74"/>
      <c r="I31" s="57"/>
      <c r="J31" s="125">
        <f t="shared" ca="1" si="3"/>
        <v>0</v>
      </c>
      <c r="K31" s="126">
        <f t="shared" ca="1" si="4"/>
        <v>0</v>
      </c>
      <c r="L31" s="127">
        <f t="shared" ca="1" si="5"/>
        <v>0</v>
      </c>
      <c r="M31" s="128">
        <f t="shared" ca="1" si="6"/>
        <v>0</v>
      </c>
      <c r="N31" s="129">
        <f t="shared" ca="1" si="7"/>
        <v>0</v>
      </c>
      <c r="O31" s="130">
        <f t="shared" ca="1" si="8"/>
        <v>0</v>
      </c>
      <c r="P31" s="1"/>
      <c r="R31" s="1"/>
      <c r="S31" s="1"/>
      <c r="T31" s="1"/>
    </row>
    <row r="32" spans="1:20" ht="8.25" customHeight="1" x14ac:dyDescent="0.45">
      <c r="A32" s="151">
        <v>0.55208333333333304</v>
      </c>
      <c r="B32" s="71"/>
      <c r="C32" s="75"/>
      <c r="D32" s="75"/>
      <c r="E32" s="79"/>
      <c r="F32" s="75"/>
      <c r="G32" s="79"/>
      <c r="H32" s="75"/>
      <c r="I32" s="57"/>
      <c r="J32" s="125">
        <f t="shared" ca="1" si="3"/>
        <v>0</v>
      </c>
      <c r="K32" s="126">
        <f t="shared" ca="1" si="4"/>
        <v>0</v>
      </c>
      <c r="L32" s="127">
        <f t="shared" ca="1" si="5"/>
        <v>0</v>
      </c>
      <c r="M32" s="128">
        <f t="shared" ca="1" si="6"/>
        <v>0</v>
      </c>
      <c r="N32" s="129">
        <f t="shared" ca="1" si="7"/>
        <v>0</v>
      </c>
      <c r="O32" s="130">
        <f t="shared" ca="1" si="8"/>
        <v>0</v>
      </c>
      <c r="P32" s="1"/>
      <c r="R32" s="1"/>
      <c r="S32" s="1"/>
      <c r="T32" s="1"/>
    </row>
    <row r="33" spans="1:20" ht="8.25" customHeight="1" x14ac:dyDescent="0.45">
      <c r="A33" s="151">
        <v>0.562499999999999</v>
      </c>
      <c r="B33" s="71"/>
      <c r="C33" s="75"/>
      <c r="D33" s="75"/>
      <c r="E33" s="79"/>
      <c r="F33" s="75"/>
      <c r="G33" s="79"/>
      <c r="H33" s="75"/>
      <c r="I33" s="57"/>
      <c r="J33" s="125">
        <f t="shared" ca="1" si="3"/>
        <v>0</v>
      </c>
      <c r="K33" s="126">
        <f t="shared" ca="1" si="4"/>
        <v>0</v>
      </c>
      <c r="L33" s="127">
        <f t="shared" ca="1" si="5"/>
        <v>0</v>
      </c>
      <c r="M33" s="128">
        <f t="shared" ca="1" si="6"/>
        <v>0</v>
      </c>
      <c r="N33" s="129">
        <f t="shared" ca="1" si="7"/>
        <v>0</v>
      </c>
      <c r="O33" s="130">
        <f t="shared" ca="1" si="8"/>
        <v>0</v>
      </c>
      <c r="P33" s="1"/>
      <c r="R33" s="1"/>
      <c r="S33" s="1"/>
      <c r="T33" s="1"/>
    </row>
    <row r="34" spans="1:20" ht="8.25" customHeight="1" x14ac:dyDescent="0.45">
      <c r="A34" s="152">
        <v>0.57291666666666596</v>
      </c>
      <c r="B34" s="72"/>
      <c r="C34" s="76"/>
      <c r="D34" s="76"/>
      <c r="E34" s="80"/>
      <c r="F34" s="76"/>
      <c r="G34" s="80"/>
      <c r="H34" s="76"/>
      <c r="I34" s="57"/>
      <c r="J34" s="125">
        <f t="shared" ca="1" si="3"/>
        <v>0</v>
      </c>
      <c r="K34" s="126">
        <f t="shared" ca="1" si="4"/>
        <v>0</v>
      </c>
      <c r="L34" s="127">
        <f t="shared" ca="1" si="5"/>
        <v>0</v>
      </c>
      <c r="M34" s="128">
        <f t="shared" ca="1" si="6"/>
        <v>0</v>
      </c>
      <c r="N34" s="129">
        <f t="shared" ca="1" si="7"/>
        <v>0</v>
      </c>
      <c r="O34" s="130">
        <f t="shared" ca="1" si="8"/>
        <v>0</v>
      </c>
      <c r="P34" s="1"/>
      <c r="R34" s="1"/>
      <c r="S34" s="1"/>
      <c r="T34" s="1"/>
    </row>
    <row r="35" spans="1:20" ht="8.25" customHeight="1" x14ac:dyDescent="0.45">
      <c r="A35" s="150">
        <v>0.58333333333333304</v>
      </c>
      <c r="B35" s="70"/>
      <c r="C35" s="74"/>
      <c r="D35" s="74"/>
      <c r="E35" s="78"/>
      <c r="F35" s="74"/>
      <c r="G35" s="78"/>
      <c r="H35" s="74"/>
      <c r="I35" s="57"/>
      <c r="J35" s="125">
        <f t="shared" ca="1" si="3"/>
        <v>0</v>
      </c>
      <c r="K35" s="126">
        <f t="shared" ca="1" si="4"/>
        <v>0</v>
      </c>
      <c r="L35" s="127">
        <f t="shared" ca="1" si="5"/>
        <v>0</v>
      </c>
      <c r="M35" s="128">
        <f t="shared" ca="1" si="6"/>
        <v>0</v>
      </c>
      <c r="N35" s="129">
        <f t="shared" ca="1" si="7"/>
        <v>0</v>
      </c>
      <c r="O35" s="130">
        <f t="shared" ca="1" si="8"/>
        <v>0</v>
      </c>
      <c r="P35" s="1"/>
      <c r="R35" s="1"/>
      <c r="S35" s="1"/>
      <c r="T35" s="1"/>
    </row>
    <row r="36" spans="1:20" ht="8.25" customHeight="1" x14ac:dyDescent="0.45">
      <c r="A36" s="151">
        <v>0.593749999999999</v>
      </c>
      <c r="B36" s="71"/>
      <c r="C36" s="75"/>
      <c r="D36" s="75"/>
      <c r="E36" s="79"/>
      <c r="F36" s="75"/>
      <c r="G36" s="79"/>
      <c r="H36" s="75"/>
      <c r="I36" s="57"/>
      <c r="J36" s="125">
        <f t="shared" ca="1" si="3"/>
        <v>0</v>
      </c>
      <c r="K36" s="126">
        <f t="shared" ca="1" si="4"/>
        <v>0</v>
      </c>
      <c r="L36" s="127">
        <f t="shared" ca="1" si="5"/>
        <v>0</v>
      </c>
      <c r="M36" s="128">
        <f t="shared" ca="1" si="6"/>
        <v>0</v>
      </c>
      <c r="N36" s="129">
        <f t="shared" ca="1" si="7"/>
        <v>0</v>
      </c>
      <c r="O36" s="130">
        <f t="shared" ca="1" si="8"/>
        <v>0</v>
      </c>
      <c r="P36" s="1"/>
      <c r="R36" s="1"/>
      <c r="S36" s="1"/>
      <c r="T36" s="1"/>
    </row>
    <row r="37" spans="1:20" ht="8.25" customHeight="1" x14ac:dyDescent="0.45">
      <c r="A37" s="151">
        <v>0.60416666666666596</v>
      </c>
      <c r="B37" s="71"/>
      <c r="C37" s="75"/>
      <c r="D37" s="75"/>
      <c r="E37" s="79"/>
      <c r="F37" s="75"/>
      <c r="G37" s="79"/>
      <c r="H37" s="75"/>
      <c r="I37" s="57"/>
      <c r="J37" s="125">
        <f t="shared" ca="1" si="3"/>
        <v>0</v>
      </c>
      <c r="K37" s="126">
        <f t="shared" ca="1" si="4"/>
        <v>0</v>
      </c>
      <c r="L37" s="127">
        <f t="shared" ca="1" si="5"/>
        <v>0</v>
      </c>
      <c r="M37" s="128">
        <f t="shared" ca="1" si="6"/>
        <v>0</v>
      </c>
      <c r="N37" s="129">
        <f t="shared" ca="1" si="7"/>
        <v>0</v>
      </c>
      <c r="O37" s="130">
        <f t="shared" ca="1" si="8"/>
        <v>0</v>
      </c>
      <c r="P37" s="1"/>
      <c r="R37" s="1"/>
      <c r="S37" s="1"/>
      <c r="T37" s="1"/>
    </row>
    <row r="38" spans="1:20" ht="8.25" customHeight="1" x14ac:dyDescent="0.45">
      <c r="A38" s="152">
        <v>0.61458333333333304</v>
      </c>
      <c r="B38" s="72"/>
      <c r="C38" s="76"/>
      <c r="D38" s="76"/>
      <c r="E38" s="80"/>
      <c r="F38" s="76"/>
      <c r="G38" s="80"/>
      <c r="H38" s="76"/>
      <c r="I38" s="57"/>
      <c r="J38" s="125">
        <f t="shared" ca="1" si="3"/>
        <v>0</v>
      </c>
      <c r="K38" s="126">
        <f t="shared" ca="1" si="4"/>
        <v>0</v>
      </c>
      <c r="L38" s="127">
        <f t="shared" ca="1" si="5"/>
        <v>0</v>
      </c>
      <c r="M38" s="128">
        <f t="shared" ca="1" si="6"/>
        <v>0</v>
      </c>
      <c r="N38" s="129">
        <f t="shared" ca="1" si="7"/>
        <v>0</v>
      </c>
      <c r="O38" s="130">
        <f t="shared" ca="1" si="8"/>
        <v>0</v>
      </c>
      <c r="P38" s="1"/>
      <c r="R38" s="1"/>
      <c r="S38" s="1"/>
      <c r="T38" s="1"/>
    </row>
    <row r="39" spans="1:20" ht="8.25" customHeight="1" x14ac:dyDescent="0.45">
      <c r="A39" s="150">
        <v>0.624999999999999</v>
      </c>
      <c r="B39" s="70"/>
      <c r="C39" s="74"/>
      <c r="D39" s="74"/>
      <c r="E39" s="78"/>
      <c r="F39" s="74"/>
      <c r="G39" s="78"/>
      <c r="H39" s="74"/>
      <c r="I39" s="57"/>
      <c r="J39" s="125">
        <f t="shared" ca="1" si="3"/>
        <v>0</v>
      </c>
      <c r="K39" s="126">
        <f t="shared" ca="1" si="4"/>
        <v>0</v>
      </c>
      <c r="L39" s="127">
        <f t="shared" ca="1" si="5"/>
        <v>0</v>
      </c>
      <c r="M39" s="128">
        <f t="shared" ca="1" si="6"/>
        <v>0</v>
      </c>
      <c r="N39" s="129">
        <f t="shared" ca="1" si="7"/>
        <v>0</v>
      </c>
      <c r="O39" s="130">
        <f t="shared" ca="1" si="8"/>
        <v>0</v>
      </c>
      <c r="P39" s="1"/>
      <c r="R39" s="1"/>
      <c r="S39" s="1"/>
      <c r="T39" s="1"/>
    </row>
    <row r="40" spans="1:20" ht="8.25" customHeight="1" x14ac:dyDescent="0.45">
      <c r="A40" s="151">
        <v>0.63541666666666596</v>
      </c>
      <c r="B40" s="71"/>
      <c r="C40" s="75"/>
      <c r="D40" s="75"/>
      <c r="E40" s="79"/>
      <c r="F40" s="75"/>
      <c r="G40" s="79"/>
      <c r="H40" s="75"/>
      <c r="I40" s="57"/>
      <c r="J40" s="125">
        <f t="shared" ca="1" si="3"/>
        <v>0</v>
      </c>
      <c r="K40" s="126">
        <f t="shared" ca="1" si="4"/>
        <v>0</v>
      </c>
      <c r="L40" s="127">
        <f t="shared" ca="1" si="5"/>
        <v>0</v>
      </c>
      <c r="M40" s="128">
        <f t="shared" ca="1" si="6"/>
        <v>0</v>
      </c>
      <c r="N40" s="129">
        <f t="shared" ca="1" si="7"/>
        <v>0</v>
      </c>
      <c r="O40" s="130">
        <f t="shared" ca="1" si="8"/>
        <v>0</v>
      </c>
      <c r="P40" s="1"/>
      <c r="R40" s="1"/>
      <c r="S40" s="1"/>
      <c r="T40" s="1"/>
    </row>
    <row r="41" spans="1:20" ht="8.25" customHeight="1" x14ac:dyDescent="0.45">
      <c r="A41" s="151">
        <v>0.64583333333333204</v>
      </c>
      <c r="B41" s="71"/>
      <c r="C41" s="75"/>
      <c r="D41" s="75"/>
      <c r="E41" s="79"/>
      <c r="F41" s="75"/>
      <c r="G41" s="79"/>
      <c r="H41" s="75"/>
      <c r="I41" s="57"/>
      <c r="J41" s="125">
        <f t="shared" ca="1" si="3"/>
        <v>0</v>
      </c>
      <c r="K41" s="126">
        <f t="shared" ca="1" si="4"/>
        <v>0</v>
      </c>
      <c r="L41" s="127">
        <f t="shared" ca="1" si="5"/>
        <v>0</v>
      </c>
      <c r="M41" s="128">
        <f t="shared" ca="1" si="6"/>
        <v>0</v>
      </c>
      <c r="N41" s="129">
        <f t="shared" ca="1" si="7"/>
        <v>0</v>
      </c>
      <c r="O41" s="130">
        <f t="shared" ca="1" si="8"/>
        <v>0</v>
      </c>
      <c r="P41" s="1"/>
      <c r="R41" s="1"/>
      <c r="S41" s="1"/>
      <c r="T41" s="1"/>
    </row>
    <row r="42" spans="1:20" ht="8.25" customHeight="1" x14ac:dyDescent="0.45">
      <c r="A42" s="152">
        <v>0.656249999999999</v>
      </c>
      <c r="B42" s="72"/>
      <c r="C42" s="76"/>
      <c r="D42" s="76"/>
      <c r="E42" s="80"/>
      <c r="F42" s="76"/>
      <c r="G42" s="80"/>
      <c r="H42" s="76"/>
      <c r="I42" s="57"/>
      <c r="J42" s="125">
        <f t="shared" ca="1" si="3"/>
        <v>0</v>
      </c>
      <c r="K42" s="126">
        <f t="shared" ca="1" si="4"/>
        <v>0</v>
      </c>
      <c r="L42" s="127">
        <f t="shared" ca="1" si="5"/>
        <v>0</v>
      </c>
      <c r="M42" s="128">
        <f t="shared" ca="1" si="6"/>
        <v>0</v>
      </c>
      <c r="N42" s="129">
        <f t="shared" ca="1" si="7"/>
        <v>0</v>
      </c>
      <c r="O42" s="130">
        <f t="shared" ca="1" si="8"/>
        <v>0</v>
      </c>
      <c r="P42" s="1"/>
      <c r="R42" s="1"/>
      <c r="S42" s="1"/>
      <c r="T42" s="1"/>
    </row>
    <row r="43" spans="1:20" ht="8.25" customHeight="1" x14ac:dyDescent="0.45">
      <c r="A43" s="150">
        <v>0.66666666666666596</v>
      </c>
      <c r="B43" s="70"/>
      <c r="C43" s="74"/>
      <c r="D43" s="74"/>
      <c r="E43" s="78"/>
      <c r="F43" s="74"/>
      <c r="G43" s="78"/>
      <c r="H43" s="74"/>
      <c r="I43" s="57"/>
      <c r="J43" s="125">
        <f t="shared" ca="1" si="3"/>
        <v>0</v>
      </c>
      <c r="K43" s="126">
        <f t="shared" ca="1" si="4"/>
        <v>0</v>
      </c>
      <c r="L43" s="127">
        <f t="shared" ca="1" si="5"/>
        <v>0</v>
      </c>
      <c r="M43" s="128">
        <f t="shared" ca="1" si="6"/>
        <v>0</v>
      </c>
      <c r="N43" s="129">
        <f t="shared" ca="1" si="7"/>
        <v>0</v>
      </c>
      <c r="O43" s="130">
        <f t="shared" ca="1" si="8"/>
        <v>0</v>
      </c>
      <c r="P43" s="1"/>
      <c r="R43" s="1"/>
      <c r="S43" s="1"/>
      <c r="T43" s="1"/>
    </row>
    <row r="44" spans="1:20" ht="8.25" customHeight="1" x14ac:dyDescent="0.45">
      <c r="A44" s="151">
        <v>0.67708333333333204</v>
      </c>
      <c r="B44" s="71"/>
      <c r="C44" s="75"/>
      <c r="D44" s="75"/>
      <c r="E44" s="79"/>
      <c r="F44" s="75"/>
      <c r="G44" s="79"/>
      <c r="H44" s="75"/>
      <c r="I44" s="57"/>
      <c r="J44" s="125">
        <f t="shared" ca="1" si="3"/>
        <v>0</v>
      </c>
      <c r="K44" s="126">
        <f t="shared" ca="1" si="4"/>
        <v>0</v>
      </c>
      <c r="L44" s="127">
        <f t="shared" ca="1" si="5"/>
        <v>0</v>
      </c>
      <c r="M44" s="128">
        <f t="shared" ca="1" si="6"/>
        <v>0</v>
      </c>
      <c r="N44" s="129">
        <f t="shared" ca="1" si="7"/>
        <v>0</v>
      </c>
      <c r="O44" s="130">
        <f t="shared" ca="1" si="8"/>
        <v>0</v>
      </c>
      <c r="P44" s="1"/>
      <c r="R44" s="1"/>
      <c r="S44" s="1"/>
      <c r="T44" s="1"/>
    </row>
    <row r="45" spans="1:20" ht="8.25" customHeight="1" x14ac:dyDescent="0.45">
      <c r="A45" s="151">
        <v>0.687499999999999</v>
      </c>
      <c r="B45" s="71"/>
      <c r="C45" s="75"/>
      <c r="D45" s="75"/>
      <c r="E45" s="79"/>
      <c r="F45" s="75"/>
      <c r="G45" s="79"/>
      <c r="H45" s="75"/>
      <c r="I45" s="57"/>
      <c r="J45" s="125">
        <f t="shared" ca="1" si="3"/>
        <v>0</v>
      </c>
      <c r="K45" s="126">
        <f t="shared" ca="1" si="4"/>
        <v>0</v>
      </c>
      <c r="L45" s="127">
        <f t="shared" ca="1" si="5"/>
        <v>0</v>
      </c>
      <c r="M45" s="128">
        <f t="shared" ca="1" si="6"/>
        <v>0</v>
      </c>
      <c r="N45" s="129">
        <f t="shared" ca="1" si="7"/>
        <v>0</v>
      </c>
      <c r="O45" s="130">
        <f t="shared" ca="1" si="8"/>
        <v>0</v>
      </c>
      <c r="P45" s="1"/>
      <c r="R45" s="1"/>
      <c r="S45" s="1"/>
      <c r="T45" s="1"/>
    </row>
    <row r="46" spans="1:20" ht="8.25" customHeight="1" x14ac:dyDescent="0.45">
      <c r="A46" s="152">
        <v>0.69791666666666596</v>
      </c>
      <c r="B46" s="72"/>
      <c r="C46" s="76"/>
      <c r="D46" s="76"/>
      <c r="E46" s="80"/>
      <c r="F46" s="76"/>
      <c r="G46" s="80"/>
      <c r="H46" s="76"/>
      <c r="I46" s="57"/>
      <c r="J46" s="125">
        <f t="shared" ca="1" si="3"/>
        <v>0</v>
      </c>
      <c r="K46" s="126">
        <f t="shared" ca="1" si="4"/>
        <v>0</v>
      </c>
      <c r="L46" s="127">
        <f t="shared" ca="1" si="5"/>
        <v>0</v>
      </c>
      <c r="M46" s="128">
        <f t="shared" ca="1" si="6"/>
        <v>0</v>
      </c>
      <c r="N46" s="129">
        <f t="shared" ca="1" si="7"/>
        <v>0</v>
      </c>
      <c r="O46" s="130">
        <f t="shared" ca="1" si="8"/>
        <v>0</v>
      </c>
      <c r="P46" s="1"/>
      <c r="R46" s="1"/>
      <c r="S46" s="1"/>
      <c r="T46" s="1"/>
    </row>
    <row r="47" spans="1:20" ht="8.25" customHeight="1" x14ac:dyDescent="0.45">
      <c r="A47" s="150">
        <v>0.70833333333333204</v>
      </c>
      <c r="B47" s="70"/>
      <c r="C47" s="74"/>
      <c r="D47" s="74"/>
      <c r="E47" s="78"/>
      <c r="F47" s="74"/>
      <c r="G47" s="78"/>
      <c r="H47" s="74"/>
      <c r="I47" s="57"/>
      <c r="J47" s="125">
        <f t="shared" ca="1" si="3"/>
        <v>0</v>
      </c>
      <c r="K47" s="126">
        <f t="shared" ca="1" si="4"/>
        <v>0</v>
      </c>
      <c r="L47" s="127">
        <f t="shared" ca="1" si="5"/>
        <v>0</v>
      </c>
      <c r="M47" s="128">
        <f t="shared" ca="1" si="6"/>
        <v>0</v>
      </c>
      <c r="N47" s="129">
        <f t="shared" ca="1" si="7"/>
        <v>0</v>
      </c>
      <c r="O47" s="130">
        <f t="shared" ca="1" si="8"/>
        <v>0</v>
      </c>
      <c r="P47" s="1"/>
      <c r="R47" s="1"/>
      <c r="S47" s="1"/>
      <c r="T47" s="1"/>
    </row>
    <row r="48" spans="1:20" ht="8.25" customHeight="1" x14ac:dyDescent="0.45">
      <c r="A48" s="151">
        <v>0.718749999999999</v>
      </c>
      <c r="B48" s="71"/>
      <c r="C48" s="75"/>
      <c r="D48" s="75"/>
      <c r="E48" s="79"/>
      <c r="F48" s="75"/>
      <c r="G48" s="79"/>
      <c r="H48" s="75"/>
      <c r="I48" s="57"/>
      <c r="J48" s="125">
        <f t="shared" ca="1" si="3"/>
        <v>0</v>
      </c>
      <c r="K48" s="126">
        <f t="shared" ca="1" si="4"/>
        <v>0</v>
      </c>
      <c r="L48" s="127">
        <f t="shared" ca="1" si="5"/>
        <v>0</v>
      </c>
      <c r="M48" s="128">
        <f t="shared" ca="1" si="6"/>
        <v>0</v>
      </c>
      <c r="N48" s="129">
        <f t="shared" ca="1" si="7"/>
        <v>0</v>
      </c>
      <c r="O48" s="130">
        <f t="shared" ca="1" si="8"/>
        <v>0</v>
      </c>
      <c r="P48" s="1"/>
      <c r="R48" s="1"/>
      <c r="S48" s="1"/>
      <c r="T48" s="1"/>
    </row>
    <row r="49" spans="1:20" ht="8.25" customHeight="1" x14ac:dyDescent="0.45">
      <c r="A49" s="151">
        <v>0.72916666666666496</v>
      </c>
      <c r="B49" s="71"/>
      <c r="C49" s="75"/>
      <c r="D49" s="75"/>
      <c r="E49" s="79"/>
      <c r="F49" s="75"/>
      <c r="G49" s="79"/>
      <c r="H49" s="75"/>
      <c r="I49" s="57"/>
      <c r="J49" s="125">
        <f t="shared" ca="1" si="3"/>
        <v>0</v>
      </c>
      <c r="K49" s="126">
        <f t="shared" ca="1" si="4"/>
        <v>0</v>
      </c>
      <c r="L49" s="127">
        <f t="shared" ca="1" si="5"/>
        <v>0</v>
      </c>
      <c r="M49" s="128">
        <f t="shared" ca="1" si="6"/>
        <v>0</v>
      </c>
      <c r="N49" s="129">
        <f t="shared" ca="1" si="7"/>
        <v>0</v>
      </c>
      <c r="O49" s="130">
        <f t="shared" ca="1" si="8"/>
        <v>0</v>
      </c>
      <c r="P49" s="1"/>
      <c r="R49" s="1"/>
      <c r="S49" s="1"/>
      <c r="T49" s="1"/>
    </row>
    <row r="50" spans="1:20" ht="8.25" customHeight="1" x14ac:dyDescent="0.45">
      <c r="A50" s="152">
        <v>0.73958333333333204</v>
      </c>
      <c r="B50" s="72"/>
      <c r="C50" s="76"/>
      <c r="D50" s="76"/>
      <c r="E50" s="80"/>
      <c r="F50" s="76"/>
      <c r="G50" s="80"/>
      <c r="H50" s="76"/>
      <c r="I50" s="57"/>
      <c r="J50" s="125">
        <f t="shared" ca="1" si="3"/>
        <v>0</v>
      </c>
      <c r="K50" s="126">
        <f t="shared" ca="1" si="4"/>
        <v>0</v>
      </c>
      <c r="L50" s="127">
        <f t="shared" ca="1" si="5"/>
        <v>0</v>
      </c>
      <c r="M50" s="128">
        <f t="shared" ca="1" si="6"/>
        <v>0</v>
      </c>
      <c r="N50" s="129">
        <f t="shared" ca="1" si="7"/>
        <v>0</v>
      </c>
      <c r="O50" s="130">
        <f t="shared" ca="1" si="8"/>
        <v>0</v>
      </c>
      <c r="P50" s="1"/>
      <c r="R50" s="1"/>
      <c r="S50" s="1"/>
      <c r="T50" s="1"/>
    </row>
    <row r="51" spans="1:20" ht="8.25" customHeight="1" x14ac:dyDescent="0.45">
      <c r="A51" s="150">
        <v>0.749999999999999</v>
      </c>
      <c r="B51" s="70"/>
      <c r="C51" s="74"/>
      <c r="D51" s="74"/>
      <c r="E51" s="78"/>
      <c r="F51" s="74"/>
      <c r="G51" s="78"/>
      <c r="H51" s="74"/>
      <c r="I51" s="57"/>
      <c r="J51" s="125">
        <f t="shared" ca="1" si="3"/>
        <v>0</v>
      </c>
      <c r="K51" s="126">
        <f t="shared" ca="1" si="4"/>
        <v>0</v>
      </c>
      <c r="L51" s="127">
        <f t="shared" ca="1" si="5"/>
        <v>0</v>
      </c>
      <c r="M51" s="128">
        <f t="shared" ca="1" si="6"/>
        <v>0</v>
      </c>
      <c r="N51" s="129">
        <f t="shared" ca="1" si="7"/>
        <v>0</v>
      </c>
      <c r="O51" s="130">
        <f t="shared" ca="1" si="8"/>
        <v>0</v>
      </c>
      <c r="P51" s="1"/>
      <c r="R51" s="1"/>
      <c r="S51" s="1"/>
      <c r="T51" s="1"/>
    </row>
    <row r="52" spans="1:20" ht="8.25" customHeight="1" x14ac:dyDescent="0.45">
      <c r="A52" s="151">
        <v>0.76041666666666496</v>
      </c>
      <c r="B52" s="71"/>
      <c r="C52" s="75"/>
      <c r="D52" s="75"/>
      <c r="E52" s="79"/>
      <c r="F52" s="75"/>
      <c r="G52" s="79"/>
      <c r="H52" s="75"/>
      <c r="I52" s="57"/>
      <c r="J52" s="125">
        <f t="shared" ca="1" si="3"/>
        <v>0</v>
      </c>
      <c r="K52" s="126">
        <f t="shared" ca="1" si="4"/>
        <v>0</v>
      </c>
      <c r="L52" s="127">
        <f t="shared" ca="1" si="5"/>
        <v>0</v>
      </c>
      <c r="M52" s="128">
        <f t="shared" ca="1" si="6"/>
        <v>0</v>
      </c>
      <c r="N52" s="129">
        <f t="shared" ca="1" si="7"/>
        <v>0</v>
      </c>
      <c r="O52" s="130">
        <f t="shared" ca="1" si="8"/>
        <v>0</v>
      </c>
      <c r="P52" s="1"/>
      <c r="R52" s="1"/>
      <c r="S52" s="1"/>
      <c r="T52" s="1"/>
    </row>
    <row r="53" spans="1:20" ht="8.25" customHeight="1" x14ac:dyDescent="0.45">
      <c r="A53" s="151">
        <v>0.77083333333333204</v>
      </c>
      <c r="B53" s="71"/>
      <c r="C53" s="75"/>
      <c r="D53" s="75"/>
      <c r="E53" s="79"/>
      <c r="F53" s="75"/>
      <c r="G53" s="79"/>
      <c r="H53" s="75"/>
      <c r="I53" s="57"/>
      <c r="J53" s="125">
        <f t="shared" ca="1" si="3"/>
        <v>0</v>
      </c>
      <c r="K53" s="126">
        <f t="shared" ca="1" si="4"/>
        <v>0</v>
      </c>
      <c r="L53" s="127">
        <f t="shared" ca="1" si="5"/>
        <v>0</v>
      </c>
      <c r="M53" s="128">
        <f t="shared" ca="1" si="6"/>
        <v>0</v>
      </c>
      <c r="N53" s="129">
        <f t="shared" ca="1" si="7"/>
        <v>0</v>
      </c>
      <c r="O53" s="130">
        <f t="shared" ca="1" si="8"/>
        <v>0</v>
      </c>
      <c r="P53" s="1"/>
      <c r="R53" s="1"/>
      <c r="S53" s="1"/>
      <c r="T53" s="1"/>
    </row>
    <row r="54" spans="1:20" ht="8.25" customHeight="1" x14ac:dyDescent="0.45">
      <c r="A54" s="152">
        <v>0.781249999999999</v>
      </c>
      <c r="B54" s="72"/>
      <c r="C54" s="76"/>
      <c r="D54" s="76"/>
      <c r="E54" s="80"/>
      <c r="F54" s="76"/>
      <c r="G54" s="80"/>
      <c r="H54" s="76"/>
      <c r="I54" s="57"/>
      <c r="J54" s="125">
        <f t="shared" ca="1" si="3"/>
        <v>0</v>
      </c>
      <c r="K54" s="126">
        <f t="shared" ca="1" si="4"/>
        <v>0</v>
      </c>
      <c r="L54" s="127">
        <f t="shared" ca="1" si="5"/>
        <v>0</v>
      </c>
      <c r="M54" s="128">
        <f t="shared" ca="1" si="6"/>
        <v>0</v>
      </c>
      <c r="N54" s="129">
        <f t="shared" ca="1" si="7"/>
        <v>0</v>
      </c>
      <c r="O54" s="130">
        <f t="shared" ca="1" si="8"/>
        <v>0</v>
      </c>
      <c r="P54" s="1"/>
      <c r="R54" s="1"/>
      <c r="S54" s="1"/>
      <c r="T54" s="1"/>
    </row>
    <row r="55" spans="1:20" ht="8.25" customHeight="1" x14ac:dyDescent="0.45">
      <c r="A55" s="150">
        <v>0.79166666666666496</v>
      </c>
      <c r="B55" s="70"/>
      <c r="C55" s="74"/>
      <c r="D55" s="74"/>
      <c r="E55" s="78"/>
      <c r="F55" s="74"/>
      <c r="G55" s="78"/>
      <c r="H55" s="74"/>
      <c r="I55" s="57"/>
      <c r="J55" s="125">
        <f t="shared" ca="1" si="3"/>
        <v>0</v>
      </c>
      <c r="K55" s="126">
        <f t="shared" ca="1" si="4"/>
        <v>0</v>
      </c>
      <c r="L55" s="127">
        <f t="shared" ca="1" si="5"/>
        <v>0</v>
      </c>
      <c r="M55" s="128">
        <f t="shared" ca="1" si="6"/>
        <v>0</v>
      </c>
      <c r="N55" s="129">
        <f t="shared" ca="1" si="7"/>
        <v>0</v>
      </c>
      <c r="O55" s="130">
        <f t="shared" ca="1" si="8"/>
        <v>0</v>
      </c>
      <c r="P55" s="1"/>
      <c r="R55" s="1"/>
      <c r="S55" s="1"/>
      <c r="T55" s="1"/>
    </row>
    <row r="56" spans="1:20" ht="8.25" customHeight="1" x14ac:dyDescent="0.45">
      <c r="A56" s="151">
        <v>0.80208333333333204</v>
      </c>
      <c r="B56" s="71"/>
      <c r="C56" s="75"/>
      <c r="D56" s="75"/>
      <c r="E56" s="79"/>
      <c r="F56" s="75"/>
      <c r="G56" s="79"/>
      <c r="H56" s="75"/>
      <c r="I56" s="57"/>
      <c r="J56" s="125">
        <f t="shared" ca="1" si="3"/>
        <v>0</v>
      </c>
      <c r="K56" s="126">
        <f t="shared" ca="1" si="4"/>
        <v>0</v>
      </c>
      <c r="L56" s="127">
        <f t="shared" ca="1" si="5"/>
        <v>0</v>
      </c>
      <c r="M56" s="128">
        <f t="shared" ca="1" si="6"/>
        <v>0</v>
      </c>
      <c r="N56" s="129">
        <f t="shared" ca="1" si="7"/>
        <v>0</v>
      </c>
      <c r="O56" s="130">
        <f t="shared" ca="1" si="8"/>
        <v>0</v>
      </c>
      <c r="P56" s="1"/>
      <c r="R56" s="1"/>
      <c r="S56" s="1"/>
      <c r="T56" s="1"/>
    </row>
    <row r="57" spans="1:20" ht="8.25" customHeight="1" x14ac:dyDescent="0.45">
      <c r="A57" s="151">
        <v>0.812499999999998</v>
      </c>
      <c r="B57" s="71"/>
      <c r="C57" s="75"/>
      <c r="D57" s="75"/>
      <c r="E57" s="79"/>
      <c r="F57" s="75"/>
      <c r="G57" s="79"/>
      <c r="H57" s="75"/>
      <c r="I57" s="57"/>
      <c r="J57" s="125">
        <f t="shared" ca="1" si="3"/>
        <v>0</v>
      </c>
      <c r="K57" s="126">
        <f t="shared" ca="1" si="4"/>
        <v>0</v>
      </c>
      <c r="L57" s="127">
        <f t="shared" ca="1" si="5"/>
        <v>0</v>
      </c>
      <c r="M57" s="128">
        <f t="shared" ca="1" si="6"/>
        <v>0</v>
      </c>
      <c r="N57" s="129">
        <f t="shared" ca="1" si="7"/>
        <v>0</v>
      </c>
      <c r="O57" s="130">
        <f t="shared" ca="1" si="8"/>
        <v>0</v>
      </c>
      <c r="P57" s="1"/>
      <c r="R57" s="1"/>
      <c r="S57" s="1"/>
      <c r="T57" s="1"/>
    </row>
    <row r="58" spans="1:20" ht="8.25" customHeight="1" x14ac:dyDescent="0.45">
      <c r="A58" s="152">
        <v>0.82291666666666496</v>
      </c>
      <c r="B58" s="72"/>
      <c r="C58" s="76"/>
      <c r="D58" s="76"/>
      <c r="E58" s="80"/>
      <c r="F58" s="76"/>
      <c r="G58" s="80"/>
      <c r="H58" s="76"/>
      <c r="I58" s="57"/>
      <c r="J58" s="125">
        <f t="shared" ca="1" si="3"/>
        <v>0</v>
      </c>
      <c r="K58" s="126">
        <f t="shared" ca="1" si="4"/>
        <v>0</v>
      </c>
      <c r="L58" s="127">
        <f t="shared" ca="1" si="5"/>
        <v>0</v>
      </c>
      <c r="M58" s="128">
        <f t="shared" ca="1" si="6"/>
        <v>0</v>
      </c>
      <c r="N58" s="129">
        <f t="shared" ca="1" si="7"/>
        <v>0</v>
      </c>
      <c r="O58" s="130">
        <f t="shared" ca="1" si="8"/>
        <v>0</v>
      </c>
      <c r="P58" s="1"/>
      <c r="R58" s="1"/>
      <c r="S58" s="1"/>
      <c r="T58" s="1"/>
    </row>
    <row r="59" spans="1:20" ht="8.25" customHeight="1" x14ac:dyDescent="0.45">
      <c r="A59" s="150">
        <v>0.83333333333333204</v>
      </c>
      <c r="B59" s="70"/>
      <c r="C59" s="74"/>
      <c r="D59" s="74"/>
      <c r="E59" s="78"/>
      <c r="F59" s="74"/>
      <c r="G59" s="78"/>
      <c r="H59" s="74"/>
      <c r="I59" s="57"/>
      <c r="J59" s="125">
        <f t="shared" ca="1" si="3"/>
        <v>0</v>
      </c>
      <c r="K59" s="126">
        <f t="shared" ca="1" si="4"/>
        <v>0</v>
      </c>
      <c r="L59" s="127">
        <f t="shared" ca="1" si="5"/>
        <v>0</v>
      </c>
      <c r="M59" s="128">
        <f t="shared" ca="1" si="6"/>
        <v>0</v>
      </c>
      <c r="N59" s="129">
        <f t="shared" ca="1" si="7"/>
        <v>0</v>
      </c>
      <c r="O59" s="130">
        <f t="shared" ca="1" si="8"/>
        <v>0</v>
      </c>
      <c r="P59" s="1"/>
      <c r="R59" s="1"/>
      <c r="S59" s="1"/>
      <c r="T59" s="1"/>
    </row>
    <row r="60" spans="1:20" ht="8.25" customHeight="1" x14ac:dyDescent="0.45">
      <c r="A60" s="151">
        <v>0.843749999999998</v>
      </c>
      <c r="B60" s="71"/>
      <c r="C60" s="75"/>
      <c r="D60" s="75"/>
      <c r="E60" s="79"/>
      <c r="F60" s="75"/>
      <c r="G60" s="79"/>
      <c r="H60" s="75"/>
      <c r="I60" s="57"/>
      <c r="J60" s="125">
        <f t="shared" ca="1" si="3"/>
        <v>0</v>
      </c>
      <c r="K60" s="126">
        <f t="shared" ca="1" si="4"/>
        <v>0</v>
      </c>
      <c r="L60" s="127">
        <f t="shared" ca="1" si="5"/>
        <v>0</v>
      </c>
      <c r="M60" s="128">
        <f t="shared" ca="1" si="6"/>
        <v>0</v>
      </c>
      <c r="N60" s="129">
        <f t="shared" ca="1" si="7"/>
        <v>0</v>
      </c>
      <c r="O60" s="130">
        <f t="shared" ca="1" si="8"/>
        <v>0</v>
      </c>
      <c r="P60" s="1"/>
      <c r="R60" s="1"/>
      <c r="S60" s="1"/>
      <c r="T60" s="1"/>
    </row>
    <row r="61" spans="1:20" ht="8.25" customHeight="1" x14ac:dyDescent="0.45">
      <c r="A61" s="151">
        <v>0.85416666666666496</v>
      </c>
      <c r="B61" s="71"/>
      <c r="C61" s="75"/>
      <c r="D61" s="75"/>
      <c r="E61" s="79"/>
      <c r="F61" s="75"/>
      <c r="G61" s="79"/>
      <c r="H61" s="75"/>
      <c r="I61" s="57"/>
      <c r="J61" s="125">
        <f t="shared" ca="1" si="3"/>
        <v>0</v>
      </c>
      <c r="K61" s="126">
        <f t="shared" ca="1" si="4"/>
        <v>0</v>
      </c>
      <c r="L61" s="127">
        <f t="shared" ca="1" si="5"/>
        <v>0</v>
      </c>
      <c r="M61" s="128">
        <f t="shared" ca="1" si="6"/>
        <v>0</v>
      </c>
      <c r="N61" s="129">
        <f t="shared" ca="1" si="7"/>
        <v>0</v>
      </c>
      <c r="O61" s="130">
        <f t="shared" ca="1" si="8"/>
        <v>0</v>
      </c>
      <c r="P61" s="1"/>
      <c r="R61" s="1"/>
      <c r="S61" s="1"/>
      <c r="T61" s="1"/>
    </row>
    <row r="62" spans="1:20" ht="8.25" customHeight="1" x14ac:dyDescent="0.45">
      <c r="A62" s="152">
        <v>0.86458333333333204</v>
      </c>
      <c r="B62" s="73"/>
      <c r="C62" s="77"/>
      <c r="D62" s="77"/>
      <c r="E62" s="81"/>
      <c r="F62" s="77"/>
      <c r="G62" s="81"/>
      <c r="H62" s="77"/>
      <c r="I62" s="57"/>
      <c r="J62" s="125">
        <f t="shared" ca="1" si="3"/>
        <v>0</v>
      </c>
      <c r="K62" s="126">
        <f t="shared" ca="1" si="4"/>
        <v>0</v>
      </c>
      <c r="L62" s="127">
        <f t="shared" ca="1" si="5"/>
        <v>0</v>
      </c>
      <c r="M62" s="128">
        <f t="shared" ca="1" si="6"/>
        <v>0</v>
      </c>
      <c r="N62" s="129">
        <f t="shared" ca="1" si="7"/>
        <v>0</v>
      </c>
      <c r="O62" s="130">
        <f t="shared" ca="1" si="8"/>
        <v>0</v>
      </c>
      <c r="P62" s="1"/>
      <c r="R62" s="1"/>
      <c r="S62" s="1"/>
      <c r="T62" s="1"/>
    </row>
    <row r="63" spans="1:20" ht="8.25" customHeight="1" x14ac:dyDescent="0.45">
      <c r="A63" s="150">
        <v>0.874999999999998</v>
      </c>
      <c r="B63" s="74"/>
      <c r="C63" s="74"/>
      <c r="D63" s="74"/>
      <c r="E63" s="78"/>
      <c r="F63" s="74"/>
      <c r="G63" s="78"/>
      <c r="H63" s="74"/>
      <c r="I63" s="57"/>
      <c r="J63" s="125">
        <f t="shared" ca="1" si="3"/>
        <v>0</v>
      </c>
      <c r="K63" s="126">
        <f t="shared" ca="1" si="4"/>
        <v>0</v>
      </c>
      <c r="L63" s="127">
        <f t="shared" ca="1" si="5"/>
        <v>0</v>
      </c>
      <c r="M63" s="128">
        <f t="shared" ca="1" si="6"/>
        <v>0</v>
      </c>
      <c r="N63" s="129">
        <f t="shared" ca="1" si="7"/>
        <v>0</v>
      </c>
      <c r="O63" s="130">
        <f t="shared" ca="1" si="8"/>
        <v>0</v>
      </c>
      <c r="P63" s="1"/>
      <c r="R63" s="1"/>
      <c r="S63" s="1"/>
      <c r="T63" s="1"/>
    </row>
    <row r="64" spans="1:20" ht="8.25" customHeight="1" x14ac:dyDescent="0.45">
      <c r="A64" s="151">
        <v>0.88541666666666496</v>
      </c>
      <c r="B64" s="75"/>
      <c r="C64" s="75"/>
      <c r="D64" s="75"/>
      <c r="E64" s="79"/>
      <c r="F64" s="75"/>
      <c r="G64" s="79"/>
      <c r="H64" s="75"/>
      <c r="I64" s="57"/>
      <c r="J64" s="125">
        <f t="shared" ca="1" si="3"/>
        <v>0</v>
      </c>
      <c r="K64" s="126">
        <f t="shared" ca="1" si="4"/>
        <v>0</v>
      </c>
      <c r="L64" s="127">
        <f t="shared" ca="1" si="5"/>
        <v>0</v>
      </c>
      <c r="M64" s="128">
        <f t="shared" ca="1" si="6"/>
        <v>0</v>
      </c>
      <c r="N64" s="129">
        <f t="shared" ca="1" si="7"/>
        <v>0</v>
      </c>
      <c r="O64" s="130">
        <f t="shared" ca="1" si="8"/>
        <v>0</v>
      </c>
      <c r="P64" s="1"/>
      <c r="R64" s="1"/>
      <c r="S64" s="1"/>
      <c r="T64" s="1"/>
    </row>
    <row r="65" spans="1:20" ht="8.25" customHeight="1" x14ac:dyDescent="0.45">
      <c r="A65" s="151">
        <v>0.89583333333333204</v>
      </c>
      <c r="B65" s="75"/>
      <c r="C65" s="75"/>
      <c r="D65" s="75"/>
      <c r="E65" s="79"/>
      <c r="F65" s="75"/>
      <c r="G65" s="79"/>
      <c r="H65" s="75"/>
      <c r="I65" s="57"/>
      <c r="J65" s="125">
        <f t="shared" ca="1" si="3"/>
        <v>0</v>
      </c>
      <c r="K65" s="126">
        <f t="shared" ca="1" si="4"/>
        <v>0</v>
      </c>
      <c r="L65" s="127">
        <f t="shared" ca="1" si="5"/>
        <v>0</v>
      </c>
      <c r="M65" s="128">
        <f t="shared" ca="1" si="6"/>
        <v>0</v>
      </c>
      <c r="N65" s="129">
        <f t="shared" ca="1" si="7"/>
        <v>0</v>
      </c>
      <c r="O65" s="130">
        <f t="shared" ca="1" si="8"/>
        <v>0</v>
      </c>
      <c r="P65" s="1"/>
      <c r="R65" s="1"/>
      <c r="S65" s="1"/>
      <c r="T65" s="1"/>
    </row>
    <row r="66" spans="1:20" ht="8.25" customHeight="1" x14ac:dyDescent="0.45">
      <c r="A66" s="153">
        <v>0.906249999999998</v>
      </c>
      <c r="B66" s="76"/>
      <c r="C66" s="76"/>
      <c r="D66" s="76"/>
      <c r="E66" s="80"/>
      <c r="F66" s="76"/>
      <c r="G66" s="80"/>
      <c r="H66" s="76"/>
      <c r="I66" s="57"/>
      <c r="J66" s="125">
        <f t="shared" ca="1" si="3"/>
        <v>0</v>
      </c>
      <c r="K66" s="126">
        <f t="shared" ca="1" si="4"/>
        <v>0</v>
      </c>
      <c r="L66" s="127">
        <f t="shared" ca="1" si="5"/>
        <v>0</v>
      </c>
      <c r="M66" s="128">
        <f t="shared" ca="1" si="6"/>
        <v>0</v>
      </c>
      <c r="N66" s="129">
        <f t="shared" ca="1" si="7"/>
        <v>0</v>
      </c>
      <c r="O66" s="130">
        <f t="shared" ca="1" si="8"/>
        <v>0</v>
      </c>
      <c r="P66" s="1"/>
      <c r="R66" s="1"/>
      <c r="S66" s="1"/>
      <c r="T66" s="1"/>
    </row>
    <row r="67" spans="1:20" ht="8.25" customHeight="1" x14ac:dyDescent="0.45">
      <c r="A67" s="150">
        <v>0.91666666666666496</v>
      </c>
      <c r="B67" s="74"/>
      <c r="C67" s="74"/>
      <c r="D67" s="74"/>
      <c r="E67" s="78"/>
      <c r="F67" s="74"/>
      <c r="G67" s="78"/>
      <c r="H67" s="74"/>
      <c r="I67" s="57"/>
      <c r="J67" s="125">
        <f t="shared" ca="1" si="3"/>
        <v>0</v>
      </c>
      <c r="K67" s="126">
        <f t="shared" ca="1" si="4"/>
        <v>0</v>
      </c>
      <c r="L67" s="127">
        <f t="shared" ca="1" si="5"/>
        <v>0</v>
      </c>
      <c r="M67" s="128">
        <f t="shared" ca="1" si="6"/>
        <v>0</v>
      </c>
      <c r="N67" s="129">
        <f t="shared" ca="1" si="7"/>
        <v>0</v>
      </c>
      <c r="O67" s="130">
        <f t="shared" ref="O67:O74" ca="1" si="12">SUM(J67:N67)</f>
        <v>0</v>
      </c>
      <c r="P67" s="1"/>
      <c r="R67" s="1"/>
      <c r="S67" s="1"/>
      <c r="T67" s="1"/>
    </row>
    <row r="68" spans="1:20" ht="8.25" customHeight="1" x14ac:dyDescent="0.45">
      <c r="A68" s="151">
        <v>0.92708333333333104</v>
      </c>
      <c r="B68" s="75"/>
      <c r="C68" s="75"/>
      <c r="D68" s="75"/>
      <c r="E68" s="79"/>
      <c r="F68" s="75"/>
      <c r="G68" s="79"/>
      <c r="H68" s="75"/>
      <c r="I68" s="57"/>
      <c r="J68" s="125">
        <f t="shared" ref="J68:J74" ca="1" si="13">IFERROR(COUNTIFS(INDIRECT(CONCATENATE("'",$I68,"'!B3:H74")),"*Pre-Vocational*",INDIRECT(CONCATENATE("'",$I68,"'!B3:H74")),"*"&amp;$A$1&amp;"*")/4,0)</f>
        <v>0</v>
      </c>
      <c r="K68" s="126">
        <f t="shared" ref="K68:K74" ca="1" si="14">IFERROR(COUNTIFS(INDIRECT(CONCATENATE("'",$I68,"'!B3:H74")),"*CareGiver*",INDIRECT(CONCATENATE("'",$I68,"'!B3:H74")),"*"&amp;$A$1&amp;"*")/4,0)</f>
        <v>0</v>
      </c>
      <c r="L68" s="127">
        <f t="shared" ref="L68:L74" ca="1" si="15">IFERROR(COUNTIFS(INDIRECT(CONCATENATE("'",$I68,"'!B3:H74")),"*Advocacy*",INDIRECT(CONCATENATE("'",$I68,"'!B3:H74")),"*"&amp;$A$1&amp;"*")/4,0)</f>
        <v>0</v>
      </c>
      <c r="M68" s="128">
        <f t="shared" ref="M68:M74" ca="1" si="16">IFERROR(COUNTIFS(INDIRECT(CONCATENATE("'",$I68,"'!B3:H74")),"*Respite*",INDIRECT(CONCATENATE("'",$I68,"'!B3:H74")),"*"&amp;$A$1&amp;"*")/4,0)</f>
        <v>0</v>
      </c>
      <c r="N68" s="129">
        <f t="shared" ref="N68:N74" ca="1" si="17">IFERROR(COUNTIFS(INDIRECT(CONCATENATE("'",$I68,"'!B3:H74")),"*Com Hab*",INDIRECT(CONCATENATE("'",$I68,"'!B3:H74")),"*"&amp;$A$1&amp;"*")/4,0)</f>
        <v>0</v>
      </c>
      <c r="O68" s="130">
        <f t="shared" ca="1" si="12"/>
        <v>0</v>
      </c>
      <c r="P68" s="1"/>
      <c r="R68" s="1"/>
      <c r="S68" s="1"/>
      <c r="T68" s="1"/>
    </row>
    <row r="69" spans="1:20" ht="8.25" customHeight="1" x14ac:dyDescent="0.45">
      <c r="A69" s="151">
        <v>0.937499999999998</v>
      </c>
      <c r="B69" s="75"/>
      <c r="C69" s="75"/>
      <c r="D69" s="75"/>
      <c r="E69" s="79"/>
      <c r="F69" s="75"/>
      <c r="G69" s="79"/>
      <c r="H69" s="75"/>
      <c r="I69" s="57"/>
      <c r="J69" s="125">
        <f t="shared" ca="1" si="13"/>
        <v>0</v>
      </c>
      <c r="K69" s="126">
        <f t="shared" ca="1" si="14"/>
        <v>0</v>
      </c>
      <c r="L69" s="127">
        <f t="shared" ca="1" si="15"/>
        <v>0</v>
      </c>
      <c r="M69" s="128">
        <f t="shared" ca="1" si="16"/>
        <v>0</v>
      </c>
      <c r="N69" s="129">
        <f t="shared" ca="1" si="17"/>
        <v>0</v>
      </c>
      <c r="O69" s="130">
        <f t="shared" ca="1" si="12"/>
        <v>0</v>
      </c>
      <c r="P69" s="1"/>
      <c r="R69" s="1"/>
      <c r="S69" s="1"/>
      <c r="T69" s="1"/>
    </row>
    <row r="70" spans="1:20" ht="8.25" customHeight="1" x14ac:dyDescent="0.45">
      <c r="A70" s="153">
        <v>0.94791666666666496</v>
      </c>
      <c r="B70" s="76"/>
      <c r="C70" s="76"/>
      <c r="D70" s="76"/>
      <c r="E70" s="80"/>
      <c r="F70" s="76"/>
      <c r="G70" s="80"/>
      <c r="H70" s="76"/>
      <c r="I70" s="57"/>
      <c r="J70" s="125">
        <f t="shared" ca="1" si="13"/>
        <v>0</v>
      </c>
      <c r="K70" s="126">
        <f t="shared" ca="1" si="14"/>
        <v>0</v>
      </c>
      <c r="L70" s="127">
        <f t="shared" ca="1" si="15"/>
        <v>0</v>
      </c>
      <c r="M70" s="128">
        <f t="shared" ca="1" si="16"/>
        <v>0</v>
      </c>
      <c r="N70" s="129">
        <f t="shared" ca="1" si="17"/>
        <v>0</v>
      </c>
      <c r="O70" s="130">
        <f t="shared" ca="1" si="12"/>
        <v>0</v>
      </c>
      <c r="P70" s="1"/>
      <c r="R70" s="1"/>
      <c r="S70" s="1"/>
      <c r="T70" s="1"/>
    </row>
    <row r="71" spans="1:20" ht="8.25" customHeight="1" x14ac:dyDescent="0.45">
      <c r="A71" s="150">
        <v>0.95833333333333337</v>
      </c>
      <c r="B71" s="74"/>
      <c r="C71" s="74"/>
      <c r="D71" s="74"/>
      <c r="E71" s="78"/>
      <c r="F71" s="74"/>
      <c r="G71" s="78"/>
      <c r="H71" s="74"/>
      <c r="I71" s="57"/>
      <c r="J71" s="125">
        <f t="shared" ca="1" si="13"/>
        <v>0</v>
      </c>
      <c r="K71" s="126">
        <f t="shared" ca="1" si="14"/>
        <v>0</v>
      </c>
      <c r="L71" s="127">
        <f t="shared" ca="1" si="15"/>
        <v>0</v>
      </c>
      <c r="M71" s="128">
        <f t="shared" ca="1" si="16"/>
        <v>0</v>
      </c>
      <c r="N71" s="129">
        <f t="shared" ca="1" si="17"/>
        <v>0</v>
      </c>
      <c r="O71" s="130">
        <f t="shared" ca="1" si="12"/>
        <v>0</v>
      </c>
      <c r="P71" s="1"/>
      <c r="R71" s="1"/>
      <c r="S71" s="1"/>
      <c r="T71" s="1"/>
    </row>
    <row r="72" spans="1:20" ht="8.25" customHeight="1" x14ac:dyDescent="0.45">
      <c r="A72" s="151">
        <v>0.96875</v>
      </c>
      <c r="B72" s="75"/>
      <c r="C72" s="75"/>
      <c r="D72" s="75"/>
      <c r="E72" s="79"/>
      <c r="F72" s="75"/>
      <c r="G72" s="79"/>
      <c r="H72" s="75"/>
      <c r="I72" s="57"/>
      <c r="J72" s="125">
        <f t="shared" ca="1" si="13"/>
        <v>0</v>
      </c>
      <c r="K72" s="126">
        <f t="shared" ca="1" si="14"/>
        <v>0</v>
      </c>
      <c r="L72" s="127">
        <f t="shared" ca="1" si="15"/>
        <v>0</v>
      </c>
      <c r="M72" s="128">
        <f t="shared" ca="1" si="16"/>
        <v>0</v>
      </c>
      <c r="N72" s="129">
        <f t="shared" ca="1" si="17"/>
        <v>0</v>
      </c>
      <c r="O72" s="130">
        <f t="shared" ca="1" si="12"/>
        <v>0</v>
      </c>
      <c r="P72" s="1"/>
      <c r="R72" s="1"/>
      <c r="S72" s="1"/>
      <c r="T72" s="1"/>
    </row>
    <row r="73" spans="1:20" ht="8.25" customHeight="1" x14ac:dyDescent="0.45">
      <c r="A73" s="151">
        <v>0.97916666666666663</v>
      </c>
      <c r="B73" s="75"/>
      <c r="C73" s="75"/>
      <c r="D73" s="75"/>
      <c r="E73" s="79"/>
      <c r="F73" s="75"/>
      <c r="G73" s="79"/>
      <c r="H73" s="75"/>
      <c r="I73" s="57"/>
      <c r="J73" s="125">
        <f t="shared" ca="1" si="13"/>
        <v>0</v>
      </c>
      <c r="K73" s="126">
        <f t="shared" ca="1" si="14"/>
        <v>0</v>
      </c>
      <c r="L73" s="127">
        <f t="shared" ca="1" si="15"/>
        <v>0</v>
      </c>
      <c r="M73" s="128">
        <f t="shared" ca="1" si="16"/>
        <v>0</v>
      </c>
      <c r="N73" s="129">
        <f t="shared" ca="1" si="17"/>
        <v>0</v>
      </c>
      <c r="O73" s="130">
        <f t="shared" ca="1" si="12"/>
        <v>0</v>
      </c>
      <c r="P73" s="1"/>
      <c r="R73" s="1"/>
      <c r="S73" s="1"/>
      <c r="T73" s="1"/>
    </row>
    <row r="74" spans="1:20" ht="8.25" customHeight="1" x14ac:dyDescent="0.45">
      <c r="A74" s="153">
        <v>0.98958333333333337</v>
      </c>
      <c r="B74" s="76"/>
      <c r="C74" s="76"/>
      <c r="D74" s="76"/>
      <c r="E74" s="80"/>
      <c r="F74" s="76"/>
      <c r="G74" s="80"/>
      <c r="H74" s="76"/>
      <c r="I74" s="57"/>
      <c r="J74" s="125">
        <f t="shared" ca="1" si="13"/>
        <v>0</v>
      </c>
      <c r="K74" s="126">
        <f t="shared" ca="1" si="14"/>
        <v>0</v>
      </c>
      <c r="L74" s="127">
        <f t="shared" ca="1" si="15"/>
        <v>0</v>
      </c>
      <c r="M74" s="128">
        <f t="shared" ca="1" si="16"/>
        <v>0</v>
      </c>
      <c r="N74" s="129">
        <f t="shared" ca="1" si="17"/>
        <v>0</v>
      </c>
      <c r="O74" s="130">
        <f t="shared" ca="1" si="12"/>
        <v>0</v>
      </c>
      <c r="P74" s="1"/>
      <c r="R74" s="1"/>
      <c r="S74" s="1"/>
      <c r="T74" s="1"/>
    </row>
    <row r="75" spans="1:20" ht="8.25" customHeight="1" x14ac:dyDescent="0.45">
      <c r="A75" s="101" t="s">
        <v>5</v>
      </c>
      <c r="B75" s="58"/>
      <c r="C75" s="58"/>
      <c r="D75" s="58"/>
      <c r="E75" s="58"/>
      <c r="F75" s="58"/>
      <c r="G75" s="58"/>
      <c r="H75" s="59">
        <f>COUNTIF($B$3:$H$74,"*Pre-Vocational*")/4</f>
        <v>0</v>
      </c>
      <c r="I75" s="57"/>
      <c r="P75"/>
      <c r="R75"/>
      <c r="S75"/>
      <c r="T75"/>
    </row>
    <row r="76" spans="1:20" ht="8.25" customHeight="1" x14ac:dyDescent="0.45">
      <c r="A76" s="102" t="s">
        <v>6</v>
      </c>
      <c r="B76" s="60"/>
      <c r="C76" s="60"/>
      <c r="D76" s="60"/>
      <c r="E76" s="60"/>
      <c r="F76" s="60"/>
      <c r="G76" s="60"/>
      <c r="H76" s="61">
        <f>COUNTIF($B$3:$H$74,"*CareGiver*")/4</f>
        <v>0</v>
      </c>
      <c r="I76" s="57"/>
      <c r="P76"/>
      <c r="R76"/>
      <c r="S76"/>
      <c r="T76"/>
    </row>
    <row r="77" spans="1:20" ht="8.25" customHeight="1" x14ac:dyDescent="0.45">
      <c r="A77" s="103" t="s">
        <v>7</v>
      </c>
      <c r="B77" s="62"/>
      <c r="C77" s="62"/>
      <c r="D77" s="62"/>
      <c r="E77" s="62"/>
      <c r="F77" s="62"/>
      <c r="G77" s="62"/>
      <c r="H77" s="63">
        <f>COUNTIF($B$3:$H$74,"*Advocacy*")/4</f>
        <v>0</v>
      </c>
      <c r="I77" s="57"/>
      <c r="P77"/>
      <c r="R77"/>
      <c r="S77"/>
      <c r="T77"/>
    </row>
    <row r="78" spans="1:20" ht="7.5" customHeight="1" x14ac:dyDescent="0.45">
      <c r="A78" s="104" t="s">
        <v>8</v>
      </c>
      <c r="B78" s="64"/>
      <c r="C78" s="64"/>
      <c r="D78" s="64"/>
      <c r="E78" s="64"/>
      <c r="F78" s="64"/>
      <c r="G78" s="64"/>
      <c r="H78" s="65">
        <f>COUNTIF($B$3:$H$74,"*Respite*")/4</f>
        <v>0</v>
      </c>
      <c r="I78" s="57"/>
      <c r="P78"/>
      <c r="R78"/>
      <c r="S78"/>
      <c r="T78"/>
    </row>
    <row r="79" spans="1:20" ht="7.5" customHeight="1" x14ac:dyDescent="0.45">
      <c r="A79" s="105" t="s">
        <v>107</v>
      </c>
      <c r="B79" s="68"/>
      <c r="C79" s="68"/>
      <c r="D79" s="68"/>
      <c r="E79" s="68"/>
      <c r="F79" s="68"/>
      <c r="G79" s="68"/>
      <c r="H79" s="69">
        <f>COUNTIF($B$3:$H$74,"*Com Hab*")/4</f>
        <v>0</v>
      </c>
      <c r="I79" s="57"/>
      <c r="P79"/>
      <c r="R79"/>
      <c r="S79"/>
      <c r="T79"/>
    </row>
    <row r="80" spans="1:20" ht="8.25" customHeight="1" x14ac:dyDescent="0.45">
      <c r="A80" s="106" t="s">
        <v>39</v>
      </c>
      <c r="B80" s="66"/>
      <c r="C80" s="66"/>
      <c r="D80" s="66"/>
      <c r="E80" s="66"/>
      <c r="F80" s="66"/>
      <c r="G80" s="66"/>
      <c r="H80" s="67">
        <f>SUM(H75:H79)</f>
        <v>0</v>
      </c>
      <c r="I80" s="57"/>
      <c r="P80"/>
      <c r="R80"/>
      <c r="S80"/>
      <c r="T80"/>
    </row>
    <row r="81" spans="1:20" ht="32.65" hidden="1" customHeight="1" x14ac:dyDescent="0.45">
      <c r="I81" s="55"/>
      <c r="P81" s="1"/>
      <c r="R81" s="1"/>
      <c r="S81" s="1"/>
      <c r="T81" s="1"/>
    </row>
    <row r="82" spans="1:20" ht="8.25" hidden="1" customHeight="1" x14ac:dyDescent="0.45">
      <c r="I82" s="53"/>
      <c r="P82" s="1"/>
      <c r="R82" s="1"/>
      <c r="S82" s="1"/>
      <c r="T82" s="1"/>
    </row>
    <row r="83" spans="1:20" ht="14.65" hidden="1" customHeight="1" x14ac:dyDescent="0.45">
      <c r="I83" s="53"/>
      <c r="P83" s="1"/>
      <c r="R83" s="1"/>
      <c r="S83" s="1"/>
      <c r="T83" s="1"/>
    </row>
    <row r="84" spans="1:20" hidden="1" x14ac:dyDescent="0.45">
      <c r="I84" s="53"/>
      <c r="P84" s="1"/>
      <c r="R84" s="1"/>
      <c r="S84" s="1"/>
      <c r="T84" s="1"/>
    </row>
    <row r="85" spans="1:20" hidden="1" x14ac:dyDescent="0.45">
      <c r="A85"/>
      <c r="B85"/>
      <c r="C85"/>
      <c r="D85"/>
      <c r="E85"/>
      <c r="F85"/>
      <c r="G85"/>
      <c r="H85"/>
      <c r="I85" s="53"/>
      <c r="P85" s="1"/>
      <c r="R85" s="1"/>
      <c r="S85" s="1"/>
      <c r="T85" s="1"/>
    </row>
    <row r="86" spans="1:20" hidden="1" x14ac:dyDescent="0.45">
      <c r="A86"/>
      <c r="B86"/>
      <c r="C86"/>
      <c r="D86"/>
      <c r="E86"/>
      <c r="F86"/>
      <c r="G86"/>
      <c r="H86"/>
      <c r="I86" s="53"/>
      <c r="P86" s="1"/>
      <c r="R86" s="1"/>
      <c r="S86" s="1"/>
      <c r="T86" s="1"/>
    </row>
    <row r="87" spans="1:20" hidden="1" x14ac:dyDescent="0.45">
      <c r="A87"/>
      <c r="B87"/>
      <c r="C87"/>
      <c r="D87"/>
      <c r="E87"/>
      <c r="F87"/>
      <c r="G87"/>
      <c r="H87"/>
      <c r="I87" s="53"/>
      <c r="P87" s="1"/>
      <c r="R87" s="1"/>
      <c r="S87" s="1"/>
      <c r="T87" s="1"/>
    </row>
    <row r="88" spans="1:20" hidden="1" x14ac:dyDescent="0.45">
      <c r="A88"/>
      <c r="B88"/>
      <c r="C88"/>
      <c r="D88"/>
      <c r="E88"/>
      <c r="F88"/>
      <c r="G88"/>
      <c r="H88"/>
      <c r="I88" s="53"/>
      <c r="P88" s="1"/>
      <c r="R88" s="1"/>
      <c r="S88" s="1"/>
      <c r="T88" s="1"/>
    </row>
    <row r="89" spans="1:20" hidden="1" x14ac:dyDescent="0.45">
      <c r="A89"/>
      <c r="B89"/>
      <c r="C89"/>
      <c r="D89"/>
      <c r="E89"/>
      <c r="F89"/>
      <c r="G89"/>
      <c r="H89"/>
      <c r="I89" s="53"/>
      <c r="P89" s="1"/>
      <c r="R89" s="1"/>
      <c r="S89" s="1"/>
      <c r="T89" s="1"/>
    </row>
    <row r="90" spans="1:20" ht="14.65" hidden="1" customHeight="1" x14ac:dyDescent="0.45">
      <c r="A90"/>
      <c r="B90"/>
      <c r="C90"/>
      <c r="D90"/>
      <c r="E90"/>
      <c r="F90"/>
      <c r="G90"/>
      <c r="H90"/>
      <c r="I90" s="53"/>
      <c r="P90" s="1"/>
      <c r="R90" s="1"/>
      <c r="S90" s="1"/>
      <c r="T90" s="1"/>
    </row>
    <row r="91" spans="1:20" ht="14.65" hidden="1" customHeight="1" x14ac:dyDescent="0.45">
      <c r="I91" s="53"/>
      <c r="P91" s="1"/>
      <c r="R91" s="1"/>
      <c r="S91" s="1"/>
      <c r="T91" s="1"/>
    </row>
    <row r="92" spans="1:20" hidden="1" x14ac:dyDescent="0.45">
      <c r="I92" s="53"/>
      <c r="P92" s="1"/>
      <c r="R92" s="1"/>
      <c r="S92" s="1"/>
      <c r="T92" s="1"/>
    </row>
    <row r="93" spans="1:20" hidden="1" x14ac:dyDescent="0.45">
      <c r="I93" s="53"/>
      <c r="P93" s="1"/>
      <c r="R93" s="1"/>
      <c r="S93" s="1"/>
      <c r="T93" s="1"/>
    </row>
    <row r="94" spans="1:20" hidden="1" x14ac:dyDescent="0.45">
      <c r="I94" s="53"/>
      <c r="P94" s="1"/>
      <c r="R94" s="1"/>
      <c r="S94" s="1"/>
      <c r="T94" s="1"/>
    </row>
    <row r="95" spans="1:20" hidden="1" x14ac:dyDescent="0.45">
      <c r="I95" s="53"/>
      <c r="P95" s="1"/>
      <c r="R95" s="1"/>
      <c r="S95" s="1"/>
      <c r="T95" s="1"/>
    </row>
    <row r="96" spans="1:20" hidden="1" x14ac:dyDescent="0.45">
      <c r="I96" s="53"/>
      <c r="P96" s="1"/>
      <c r="R96" s="1"/>
      <c r="S96" s="1"/>
      <c r="T96" s="1"/>
    </row>
    <row r="97" spans="9:20" hidden="1" x14ac:dyDescent="0.45">
      <c r="I97" s="53"/>
      <c r="P97" s="1"/>
      <c r="R97" s="1"/>
      <c r="S97" s="1"/>
      <c r="T97" s="1"/>
    </row>
    <row r="98" spans="9:20" ht="14.65" hidden="1" customHeight="1" x14ac:dyDescent="0.45">
      <c r="I98" s="53"/>
    </row>
    <row r="99" spans="9:20" ht="14.65" hidden="1" customHeight="1" x14ac:dyDescent="0.45">
      <c r="I99" s="53"/>
    </row>
    <row r="100" spans="9:20" ht="14.65" hidden="1" customHeight="1" x14ac:dyDescent="0.45">
      <c r="I100" s="53"/>
    </row>
    <row r="101" spans="9:20" ht="14.65" hidden="1" customHeight="1" x14ac:dyDescent="0.45">
      <c r="I101" s="53"/>
    </row>
    <row r="102" spans="9:20" ht="14.65" hidden="1" customHeight="1" x14ac:dyDescent="0.45">
      <c r="I102" s="53"/>
    </row>
    <row r="103" spans="9:20" ht="14.65" hidden="1" customHeight="1" x14ac:dyDescent="0.45">
      <c r="I103" s="53"/>
    </row>
    <row r="104" spans="9:20" ht="14.65" hidden="1" customHeight="1" x14ac:dyDescent="0.45">
      <c r="I104" s="53"/>
    </row>
    <row r="105" spans="9:20" ht="14.65" hidden="1" customHeight="1" x14ac:dyDescent="0.45">
      <c r="I105" s="53"/>
    </row>
    <row r="106" spans="9:20" ht="14.65" hidden="1" customHeight="1" x14ac:dyDescent="0.45">
      <c r="I106" s="53"/>
    </row>
    <row r="107" spans="9:20" ht="14.65" hidden="1" customHeight="1" x14ac:dyDescent="0.45">
      <c r="I107" s="53"/>
    </row>
    <row r="108" spans="9:20" ht="14.65" hidden="1" customHeight="1" x14ac:dyDescent="0.45">
      <c r="I108" s="53"/>
    </row>
    <row r="109" spans="9:20" ht="14.65" hidden="1" customHeight="1" x14ac:dyDescent="0.45">
      <c r="I109" s="53"/>
    </row>
    <row r="110" spans="9:20" ht="14.65" hidden="1" customHeight="1" x14ac:dyDescent="0.45">
      <c r="I110" s="53"/>
    </row>
    <row r="111" spans="9:20" ht="14.65" hidden="1" customHeight="1" x14ac:dyDescent="0.45">
      <c r="I111" s="53"/>
    </row>
    <row r="112" spans="9:20" ht="14.65" hidden="1" customHeight="1" x14ac:dyDescent="0.45">
      <c r="I112" s="53"/>
    </row>
    <row r="113" spans="9:9" ht="14.65" hidden="1" customHeight="1" x14ac:dyDescent="0.45">
      <c r="I113" s="53"/>
    </row>
    <row r="114" spans="9:9" ht="14.65" hidden="1" customHeight="1" x14ac:dyDescent="0.45">
      <c r="I114" s="53"/>
    </row>
    <row r="115" spans="9:9" ht="14.65" hidden="1" customHeight="1" x14ac:dyDescent="0.45">
      <c r="I115" s="53"/>
    </row>
    <row r="116" spans="9:9" ht="14.65" hidden="1" customHeight="1" x14ac:dyDescent="0.45">
      <c r="I116" s="53"/>
    </row>
    <row r="117" spans="9:9" ht="14.65" hidden="1" customHeight="1" x14ac:dyDescent="0.45">
      <c r="I117" s="53"/>
    </row>
    <row r="118" spans="9:9" ht="14.65" hidden="1" customHeight="1" x14ac:dyDescent="0.45">
      <c r="I118" s="53"/>
    </row>
    <row r="119" spans="9:9" ht="14.65" hidden="1" customHeight="1" x14ac:dyDescent="0.45">
      <c r="I119" s="53"/>
    </row>
    <row r="120" spans="9:9" ht="14.65" hidden="1" customHeight="1" x14ac:dyDescent="0.45">
      <c r="I120" s="53"/>
    </row>
    <row r="121" spans="9:9" ht="14.65" hidden="1" customHeight="1" x14ac:dyDescent="0.45">
      <c r="I121" s="53"/>
    </row>
    <row r="122" spans="9:9" ht="14.65" hidden="1" customHeight="1" x14ac:dyDescent="0.45">
      <c r="I122" s="53"/>
    </row>
    <row r="123" spans="9:9" ht="14.65" hidden="1" customHeight="1" x14ac:dyDescent="0.45">
      <c r="I123" s="53"/>
    </row>
    <row r="124" spans="9:9" ht="14.65" hidden="1" customHeight="1" x14ac:dyDescent="0.45">
      <c r="I124" s="53"/>
    </row>
    <row r="125" spans="9:9" ht="14.65" hidden="1" customHeight="1" x14ac:dyDescent="0.45">
      <c r="I125" s="53"/>
    </row>
    <row r="126" spans="9:9" ht="14.65" hidden="1" customHeight="1" x14ac:dyDescent="0.45">
      <c r="I126" s="53"/>
    </row>
    <row r="127" spans="9:9" ht="14.65" hidden="1" customHeight="1" x14ac:dyDescent="0.45">
      <c r="I127" s="53"/>
    </row>
    <row r="128" spans="9:9" ht="14.65" hidden="1" customHeight="1" x14ac:dyDescent="0.45">
      <c r="I128" s="53"/>
    </row>
    <row r="129" spans="9:9" ht="14.65" hidden="1" customHeight="1" x14ac:dyDescent="0.45">
      <c r="I129" s="53"/>
    </row>
    <row r="130" spans="9:9" ht="14.65" hidden="1" customHeight="1" x14ac:dyDescent="0.45">
      <c r="I130" s="53"/>
    </row>
    <row r="131" spans="9:9" ht="14.65" hidden="1" customHeight="1" x14ac:dyDescent="0.45">
      <c r="I131" s="53"/>
    </row>
    <row r="132" spans="9:9" ht="14.65" hidden="1" customHeight="1" x14ac:dyDescent="0.45">
      <c r="I132" s="53"/>
    </row>
    <row r="133" spans="9:9" ht="14.65" hidden="1" customHeight="1" x14ac:dyDescent="0.45">
      <c r="I133" s="53"/>
    </row>
    <row r="134" spans="9:9" ht="14.65" hidden="1" customHeight="1" x14ac:dyDescent="0.45">
      <c r="I134" s="53"/>
    </row>
    <row r="135" spans="9:9" ht="14.65" hidden="1" customHeight="1" x14ac:dyDescent="0.45">
      <c r="I135" s="53"/>
    </row>
    <row r="136" spans="9:9" ht="14.65" hidden="1" customHeight="1" x14ac:dyDescent="0.45">
      <c r="I136" s="53"/>
    </row>
    <row r="137" spans="9:9" ht="14.65" hidden="1" customHeight="1" x14ac:dyDescent="0.45">
      <c r="I137" s="53"/>
    </row>
    <row r="138" spans="9:9" ht="14.65" hidden="1" customHeight="1" x14ac:dyDescent="0.45">
      <c r="I138" s="53"/>
    </row>
    <row r="139" spans="9:9" ht="14.65" hidden="1" customHeight="1" x14ac:dyDescent="0.45">
      <c r="I139" s="53"/>
    </row>
    <row r="140" spans="9:9" ht="14.65" hidden="1" customHeight="1" x14ac:dyDescent="0.45">
      <c r="I140" s="53"/>
    </row>
    <row r="141" spans="9:9" ht="14.65" hidden="1" customHeight="1" x14ac:dyDescent="0.45">
      <c r="I141" s="53"/>
    </row>
    <row r="142" spans="9:9" ht="14.65" hidden="1" customHeight="1" x14ac:dyDescent="0.45">
      <c r="I142" s="53"/>
    </row>
    <row r="143" spans="9:9" ht="14.65" hidden="1" customHeight="1" x14ac:dyDescent="0.45">
      <c r="I143" s="53"/>
    </row>
    <row r="144" spans="9:9" ht="14.65" hidden="1" customHeight="1" x14ac:dyDescent="0.45">
      <c r="I144" s="53"/>
    </row>
    <row r="145" spans="9:9" ht="14.65" hidden="1" customHeight="1" x14ac:dyDescent="0.45">
      <c r="I145" s="53"/>
    </row>
    <row r="146" spans="9:9" ht="14.65" hidden="1" customHeight="1" x14ac:dyDescent="0.45">
      <c r="I146" s="53"/>
    </row>
    <row r="147" spans="9:9" ht="14.65" hidden="1" customHeight="1" x14ac:dyDescent="0.45">
      <c r="I147" s="53"/>
    </row>
    <row r="148" spans="9:9" ht="14.65" hidden="1" customHeight="1" x14ac:dyDescent="0.45">
      <c r="I148" s="53"/>
    </row>
    <row r="149" spans="9:9" ht="14.65" hidden="1" customHeight="1" x14ac:dyDescent="0.45">
      <c r="I149" s="53"/>
    </row>
    <row r="150" spans="9:9" ht="14.65" hidden="1" customHeight="1" x14ac:dyDescent="0.45">
      <c r="I150" s="53"/>
    </row>
    <row r="151" spans="9:9" ht="14.65" hidden="1" customHeight="1" x14ac:dyDescent="0.45">
      <c r="I151" s="53"/>
    </row>
    <row r="152" spans="9:9" ht="14.65" hidden="1" customHeight="1" x14ac:dyDescent="0.45">
      <c r="I152" s="53"/>
    </row>
    <row r="153" spans="9:9" ht="14.65" hidden="1" customHeight="1" x14ac:dyDescent="0.45">
      <c r="I153" s="53"/>
    </row>
    <row r="154" spans="9:9" ht="14.65" hidden="1" customHeight="1" x14ac:dyDescent="0.45">
      <c r="I154" s="53"/>
    </row>
    <row r="155" spans="9:9" ht="14.65" hidden="1" customHeight="1" x14ac:dyDescent="0.45">
      <c r="I155" s="53"/>
    </row>
    <row r="156" spans="9:9" ht="14.65" hidden="1" customHeight="1" x14ac:dyDescent="0.45">
      <c r="I156" s="53"/>
    </row>
    <row r="157" spans="9:9" ht="14.65" hidden="1" customHeight="1" x14ac:dyDescent="0.45">
      <c r="I157" s="53"/>
    </row>
    <row r="158" spans="9:9" ht="14.65" hidden="1" customHeight="1" x14ac:dyDescent="0.45">
      <c r="I158" s="53"/>
    </row>
    <row r="159" spans="9:9" ht="14.65" hidden="1" customHeight="1" x14ac:dyDescent="0.45">
      <c r="I159" s="53"/>
    </row>
    <row r="160" spans="9:9" ht="14.65" hidden="1" customHeight="1" x14ac:dyDescent="0.45">
      <c r="I160" s="53"/>
    </row>
    <row r="161" spans="9:9" ht="14.65" hidden="1" customHeight="1" x14ac:dyDescent="0.45">
      <c r="I161" s="53"/>
    </row>
    <row r="162" spans="9:9" ht="14.65" hidden="1" customHeight="1" x14ac:dyDescent="0.45">
      <c r="I162" s="53"/>
    </row>
    <row r="163" spans="9:9" ht="14.65" hidden="1" customHeight="1" x14ac:dyDescent="0.45">
      <c r="I163" s="53"/>
    </row>
    <row r="164" spans="9:9" ht="14.65" hidden="1" customHeight="1" x14ac:dyDescent="0.45">
      <c r="I164" s="53"/>
    </row>
    <row r="165" spans="9:9" ht="14.65" hidden="1" customHeight="1" x14ac:dyDescent="0.45">
      <c r="I165" s="53"/>
    </row>
    <row r="166" spans="9:9" ht="14.65" hidden="1" customHeight="1" x14ac:dyDescent="0.45">
      <c r="I166" s="53"/>
    </row>
    <row r="167" spans="9:9" ht="14.65" hidden="1" customHeight="1" x14ac:dyDescent="0.45">
      <c r="I167" s="53"/>
    </row>
    <row r="168" spans="9:9" ht="14.65" hidden="1" customHeight="1" x14ac:dyDescent="0.45">
      <c r="I168" s="53"/>
    </row>
    <row r="169" spans="9:9" ht="14.65" hidden="1" customHeight="1" x14ac:dyDescent="0.45">
      <c r="I169" s="53"/>
    </row>
    <row r="170" spans="9:9" ht="14.65" hidden="1" customHeight="1" x14ac:dyDescent="0.45">
      <c r="I170" s="53"/>
    </row>
    <row r="171" spans="9:9" ht="14.65" hidden="1" customHeight="1" x14ac:dyDescent="0.45">
      <c r="I171" s="53"/>
    </row>
    <row r="172" spans="9:9" ht="14.65" hidden="1" customHeight="1" x14ac:dyDescent="0.45">
      <c r="I172" s="53"/>
    </row>
    <row r="173" spans="9:9" ht="14.65" hidden="1" customHeight="1" x14ac:dyDescent="0.45">
      <c r="I173" s="53"/>
    </row>
    <row r="174" spans="9:9" ht="14.65" hidden="1" customHeight="1" x14ac:dyDescent="0.45">
      <c r="I174" s="53"/>
    </row>
    <row r="175" spans="9:9" ht="14.65" hidden="1" customHeight="1" x14ac:dyDescent="0.45">
      <c r="I175" s="53"/>
    </row>
    <row r="176" spans="9:9" ht="14.65" hidden="1" customHeight="1" x14ac:dyDescent="0.45">
      <c r="I176" s="53"/>
    </row>
    <row r="177" spans="9:9" ht="14.65" hidden="1" customHeight="1" x14ac:dyDescent="0.45">
      <c r="I177" s="53"/>
    </row>
    <row r="178" spans="9:9" ht="14.65" hidden="1" customHeight="1" x14ac:dyDescent="0.45">
      <c r="I178" s="53"/>
    </row>
    <row r="179" spans="9:9" ht="14.65" hidden="1" customHeight="1" x14ac:dyDescent="0.45">
      <c r="I179" s="53"/>
    </row>
    <row r="180" spans="9:9" ht="14.65" hidden="1" customHeight="1" x14ac:dyDescent="0.45">
      <c r="I180" s="54"/>
    </row>
  </sheetData>
  <mergeCells count="8">
    <mergeCell ref="O1:O2"/>
    <mergeCell ref="P1:Q1"/>
    <mergeCell ref="A1:H1"/>
    <mergeCell ref="J1:J2"/>
    <mergeCell ref="K1:K2"/>
    <mergeCell ref="L1:L2"/>
    <mergeCell ref="M1:M2"/>
    <mergeCell ref="N1:N2"/>
  </mergeCells>
  <conditionalFormatting sqref="B3:H74">
    <cfRule type="containsText" dxfId="107" priority="1" operator="containsText" text="Unavailable">
      <formula>NOT(ISERROR(SEARCH("Unavailable",B3)))</formula>
    </cfRule>
    <cfRule type="containsText" dxfId="106" priority="2" operator="containsText" text="Com Hab">
      <formula>NOT(ISERROR(SEARCH("Com Hab",B3)))</formula>
    </cfRule>
    <cfRule type="containsText" dxfId="105" priority="3" operator="containsText" text="Respite">
      <formula>NOT(ISERROR(SEARCH("Respite",B3)))</formula>
    </cfRule>
    <cfRule type="containsText" dxfId="104" priority="4" operator="containsText" text="Advocacy">
      <formula>NOT(ISERROR(SEARCH("Advocacy",B3)))</formula>
    </cfRule>
    <cfRule type="containsText" dxfId="103" priority="5" operator="containsText" text="CareGiver">
      <formula>NOT(ISERROR(SEARCH("CareGiver",B3)))</formula>
    </cfRule>
    <cfRule type="containsText" dxfId="102" priority="6" operator="containsText" text="Pre-Vocational">
      <formula>NOT(ISERROR(SEARCH("Pre-Vocational",B3)))</formula>
    </cfRule>
  </conditionalFormatting>
  <dataValidations count="1">
    <dataValidation type="list" allowBlank="1" showInputMessage="1" sqref="A1" xr:uid="{EF963D2D-15B3-4305-995C-495ACD0E28E1}">
      <formula1>Clients</formula1>
    </dataValidation>
  </dataValidations>
  <pageMargins left="0" right="0" top="1.75" bottom="0.75" header="0" footer="0"/>
  <pageSetup orientation="portrait" horizontalDpi="300" verticalDpi="300" r:id="rId1"/>
  <headerFooter scaleWithDoc="0">
    <oddHeader>&amp;L&amp;G&amp;C
&amp;G</oddHeader>
    <oddFooter>&amp;C
Signature: ____________________ Date:____/_____/____
 &amp;K92D05010 Prag Blvd #003 Monroe NY 10950 ● 845-600-1331 ● Info@legadail.org &amp;K01+000
&amp;G</oddFooter>
  </headerFooter>
  <drawing r:id="rId2"/>
  <legacyDrawingHF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95BC4-BF45-4F8C-8BE2-1394958F4EE6}">
  <sheetPr codeName="Sheet25">
    <tabColor indexed="13"/>
    <pageSetUpPr fitToPage="1"/>
  </sheetPr>
  <dimension ref="A1:AC180"/>
  <sheetViews>
    <sheetView showGridLines="0" zoomScale="85" zoomScaleNormal="85" workbookViewId="0">
      <selection activeCell="O80" sqref="O80"/>
    </sheetView>
  </sheetViews>
  <sheetFormatPr defaultColWidth="0" defaultRowHeight="14.25" customHeight="1" zeroHeight="1" x14ac:dyDescent="0.45"/>
  <cols>
    <col min="1" max="1" width="11.265625" style="11" bestFit="1" customWidth="1"/>
    <col min="2" max="8" width="6.53125" style="11" customWidth="1"/>
    <col min="9" max="9" width="16.53125" style="51" customWidth="1"/>
    <col min="10" max="15" width="6.53125" customWidth="1"/>
    <col min="16" max="16" width="17.73046875" style="13" customWidth="1"/>
    <col min="17" max="17" width="29.53125" style="1" customWidth="1"/>
    <col min="18" max="18" width="4" style="13" customWidth="1"/>
    <col min="19" max="19" width="37.796875" style="13" customWidth="1"/>
    <col min="20" max="20" width="10.53125" style="13" hidden="1" customWidth="1"/>
    <col min="21" max="16384" width="10.53125" hidden="1"/>
  </cols>
  <sheetData>
    <row r="1" spans="1:29" ht="8.25" customHeight="1" x14ac:dyDescent="0.45">
      <c r="A1" s="173" t="s">
        <v>24</v>
      </c>
      <c r="B1" s="174"/>
      <c r="C1" s="174"/>
      <c r="D1" s="174"/>
      <c r="E1" s="174"/>
      <c r="F1" s="174"/>
      <c r="G1" s="174"/>
      <c r="H1" s="175"/>
      <c r="I1" s="99"/>
      <c r="J1" s="178" t="s">
        <v>208</v>
      </c>
      <c r="K1" s="178" t="s">
        <v>6</v>
      </c>
      <c r="L1" s="178" t="s">
        <v>7</v>
      </c>
      <c r="M1" s="178" t="s">
        <v>8</v>
      </c>
      <c r="N1" s="178" t="s">
        <v>107</v>
      </c>
      <c r="O1" s="178" t="s">
        <v>39</v>
      </c>
      <c r="P1" s="176" t="s">
        <v>205</v>
      </c>
      <c r="Q1" s="177"/>
    </row>
    <row r="2" spans="1:29" ht="8.25" customHeight="1" x14ac:dyDescent="0.45">
      <c r="A2" s="52"/>
      <c r="B2" s="52" t="s">
        <v>32</v>
      </c>
      <c r="C2" s="52" t="s">
        <v>33</v>
      </c>
      <c r="D2" s="52" t="s">
        <v>34</v>
      </c>
      <c r="E2" s="52" t="s">
        <v>35</v>
      </c>
      <c r="F2" s="52" t="s">
        <v>36</v>
      </c>
      <c r="G2" s="52" t="s">
        <v>37</v>
      </c>
      <c r="H2" s="52" t="s">
        <v>38</v>
      </c>
      <c r="I2" s="100" t="s">
        <v>105</v>
      </c>
      <c r="J2" s="179"/>
      <c r="K2" s="179"/>
      <c r="L2" s="179"/>
      <c r="M2" s="179"/>
      <c r="N2" s="179"/>
      <c r="O2" s="179"/>
      <c r="P2" s="101" t="s">
        <v>5</v>
      </c>
      <c r="Q2" s="107" cm="1">
        <f t="array" aca="1" ref="Q2" ca="1">INDIRECT(CONCATENATE("'Servicing Total'!C",MATCH($A$1,'Servicing Total'!A:A,0)))</f>
        <v>0</v>
      </c>
      <c r="T2" s="13" t="str">
        <f>LOWER(VLOOKUP(A1,Individual!A:R,16,FALSE))</f>
        <v/>
      </c>
      <c r="U2" s="101" t="s">
        <v>5</v>
      </c>
      <c r="V2" s="101" t="b">
        <f>COUNTIF(W2:AC2,"&gt;"&amp;0)&gt;=6</f>
        <v>0</v>
      </c>
      <c r="W2" s="59">
        <f>COUNTIF(B3:B74,"*Pre-Vocational*")</f>
        <v>0</v>
      </c>
      <c r="X2" s="59">
        <f t="shared" ref="X2:AC2" si="0">COUNTIF(C3:C74,"*Pre-Vocational*")</f>
        <v>0</v>
      </c>
      <c r="Y2" s="59">
        <f t="shared" si="0"/>
        <v>0</v>
      </c>
      <c r="Z2" s="59">
        <f t="shared" si="0"/>
        <v>0</v>
      </c>
      <c r="AA2" s="59">
        <f t="shared" si="0"/>
        <v>0</v>
      </c>
      <c r="AB2" s="59">
        <f t="shared" si="0"/>
        <v>0</v>
      </c>
      <c r="AC2" s="59">
        <f t="shared" si="0"/>
        <v>0</v>
      </c>
    </row>
    <row r="3" spans="1:29" ht="8.25" customHeight="1" x14ac:dyDescent="0.45">
      <c r="A3" s="150">
        <v>0.25</v>
      </c>
      <c r="B3" s="70"/>
      <c r="C3" s="74"/>
      <c r="D3" s="74"/>
      <c r="E3" s="78"/>
      <c r="F3" s="74"/>
      <c r="G3" s="78"/>
      <c r="H3" s="74"/>
      <c r="I3" s="57"/>
      <c r="J3" s="125">
        <f ca="1">IFERROR(COUNTIFS(INDIRECT(CONCATENATE("'",$I3,"'!B3:H74")),"*Pre-Vocational*",INDIRECT(CONCATENATE("'",$I3,"'!B3:H74")),"*"&amp;$A$1&amp;"*")/4,0)</f>
        <v>0</v>
      </c>
      <c r="K3" s="126">
        <f ca="1">IFERROR(COUNTIFS(INDIRECT(CONCATENATE("'",$I3,"'!B3:H74")),"*CareGiver*",INDIRECT(CONCATENATE("'",$I3,"'!B3:H74")),"*"&amp;$A$1&amp;"*")/4,0)</f>
        <v>0</v>
      </c>
      <c r="L3" s="127">
        <f ca="1">IFERROR(COUNTIFS(INDIRECT(CONCATENATE("'",$I3,"'!B3:H74")),"*Advocacy*",INDIRECT(CONCATENATE("'",$I3,"'!B3:H74")),"*"&amp;$A$1&amp;"*")/4,0)</f>
        <v>0</v>
      </c>
      <c r="M3" s="128">
        <f ca="1">IFERROR(COUNTIFS(INDIRECT(CONCATENATE("'",$I3,"'!B3:H74")),"*Respite*",INDIRECT(CONCATENATE("'",$I3,"'!B3:H74")),"*"&amp;$A$1&amp;"*")/4,0)</f>
        <v>0</v>
      </c>
      <c r="N3" s="129">
        <f ca="1">IFERROR(COUNTIFS(INDIRECT(CONCATENATE("'",$I3,"'!B3:H74")),"*Com Hab*",INDIRECT(CONCATENATE("'",$I3,"'!B3:H74")),"*"&amp;$A$1&amp;"*")/4,0)</f>
        <v>0</v>
      </c>
      <c r="O3" s="130">
        <f ca="1">SUM(J3:N3)</f>
        <v>0</v>
      </c>
      <c r="P3" s="102" t="s">
        <v>6</v>
      </c>
      <c r="Q3" s="108" cm="1">
        <f t="array" aca="1" ref="Q3" ca="1">INDIRECT(CONCATENATE("'Servicing Total'!D",MATCH($A$1,'Servicing Total'!A:A,0)))</f>
        <v>0</v>
      </c>
      <c r="R3" s="1"/>
      <c r="S3" s="1"/>
      <c r="T3" s="1"/>
      <c r="U3" s="102" t="s">
        <v>6</v>
      </c>
      <c r="V3" s="102" t="b">
        <f t="shared" ref="V3:V6" si="1">COUNTIF(W3:AC3,"&gt;"&amp;0)&gt;=6</f>
        <v>0</v>
      </c>
      <c r="W3" s="61">
        <f>COUNTIF(B3:B74,"*CareGiver*")</f>
        <v>0</v>
      </c>
      <c r="X3" s="61">
        <f t="shared" ref="X3:AC3" si="2">COUNTIF(C3:C74,"*CareGiver*")</f>
        <v>0</v>
      </c>
      <c r="Y3" s="61">
        <f t="shared" si="2"/>
        <v>0</v>
      </c>
      <c r="Z3" s="61">
        <f t="shared" si="2"/>
        <v>0</v>
      </c>
      <c r="AA3" s="61">
        <f t="shared" si="2"/>
        <v>0</v>
      </c>
      <c r="AB3" s="61">
        <f t="shared" si="2"/>
        <v>0</v>
      </c>
      <c r="AC3" s="61">
        <f t="shared" si="2"/>
        <v>0</v>
      </c>
    </row>
    <row r="4" spans="1:29" ht="8.25" customHeight="1" x14ac:dyDescent="0.45">
      <c r="A4" s="151">
        <v>0.26041666666666669</v>
      </c>
      <c r="B4" s="71"/>
      <c r="C4" s="75"/>
      <c r="D4" s="75"/>
      <c r="E4" s="79"/>
      <c r="F4" s="75"/>
      <c r="G4" s="79"/>
      <c r="H4" s="75"/>
      <c r="I4" s="57"/>
      <c r="J4" s="125">
        <f t="shared" ref="J4:J67" ca="1" si="3">IFERROR(COUNTIFS(INDIRECT(CONCATENATE("'",$I4,"'!B3:H74")),"*Pre-Vocational*",INDIRECT(CONCATENATE("'",$I4,"'!B3:H74")),"*"&amp;$A$1&amp;"*")/4,0)</f>
        <v>0</v>
      </c>
      <c r="K4" s="126">
        <f t="shared" ref="K4:K67" ca="1" si="4">IFERROR(COUNTIFS(INDIRECT(CONCATENATE("'",$I4,"'!B3:H74")),"*CareGiver*",INDIRECT(CONCATENATE("'",$I4,"'!B3:H74")),"*"&amp;$A$1&amp;"*")/4,0)</f>
        <v>0</v>
      </c>
      <c r="L4" s="127">
        <f t="shared" ref="L4:L67" ca="1" si="5">IFERROR(COUNTIFS(INDIRECT(CONCATENATE("'",$I4,"'!B3:H74")),"*Advocacy*",INDIRECT(CONCATENATE("'",$I4,"'!B3:H74")),"*"&amp;$A$1&amp;"*")/4,0)</f>
        <v>0</v>
      </c>
      <c r="M4" s="128">
        <f t="shared" ref="M4:M67" ca="1" si="6">IFERROR(COUNTIFS(INDIRECT(CONCATENATE("'",$I4,"'!B3:H74")),"*Respite*",INDIRECT(CONCATENATE("'",$I4,"'!B3:H74")),"*"&amp;$A$1&amp;"*")/4,0)</f>
        <v>0</v>
      </c>
      <c r="N4" s="129">
        <f t="shared" ref="N4:N67" ca="1" si="7">IFERROR(COUNTIFS(INDIRECT(CONCATENATE("'",$I4,"'!B3:H74")),"*Com Hab*",INDIRECT(CONCATENATE("'",$I4,"'!B3:H74")),"*"&amp;$A$1&amp;"*")/4,0)</f>
        <v>0</v>
      </c>
      <c r="O4" s="130">
        <f t="shared" ref="O4:O66" ca="1" si="8">SUM(J4:N4)</f>
        <v>0</v>
      </c>
      <c r="P4" s="103" t="s">
        <v>7</v>
      </c>
      <c r="Q4" s="109" cm="1">
        <f t="array" aca="1" ref="Q4" ca="1">INDIRECT(CONCATENATE("'Servicing Total'!E",MATCH($A$1,'Servicing Total'!A:A,0)))</f>
        <v>0</v>
      </c>
      <c r="R4" s="1"/>
      <c r="S4" s="1"/>
      <c r="T4" s="1"/>
      <c r="U4" s="103" t="s">
        <v>7</v>
      </c>
      <c r="V4" s="103" t="b">
        <f t="shared" si="1"/>
        <v>0</v>
      </c>
      <c r="W4" s="63">
        <f>COUNTIF(B3:B74,"*Advocacy*")</f>
        <v>0</v>
      </c>
      <c r="X4" s="63">
        <f t="shared" ref="X4:AC4" si="9">COUNTIF(C3:C74,"*Advocacy*")</f>
        <v>0</v>
      </c>
      <c r="Y4" s="63">
        <f t="shared" si="9"/>
        <v>0</v>
      </c>
      <c r="Z4" s="63">
        <f t="shared" si="9"/>
        <v>0</v>
      </c>
      <c r="AA4" s="63">
        <f t="shared" si="9"/>
        <v>0</v>
      </c>
      <c r="AB4" s="63">
        <f t="shared" si="9"/>
        <v>0</v>
      </c>
      <c r="AC4" s="63">
        <f t="shared" si="9"/>
        <v>0</v>
      </c>
    </row>
    <row r="5" spans="1:29" ht="8.25" customHeight="1" x14ac:dyDescent="0.45">
      <c r="A5" s="151">
        <v>0.27083333333333331</v>
      </c>
      <c r="B5" s="71"/>
      <c r="C5" s="75"/>
      <c r="D5" s="75"/>
      <c r="E5" s="79"/>
      <c r="F5" s="75"/>
      <c r="G5" s="79"/>
      <c r="H5" s="75"/>
      <c r="I5" s="57"/>
      <c r="J5" s="125">
        <f t="shared" ca="1" si="3"/>
        <v>0</v>
      </c>
      <c r="K5" s="126">
        <f t="shared" ca="1" si="4"/>
        <v>0</v>
      </c>
      <c r="L5" s="127">
        <f t="shared" ca="1" si="5"/>
        <v>0</v>
      </c>
      <c r="M5" s="128">
        <f t="shared" ca="1" si="6"/>
        <v>0</v>
      </c>
      <c r="N5" s="129">
        <f t="shared" ca="1" si="7"/>
        <v>0</v>
      </c>
      <c r="O5" s="130">
        <f t="shared" ca="1" si="8"/>
        <v>0</v>
      </c>
      <c r="P5" s="104" t="s">
        <v>8</v>
      </c>
      <c r="Q5" s="110" cm="1">
        <f t="array" aca="1" ref="Q5" ca="1">INDIRECT(CONCATENATE("'Servicing Total'!F",MATCH($A$1,'Servicing Total'!A:A,0)))</f>
        <v>0</v>
      </c>
      <c r="R5" s="1"/>
      <c r="S5" s="1"/>
      <c r="T5" s="1"/>
      <c r="U5" s="104" t="s">
        <v>8</v>
      </c>
      <c r="V5" s="104" t="b">
        <f t="shared" si="1"/>
        <v>0</v>
      </c>
      <c r="W5" s="65">
        <f>COUNTIF(B3:B74,"*Respite*")</f>
        <v>0</v>
      </c>
      <c r="X5" s="65">
        <f t="shared" ref="X5:AC5" si="10">COUNTIF(C3:C74,"*Respite*")</f>
        <v>0</v>
      </c>
      <c r="Y5" s="65">
        <f t="shared" si="10"/>
        <v>0</v>
      </c>
      <c r="Z5" s="65">
        <f t="shared" si="10"/>
        <v>0</v>
      </c>
      <c r="AA5" s="65">
        <f t="shared" si="10"/>
        <v>0</v>
      </c>
      <c r="AB5" s="65">
        <f t="shared" si="10"/>
        <v>0</v>
      </c>
      <c r="AC5" s="65">
        <f t="shared" si="10"/>
        <v>0</v>
      </c>
    </row>
    <row r="6" spans="1:29" ht="8.25" customHeight="1" x14ac:dyDescent="0.45">
      <c r="A6" s="152">
        <v>0.28125</v>
      </c>
      <c r="B6" s="72"/>
      <c r="C6" s="76"/>
      <c r="D6" s="76"/>
      <c r="E6" s="80"/>
      <c r="F6" s="76"/>
      <c r="G6" s="80"/>
      <c r="H6" s="76"/>
      <c r="I6" s="57"/>
      <c r="J6" s="125">
        <f t="shared" ca="1" si="3"/>
        <v>0</v>
      </c>
      <c r="K6" s="126">
        <f t="shared" ca="1" si="4"/>
        <v>0</v>
      </c>
      <c r="L6" s="127">
        <f t="shared" ca="1" si="5"/>
        <v>0</v>
      </c>
      <c r="M6" s="128">
        <f t="shared" ca="1" si="6"/>
        <v>0</v>
      </c>
      <c r="N6" s="129">
        <f t="shared" ca="1" si="7"/>
        <v>0</v>
      </c>
      <c r="O6" s="130">
        <f t="shared" ca="1" si="8"/>
        <v>0</v>
      </c>
      <c r="P6" s="105" t="s">
        <v>107</v>
      </c>
      <c r="Q6" s="111" cm="1">
        <f t="array" aca="1" ref="Q6" ca="1">INDIRECT(CONCATENATE("'Servicing Total'!G",MATCH($A$1,'Servicing Total'!A:A,0)))</f>
        <v>0</v>
      </c>
      <c r="R6" s="1"/>
      <c r="S6" s="1"/>
      <c r="T6" s="1"/>
      <c r="U6" s="105" t="s">
        <v>107</v>
      </c>
      <c r="V6" s="105" t="b">
        <f t="shared" si="1"/>
        <v>0</v>
      </c>
      <c r="W6" s="69">
        <f>COUNTIF(B3:B74,"*Com Hab*")</f>
        <v>0</v>
      </c>
      <c r="X6" s="69">
        <f t="shared" ref="X6:AC6" si="11">COUNTIF(C3:C74,"*Com Hab*")</f>
        <v>0</v>
      </c>
      <c r="Y6" s="69">
        <f t="shared" si="11"/>
        <v>0</v>
      </c>
      <c r="Z6" s="69">
        <f t="shared" si="11"/>
        <v>0</v>
      </c>
      <c r="AA6" s="69">
        <f t="shared" si="11"/>
        <v>0</v>
      </c>
      <c r="AB6" s="69">
        <f t="shared" si="11"/>
        <v>0</v>
      </c>
      <c r="AC6" s="69">
        <f t="shared" si="11"/>
        <v>0</v>
      </c>
    </row>
    <row r="7" spans="1:29" ht="8.25" customHeight="1" x14ac:dyDescent="0.45">
      <c r="A7" s="150">
        <v>0.29166666666666669</v>
      </c>
      <c r="B7" s="70"/>
      <c r="C7" s="74"/>
      <c r="D7" s="74"/>
      <c r="E7" s="78"/>
      <c r="F7" s="74"/>
      <c r="G7" s="78"/>
      <c r="H7" s="74"/>
      <c r="I7" s="57"/>
      <c r="J7" s="125">
        <f t="shared" ca="1" si="3"/>
        <v>0</v>
      </c>
      <c r="K7" s="126">
        <f t="shared" ca="1" si="4"/>
        <v>0</v>
      </c>
      <c r="L7" s="127">
        <f t="shared" ca="1" si="5"/>
        <v>0</v>
      </c>
      <c r="M7" s="128">
        <f t="shared" ca="1" si="6"/>
        <v>0</v>
      </c>
      <c r="N7" s="129">
        <f t="shared" ca="1" si="7"/>
        <v>0</v>
      </c>
      <c r="O7" s="130">
        <f t="shared" ca="1" si="8"/>
        <v>0</v>
      </c>
      <c r="P7" s="106" t="s">
        <v>9</v>
      </c>
      <c r="Q7" s="112">
        <f ca="1">SUM(Q2:Q6)</f>
        <v>0</v>
      </c>
      <c r="R7" s="1"/>
      <c r="S7" s="1"/>
      <c r="T7" s="1"/>
    </row>
    <row r="8" spans="1:29" ht="8.25" customHeight="1" x14ac:dyDescent="0.45">
      <c r="A8" s="151">
        <v>0.30208333333333331</v>
      </c>
      <c r="B8" s="71"/>
      <c r="C8" s="75"/>
      <c r="D8" s="75"/>
      <c r="E8" s="79"/>
      <c r="F8" s="75"/>
      <c r="G8" s="79"/>
      <c r="H8" s="75"/>
      <c r="I8" s="57"/>
      <c r="J8" s="125">
        <f t="shared" ca="1" si="3"/>
        <v>0</v>
      </c>
      <c r="K8" s="126">
        <f t="shared" ca="1" si="4"/>
        <v>0</v>
      </c>
      <c r="L8" s="127">
        <f t="shared" ca="1" si="5"/>
        <v>0</v>
      </c>
      <c r="M8" s="128">
        <f t="shared" ca="1" si="6"/>
        <v>0</v>
      </c>
      <c r="N8" s="129">
        <f t="shared" ca="1" si="7"/>
        <v>0</v>
      </c>
      <c r="O8" s="130">
        <f t="shared" ca="1" si="8"/>
        <v>0</v>
      </c>
      <c r="P8" s="118" t="s">
        <v>40</v>
      </c>
      <c r="Q8" s="56" t="str" cm="1">
        <f t="array" aca="1" ref="Q8" ca="1">INDIRECT(CONCATENATE("Individual!A",MATCH($A$1,Individual!A:A,0)))</f>
        <v>Individual 7</v>
      </c>
      <c r="R8" s="1"/>
      <c r="S8" s="1"/>
      <c r="T8" s="1"/>
    </row>
    <row r="9" spans="1:29" ht="8.25" customHeight="1" x14ac:dyDescent="0.45">
      <c r="A9" s="151">
        <v>0.3125</v>
      </c>
      <c r="B9" s="71"/>
      <c r="C9" s="75"/>
      <c r="D9" s="75"/>
      <c r="E9" s="79"/>
      <c r="F9" s="75"/>
      <c r="G9" s="79"/>
      <c r="H9" s="75"/>
      <c r="I9" s="57"/>
      <c r="J9" s="125">
        <f t="shared" ca="1" si="3"/>
        <v>0</v>
      </c>
      <c r="K9" s="126">
        <f t="shared" ca="1" si="4"/>
        <v>0</v>
      </c>
      <c r="L9" s="127">
        <f t="shared" ca="1" si="5"/>
        <v>0</v>
      </c>
      <c r="M9" s="128">
        <f t="shared" ca="1" si="6"/>
        <v>0</v>
      </c>
      <c r="N9" s="129">
        <f t="shared" ca="1" si="7"/>
        <v>0</v>
      </c>
      <c r="O9" s="130">
        <f t="shared" ca="1" si="8"/>
        <v>0</v>
      </c>
      <c r="P9" s="118" t="s">
        <v>209</v>
      </c>
      <c r="Q9" s="56" cm="1">
        <f t="array" aca="1" ref="Q9" ca="1">INDIRECT(CONCATENATE("Individual!B",MATCH($A$1,Individual!A:A,0)))</f>
        <v>0</v>
      </c>
      <c r="R9" s="1"/>
      <c r="S9" s="1"/>
      <c r="T9" s="1"/>
    </row>
    <row r="10" spans="1:29" ht="8.25" customHeight="1" x14ac:dyDescent="0.45">
      <c r="A10" s="152">
        <v>0.32291666666666702</v>
      </c>
      <c r="B10" s="72"/>
      <c r="C10" s="76"/>
      <c r="D10" s="76"/>
      <c r="E10" s="80"/>
      <c r="F10" s="76"/>
      <c r="G10" s="80"/>
      <c r="H10" s="76"/>
      <c r="I10" s="57"/>
      <c r="J10" s="125">
        <f t="shared" ca="1" si="3"/>
        <v>0</v>
      </c>
      <c r="K10" s="126">
        <f t="shared" ca="1" si="4"/>
        <v>0</v>
      </c>
      <c r="L10" s="127">
        <f t="shared" ca="1" si="5"/>
        <v>0</v>
      </c>
      <c r="M10" s="128">
        <f t="shared" ca="1" si="6"/>
        <v>0</v>
      </c>
      <c r="N10" s="129">
        <f t="shared" ca="1" si="7"/>
        <v>0</v>
      </c>
      <c r="O10" s="130">
        <f t="shared" ca="1" si="8"/>
        <v>0</v>
      </c>
      <c r="P10" s="118" t="s">
        <v>210</v>
      </c>
      <c r="Q10" s="56" cm="1">
        <f t="array" aca="1" ref="Q10" ca="1">INDIRECT(CONCATENATE("Individual!C",MATCH($A$1,Individual!A:A,0)))</f>
        <v>0</v>
      </c>
      <c r="R10" s="1"/>
      <c r="S10" s="1"/>
      <c r="T10" s="1"/>
    </row>
    <row r="11" spans="1:29" ht="8.25" customHeight="1" x14ac:dyDescent="0.45">
      <c r="A11" s="150">
        <v>0.33333333333333298</v>
      </c>
      <c r="B11" s="70"/>
      <c r="C11" s="74"/>
      <c r="D11" s="74"/>
      <c r="E11" s="78"/>
      <c r="F11" s="74"/>
      <c r="G11" s="78"/>
      <c r="H11" s="74"/>
      <c r="I11" s="57"/>
      <c r="J11" s="125">
        <f t="shared" ca="1" si="3"/>
        <v>0</v>
      </c>
      <c r="K11" s="126">
        <f t="shared" ca="1" si="4"/>
        <v>0</v>
      </c>
      <c r="L11" s="127">
        <f t="shared" ca="1" si="5"/>
        <v>0</v>
      </c>
      <c r="M11" s="128">
        <f t="shared" ca="1" si="6"/>
        <v>0</v>
      </c>
      <c r="N11" s="129">
        <f t="shared" ca="1" si="7"/>
        <v>0</v>
      </c>
      <c r="O11" s="130">
        <f t="shared" ca="1" si="8"/>
        <v>0</v>
      </c>
      <c r="P11" s="118" t="s">
        <v>197</v>
      </c>
      <c r="Q11" s="56" cm="1">
        <f t="array" aca="1" ref="Q11" ca="1">INDIRECT(CONCATENATE("Individual!J",MATCH($A$1,Individual!A:A,0)))</f>
        <v>0</v>
      </c>
      <c r="R11" s="1"/>
      <c r="S11" s="1"/>
      <c r="T11" s="1"/>
    </row>
    <row r="12" spans="1:29" ht="8.25" customHeight="1" x14ac:dyDescent="0.45">
      <c r="A12" s="151">
        <v>0.34375</v>
      </c>
      <c r="B12" s="71"/>
      <c r="C12" s="75"/>
      <c r="D12" s="75"/>
      <c r="E12" s="79"/>
      <c r="F12" s="75"/>
      <c r="G12" s="79"/>
      <c r="H12" s="75"/>
      <c r="I12" s="57"/>
      <c r="J12" s="125">
        <f t="shared" ca="1" si="3"/>
        <v>0</v>
      </c>
      <c r="K12" s="126">
        <f t="shared" ca="1" si="4"/>
        <v>0</v>
      </c>
      <c r="L12" s="127">
        <f t="shared" ca="1" si="5"/>
        <v>0</v>
      </c>
      <c r="M12" s="128">
        <f t="shared" ca="1" si="6"/>
        <v>0</v>
      </c>
      <c r="N12" s="129">
        <f t="shared" ca="1" si="7"/>
        <v>0</v>
      </c>
      <c r="O12" s="130">
        <f t="shared" ca="1" si="8"/>
        <v>0</v>
      </c>
      <c r="P12" s="118" t="s">
        <v>202</v>
      </c>
      <c r="Q12" s="56" cm="1">
        <f t="array" aca="1" ref="Q12" ca="1">INDIRECT(CONCATENATE("Individual!K",MATCH($A$1,Individual!A:A,0)))</f>
        <v>0</v>
      </c>
      <c r="R12" s="1"/>
      <c r="S12" s="1"/>
      <c r="T12" s="1"/>
    </row>
    <row r="13" spans="1:29" ht="8.25" customHeight="1" x14ac:dyDescent="0.45">
      <c r="A13" s="151">
        <v>0.35416666666666602</v>
      </c>
      <c r="B13" s="71"/>
      <c r="C13" s="75"/>
      <c r="D13" s="75"/>
      <c r="E13" s="79"/>
      <c r="F13" s="75"/>
      <c r="G13" s="79"/>
      <c r="H13" s="75"/>
      <c r="I13" s="57"/>
      <c r="J13" s="125">
        <f t="shared" ca="1" si="3"/>
        <v>0</v>
      </c>
      <c r="K13" s="126">
        <f t="shared" ca="1" si="4"/>
        <v>0</v>
      </c>
      <c r="L13" s="127">
        <f t="shared" ca="1" si="5"/>
        <v>0</v>
      </c>
      <c r="M13" s="128">
        <f t="shared" ca="1" si="6"/>
        <v>0</v>
      </c>
      <c r="N13" s="129">
        <f t="shared" ca="1" si="7"/>
        <v>0</v>
      </c>
      <c r="O13" s="130">
        <f t="shared" ca="1" si="8"/>
        <v>0</v>
      </c>
      <c r="P13" s="118" t="s">
        <v>204</v>
      </c>
      <c r="Q13" s="56" cm="1">
        <f t="array" aca="1" ref="Q13" ca="1">INDIRECT(CONCATENATE("Individual!L",MATCH($A$1,Individual!A:A,0)))</f>
        <v>0</v>
      </c>
      <c r="R13" s="1"/>
      <c r="S13" s="1"/>
      <c r="T13" s="1"/>
    </row>
    <row r="14" spans="1:29" ht="8.25" customHeight="1" x14ac:dyDescent="0.45">
      <c r="A14" s="152">
        <v>0.36458333333333298</v>
      </c>
      <c r="B14" s="72"/>
      <c r="C14" s="76"/>
      <c r="D14" s="76"/>
      <c r="E14" s="80"/>
      <c r="F14" s="76"/>
      <c r="G14" s="80"/>
      <c r="H14" s="76"/>
      <c r="I14" s="57"/>
      <c r="J14" s="125">
        <f t="shared" ca="1" si="3"/>
        <v>0</v>
      </c>
      <c r="K14" s="126">
        <f t="shared" ca="1" si="4"/>
        <v>0</v>
      </c>
      <c r="L14" s="127">
        <f t="shared" ca="1" si="5"/>
        <v>0</v>
      </c>
      <c r="M14" s="128">
        <f t="shared" ca="1" si="6"/>
        <v>0</v>
      </c>
      <c r="N14" s="129">
        <f t="shared" ca="1" si="7"/>
        <v>0</v>
      </c>
      <c r="O14" s="130">
        <f t="shared" ca="1" si="8"/>
        <v>0</v>
      </c>
      <c r="P14" s="118" t="s">
        <v>203</v>
      </c>
      <c r="Q14" s="56" cm="1">
        <f t="array" aca="1" ref="Q14" ca="1">INDIRECT(CONCATENATE("Individual!M",MATCH($A$1,Individual!A:A,0)))</f>
        <v>0</v>
      </c>
      <c r="R14" s="1"/>
      <c r="S14" s="1"/>
      <c r="T14" s="1"/>
    </row>
    <row r="15" spans="1:29" ht="8.25" customHeight="1" x14ac:dyDescent="0.45">
      <c r="A15" s="150">
        <v>0.375</v>
      </c>
      <c r="B15" s="70"/>
      <c r="C15" s="74"/>
      <c r="D15" s="74"/>
      <c r="E15" s="78"/>
      <c r="F15" s="74"/>
      <c r="G15" s="78"/>
      <c r="H15" s="74"/>
      <c r="I15" s="57"/>
      <c r="J15" s="125">
        <f t="shared" ca="1" si="3"/>
        <v>0</v>
      </c>
      <c r="K15" s="126">
        <f t="shared" ca="1" si="4"/>
        <v>0</v>
      </c>
      <c r="L15" s="127">
        <f t="shared" ca="1" si="5"/>
        <v>0</v>
      </c>
      <c r="M15" s="128">
        <f t="shared" ca="1" si="6"/>
        <v>0</v>
      </c>
      <c r="N15" s="129">
        <f t="shared" ca="1" si="7"/>
        <v>0</v>
      </c>
      <c r="O15" s="130">
        <f t="shared" ca="1" si="8"/>
        <v>0</v>
      </c>
      <c r="P15" s="118" t="s">
        <v>201</v>
      </c>
      <c r="Q15" s="56" cm="1">
        <f t="array" aca="1" ref="Q15" ca="1">INDIRECT(CONCATENATE("Individual!N",MATCH($A$1,Individual!A:A,0)))</f>
        <v>0</v>
      </c>
      <c r="R15" s="1"/>
      <c r="S15" s="1"/>
      <c r="T15" s="1"/>
    </row>
    <row r="16" spans="1:29" ht="8.25" customHeight="1" x14ac:dyDescent="0.45">
      <c r="A16" s="151">
        <v>0.38541666666666602</v>
      </c>
      <c r="B16" s="71"/>
      <c r="C16" s="75"/>
      <c r="D16" s="75"/>
      <c r="E16" s="79"/>
      <c r="F16" s="75"/>
      <c r="G16" s="79"/>
      <c r="H16" s="75"/>
      <c r="I16" s="57"/>
      <c r="J16" s="125">
        <f t="shared" ca="1" si="3"/>
        <v>0</v>
      </c>
      <c r="K16" s="126">
        <f t="shared" ca="1" si="4"/>
        <v>0</v>
      </c>
      <c r="L16" s="127">
        <f t="shared" ca="1" si="5"/>
        <v>0</v>
      </c>
      <c r="M16" s="128">
        <f t="shared" ca="1" si="6"/>
        <v>0</v>
      </c>
      <c r="N16" s="129">
        <f t="shared" ca="1" si="7"/>
        <v>0</v>
      </c>
      <c r="O16" s="130">
        <f t="shared" ca="1" si="8"/>
        <v>0</v>
      </c>
      <c r="P16" s="118" t="s">
        <v>199</v>
      </c>
      <c r="Q16" s="56" cm="1">
        <f t="array" aca="1" ref="Q16" ca="1">INDIRECT(CONCATENATE("Individual!O",MATCH($A$1,Individual!A:A,0)))</f>
        <v>0</v>
      </c>
      <c r="R16" s="1"/>
      <c r="S16" s="1"/>
      <c r="T16" s="1"/>
    </row>
    <row r="17" spans="1:20" ht="8.25" customHeight="1" x14ac:dyDescent="0.45">
      <c r="A17" s="151">
        <v>0.39583333333333298</v>
      </c>
      <c r="B17" s="71"/>
      <c r="C17" s="75"/>
      <c r="D17" s="75"/>
      <c r="E17" s="79"/>
      <c r="F17" s="75"/>
      <c r="G17" s="79"/>
      <c r="H17" s="75"/>
      <c r="I17" s="57"/>
      <c r="J17" s="125">
        <f t="shared" ca="1" si="3"/>
        <v>0</v>
      </c>
      <c r="K17" s="126">
        <f t="shared" ca="1" si="4"/>
        <v>0</v>
      </c>
      <c r="L17" s="127">
        <f t="shared" ca="1" si="5"/>
        <v>0</v>
      </c>
      <c r="M17" s="128">
        <f t="shared" ca="1" si="6"/>
        <v>0</v>
      </c>
      <c r="N17" s="129">
        <f t="shared" ca="1" si="7"/>
        <v>0</v>
      </c>
      <c r="O17" s="130">
        <f t="shared" ca="1" si="8"/>
        <v>0</v>
      </c>
      <c r="P17" s="118" t="s">
        <v>226</v>
      </c>
      <c r="Q17" s="56" cm="1">
        <f t="array" aca="1" ref="Q17" ca="1">INDIRECT(CONCATENATE("Individual!P",MATCH($A$1,Individual!A:A,0)))</f>
        <v>0</v>
      </c>
      <c r="R17" s="1"/>
      <c r="S17" s="1"/>
      <c r="T17" s="1"/>
    </row>
    <row r="18" spans="1:20" ht="8.25" customHeight="1" x14ac:dyDescent="0.45">
      <c r="A18" s="152">
        <v>0.40625</v>
      </c>
      <c r="B18" s="72"/>
      <c r="C18" s="76"/>
      <c r="D18" s="76"/>
      <c r="E18" s="80"/>
      <c r="F18" s="76"/>
      <c r="G18" s="80"/>
      <c r="H18" s="76"/>
      <c r="I18" s="57"/>
      <c r="J18" s="125">
        <f t="shared" ca="1" si="3"/>
        <v>0</v>
      </c>
      <c r="K18" s="126">
        <f t="shared" ca="1" si="4"/>
        <v>0</v>
      </c>
      <c r="L18" s="127">
        <f t="shared" ca="1" si="5"/>
        <v>0</v>
      </c>
      <c r="M18" s="128">
        <f t="shared" ca="1" si="6"/>
        <v>0</v>
      </c>
      <c r="N18" s="129">
        <f t="shared" ca="1" si="7"/>
        <v>0</v>
      </c>
      <c r="O18" s="130">
        <f t="shared" ca="1" si="8"/>
        <v>0</v>
      </c>
      <c r="P18" s="118" t="s">
        <v>200</v>
      </c>
      <c r="Q18" s="56" cm="1">
        <f t="array" aca="1" ref="Q18" ca="1">INDIRECT(CONCATENATE("Individual!Q",MATCH($A$1,Individual!A:A,0)))</f>
        <v>0</v>
      </c>
      <c r="R18" s="1"/>
      <c r="S18" s="1"/>
      <c r="T18" s="1"/>
    </row>
    <row r="19" spans="1:20" ht="8.25" customHeight="1" x14ac:dyDescent="0.45">
      <c r="A19" s="150">
        <v>0.41666666666666702</v>
      </c>
      <c r="B19" s="70"/>
      <c r="C19" s="74"/>
      <c r="D19" s="74"/>
      <c r="E19" s="78"/>
      <c r="F19" s="74"/>
      <c r="G19" s="78"/>
      <c r="H19" s="74"/>
      <c r="I19" s="57"/>
      <c r="J19" s="125">
        <f t="shared" ca="1" si="3"/>
        <v>0</v>
      </c>
      <c r="K19" s="126">
        <f t="shared" ca="1" si="4"/>
        <v>0</v>
      </c>
      <c r="L19" s="127">
        <f t="shared" ca="1" si="5"/>
        <v>0</v>
      </c>
      <c r="M19" s="128">
        <f t="shared" ca="1" si="6"/>
        <v>0</v>
      </c>
      <c r="N19" s="129">
        <f t="shared" ca="1" si="7"/>
        <v>0</v>
      </c>
      <c r="O19" s="130">
        <f t="shared" ca="1" si="8"/>
        <v>0</v>
      </c>
      <c r="P19" s="48"/>
      <c r="Q19" s="49"/>
      <c r="R19" s="1"/>
      <c r="S19" s="1"/>
      <c r="T19" s="1"/>
    </row>
    <row r="20" spans="1:20" ht="8.25" customHeight="1" x14ac:dyDescent="0.45">
      <c r="A20" s="151">
        <v>0.42708333333333298</v>
      </c>
      <c r="B20" s="71"/>
      <c r="C20" s="75"/>
      <c r="D20" s="75"/>
      <c r="E20" s="79"/>
      <c r="F20" s="75"/>
      <c r="G20" s="79"/>
      <c r="H20" s="75"/>
      <c r="I20" s="57"/>
      <c r="J20" s="125">
        <f t="shared" ca="1" si="3"/>
        <v>0</v>
      </c>
      <c r="K20" s="126">
        <f t="shared" ca="1" si="4"/>
        <v>0</v>
      </c>
      <c r="L20" s="127">
        <f t="shared" ca="1" si="5"/>
        <v>0</v>
      </c>
      <c r="M20" s="128">
        <f t="shared" ca="1" si="6"/>
        <v>0</v>
      </c>
      <c r="N20" s="129">
        <f t="shared" ca="1" si="7"/>
        <v>0</v>
      </c>
      <c r="O20" s="130">
        <f t="shared" ca="1" si="8"/>
        <v>0</v>
      </c>
      <c r="P20" s="48"/>
      <c r="Q20" s="49"/>
      <c r="R20" s="1"/>
      <c r="S20" s="1"/>
      <c r="T20" s="1"/>
    </row>
    <row r="21" spans="1:20" ht="8.25" customHeight="1" x14ac:dyDescent="0.45">
      <c r="A21" s="151">
        <v>0.4375</v>
      </c>
      <c r="B21" s="71"/>
      <c r="C21" s="75"/>
      <c r="D21" s="75"/>
      <c r="E21" s="79"/>
      <c r="F21" s="75"/>
      <c r="G21" s="79"/>
      <c r="H21" s="75"/>
      <c r="I21" s="57"/>
      <c r="J21" s="125">
        <f t="shared" ca="1" si="3"/>
        <v>0</v>
      </c>
      <c r="K21" s="126">
        <f t="shared" ca="1" si="4"/>
        <v>0</v>
      </c>
      <c r="L21" s="127">
        <f t="shared" ca="1" si="5"/>
        <v>0</v>
      </c>
      <c r="M21" s="128">
        <f t="shared" ca="1" si="6"/>
        <v>0</v>
      </c>
      <c r="N21" s="129">
        <f t="shared" ca="1" si="7"/>
        <v>0</v>
      </c>
      <c r="O21" s="130">
        <f t="shared" ca="1" si="8"/>
        <v>0</v>
      </c>
      <c r="P21" s="48"/>
      <c r="Q21" s="49"/>
      <c r="R21" s="1"/>
      <c r="S21" s="1"/>
      <c r="T21" s="1"/>
    </row>
    <row r="22" spans="1:20" ht="8.25" customHeight="1" x14ac:dyDescent="0.45">
      <c r="A22" s="152">
        <v>0.44791666666666602</v>
      </c>
      <c r="B22" s="72"/>
      <c r="C22" s="76"/>
      <c r="D22" s="76"/>
      <c r="E22" s="80"/>
      <c r="F22" s="76"/>
      <c r="G22" s="80"/>
      <c r="H22" s="76"/>
      <c r="I22" s="57"/>
      <c r="J22" s="125">
        <f t="shared" ca="1" si="3"/>
        <v>0</v>
      </c>
      <c r="K22" s="126">
        <f t="shared" ca="1" si="4"/>
        <v>0</v>
      </c>
      <c r="L22" s="127">
        <f t="shared" ca="1" si="5"/>
        <v>0</v>
      </c>
      <c r="M22" s="128">
        <f t="shared" ca="1" si="6"/>
        <v>0</v>
      </c>
      <c r="N22" s="129">
        <f t="shared" ca="1" si="7"/>
        <v>0</v>
      </c>
      <c r="O22" s="130">
        <f t="shared" ca="1" si="8"/>
        <v>0</v>
      </c>
      <c r="P22" s="48"/>
      <c r="Q22" s="49"/>
      <c r="R22" s="1"/>
      <c r="S22" s="1"/>
      <c r="T22" s="1"/>
    </row>
    <row r="23" spans="1:20" ht="8.25" customHeight="1" x14ac:dyDescent="0.45">
      <c r="A23" s="150">
        <v>0.45833333333333298</v>
      </c>
      <c r="B23" s="70"/>
      <c r="C23" s="74"/>
      <c r="D23" s="74"/>
      <c r="E23" s="78"/>
      <c r="F23" s="74"/>
      <c r="G23" s="78"/>
      <c r="H23" s="74"/>
      <c r="I23" s="57"/>
      <c r="J23" s="125">
        <f t="shared" ca="1" si="3"/>
        <v>0</v>
      </c>
      <c r="K23" s="126">
        <f t="shared" ca="1" si="4"/>
        <v>0</v>
      </c>
      <c r="L23" s="127">
        <f t="shared" ca="1" si="5"/>
        <v>0</v>
      </c>
      <c r="M23" s="128">
        <f t="shared" ca="1" si="6"/>
        <v>0</v>
      </c>
      <c r="N23" s="129">
        <f t="shared" ca="1" si="7"/>
        <v>0</v>
      </c>
      <c r="O23" s="130">
        <f t="shared" ca="1" si="8"/>
        <v>0</v>
      </c>
      <c r="P23" s="48"/>
      <c r="Q23" s="49"/>
      <c r="R23" s="1"/>
      <c r="S23" s="1"/>
      <c r="T23" s="1"/>
    </row>
    <row r="24" spans="1:20" ht="8.25" customHeight="1" x14ac:dyDescent="0.45">
      <c r="A24" s="151">
        <v>0.46875</v>
      </c>
      <c r="B24" s="71"/>
      <c r="C24" s="75"/>
      <c r="D24" s="75"/>
      <c r="E24" s="79"/>
      <c r="F24" s="75"/>
      <c r="G24" s="79"/>
      <c r="H24" s="75"/>
      <c r="I24" s="57"/>
      <c r="J24" s="125">
        <f t="shared" ca="1" si="3"/>
        <v>0</v>
      </c>
      <c r="K24" s="126">
        <f t="shared" ca="1" si="4"/>
        <v>0</v>
      </c>
      <c r="L24" s="127">
        <f t="shared" ca="1" si="5"/>
        <v>0</v>
      </c>
      <c r="M24" s="128">
        <f t="shared" ca="1" si="6"/>
        <v>0</v>
      </c>
      <c r="N24" s="129">
        <f t="shared" ca="1" si="7"/>
        <v>0</v>
      </c>
      <c r="O24" s="130">
        <f t="shared" ca="1" si="8"/>
        <v>0</v>
      </c>
      <c r="P24" s="48"/>
      <c r="Q24" s="49"/>
      <c r="R24" s="1"/>
      <c r="S24" s="1"/>
      <c r="T24" s="1"/>
    </row>
    <row r="25" spans="1:20" ht="8.25" customHeight="1" x14ac:dyDescent="0.45">
      <c r="A25" s="151">
        <v>0.47916666666666602</v>
      </c>
      <c r="B25" s="71"/>
      <c r="C25" s="75"/>
      <c r="D25" s="75"/>
      <c r="E25" s="79"/>
      <c r="F25" s="75"/>
      <c r="G25" s="79"/>
      <c r="H25" s="75"/>
      <c r="I25" s="57"/>
      <c r="J25" s="125">
        <f t="shared" ca="1" si="3"/>
        <v>0</v>
      </c>
      <c r="K25" s="126">
        <f t="shared" ca="1" si="4"/>
        <v>0</v>
      </c>
      <c r="L25" s="127">
        <f t="shared" ca="1" si="5"/>
        <v>0</v>
      </c>
      <c r="M25" s="128">
        <f t="shared" ca="1" si="6"/>
        <v>0</v>
      </c>
      <c r="N25" s="129">
        <f t="shared" ca="1" si="7"/>
        <v>0</v>
      </c>
      <c r="O25" s="130">
        <f t="shared" ca="1" si="8"/>
        <v>0</v>
      </c>
      <c r="P25" s="1"/>
      <c r="R25" s="1"/>
      <c r="S25" s="1"/>
      <c r="T25" s="1"/>
    </row>
    <row r="26" spans="1:20" ht="8.25" customHeight="1" x14ac:dyDescent="0.45">
      <c r="A26" s="152">
        <v>0.48958333333333298</v>
      </c>
      <c r="B26" s="72"/>
      <c r="C26" s="76"/>
      <c r="D26" s="76"/>
      <c r="E26" s="80"/>
      <c r="F26" s="76"/>
      <c r="G26" s="80"/>
      <c r="H26" s="76"/>
      <c r="I26" s="57"/>
      <c r="J26" s="125">
        <f t="shared" ca="1" si="3"/>
        <v>0</v>
      </c>
      <c r="K26" s="126">
        <f t="shared" ca="1" si="4"/>
        <v>0</v>
      </c>
      <c r="L26" s="127">
        <f t="shared" ca="1" si="5"/>
        <v>0</v>
      </c>
      <c r="M26" s="128">
        <f t="shared" ca="1" si="6"/>
        <v>0</v>
      </c>
      <c r="N26" s="129">
        <f t="shared" ca="1" si="7"/>
        <v>0</v>
      </c>
      <c r="O26" s="130">
        <f t="shared" ca="1" si="8"/>
        <v>0</v>
      </c>
      <c r="P26" s="1"/>
      <c r="R26" s="1"/>
      <c r="S26" s="1"/>
      <c r="T26" s="1"/>
    </row>
    <row r="27" spans="1:20" ht="8.25" customHeight="1" x14ac:dyDescent="0.45">
      <c r="A27" s="150">
        <v>0.5</v>
      </c>
      <c r="B27" s="70"/>
      <c r="C27" s="74"/>
      <c r="D27" s="74"/>
      <c r="E27" s="78"/>
      <c r="F27" s="74"/>
      <c r="G27" s="78"/>
      <c r="H27" s="74"/>
      <c r="I27" s="57"/>
      <c r="J27" s="125">
        <f t="shared" ca="1" si="3"/>
        <v>0</v>
      </c>
      <c r="K27" s="126">
        <f t="shared" ca="1" si="4"/>
        <v>0</v>
      </c>
      <c r="L27" s="127">
        <f t="shared" ca="1" si="5"/>
        <v>0</v>
      </c>
      <c r="M27" s="128">
        <f t="shared" ca="1" si="6"/>
        <v>0</v>
      </c>
      <c r="N27" s="129">
        <f t="shared" ca="1" si="7"/>
        <v>0</v>
      </c>
      <c r="O27" s="130">
        <f t="shared" ca="1" si="8"/>
        <v>0</v>
      </c>
      <c r="P27" s="1"/>
      <c r="R27" s="1"/>
      <c r="S27" s="1"/>
      <c r="T27" s="1"/>
    </row>
    <row r="28" spans="1:20" ht="8.25" customHeight="1" x14ac:dyDescent="0.45">
      <c r="A28" s="151">
        <v>0.51041666666666596</v>
      </c>
      <c r="B28" s="71"/>
      <c r="C28" s="75"/>
      <c r="D28" s="75"/>
      <c r="E28" s="79"/>
      <c r="F28" s="75"/>
      <c r="G28" s="79"/>
      <c r="H28" s="75"/>
      <c r="I28" s="57"/>
      <c r="J28" s="125">
        <f t="shared" ca="1" si="3"/>
        <v>0</v>
      </c>
      <c r="K28" s="126">
        <f t="shared" ca="1" si="4"/>
        <v>0</v>
      </c>
      <c r="L28" s="127">
        <f t="shared" ca="1" si="5"/>
        <v>0</v>
      </c>
      <c r="M28" s="128">
        <f t="shared" ca="1" si="6"/>
        <v>0</v>
      </c>
      <c r="N28" s="129">
        <f t="shared" ca="1" si="7"/>
        <v>0</v>
      </c>
      <c r="O28" s="130">
        <f t="shared" ca="1" si="8"/>
        <v>0</v>
      </c>
      <c r="P28" s="1"/>
      <c r="R28" s="1"/>
      <c r="S28" s="1"/>
      <c r="T28" s="1"/>
    </row>
    <row r="29" spans="1:20" ht="8.25" customHeight="1" x14ac:dyDescent="0.45">
      <c r="A29" s="151">
        <v>0.52083333333333304</v>
      </c>
      <c r="B29" s="71"/>
      <c r="C29" s="75"/>
      <c r="D29" s="75"/>
      <c r="E29" s="79"/>
      <c r="F29" s="75"/>
      <c r="G29" s="79"/>
      <c r="H29" s="75"/>
      <c r="I29" s="57"/>
      <c r="J29" s="125">
        <f t="shared" ca="1" si="3"/>
        <v>0</v>
      </c>
      <c r="K29" s="126">
        <f t="shared" ca="1" si="4"/>
        <v>0</v>
      </c>
      <c r="L29" s="127">
        <f t="shared" ca="1" si="5"/>
        <v>0</v>
      </c>
      <c r="M29" s="128">
        <f t="shared" ca="1" si="6"/>
        <v>0</v>
      </c>
      <c r="N29" s="129">
        <f t="shared" ca="1" si="7"/>
        <v>0</v>
      </c>
      <c r="O29" s="130">
        <f t="shared" ca="1" si="8"/>
        <v>0</v>
      </c>
      <c r="P29" s="1"/>
      <c r="R29" s="1"/>
      <c r="S29" s="1"/>
      <c r="T29" s="1"/>
    </row>
    <row r="30" spans="1:20" ht="8.25" customHeight="1" x14ac:dyDescent="0.45">
      <c r="A30" s="152">
        <v>0.531249999999999</v>
      </c>
      <c r="B30" s="72"/>
      <c r="C30" s="76"/>
      <c r="D30" s="76"/>
      <c r="E30" s="80"/>
      <c r="F30" s="76"/>
      <c r="G30" s="80"/>
      <c r="H30" s="76"/>
      <c r="I30" s="57"/>
      <c r="J30" s="125">
        <f t="shared" ca="1" si="3"/>
        <v>0</v>
      </c>
      <c r="K30" s="126">
        <f t="shared" ca="1" si="4"/>
        <v>0</v>
      </c>
      <c r="L30" s="127">
        <f t="shared" ca="1" si="5"/>
        <v>0</v>
      </c>
      <c r="M30" s="128">
        <f t="shared" ca="1" si="6"/>
        <v>0</v>
      </c>
      <c r="N30" s="129">
        <f t="shared" ca="1" si="7"/>
        <v>0</v>
      </c>
      <c r="O30" s="130">
        <f t="shared" ca="1" si="8"/>
        <v>0</v>
      </c>
      <c r="P30" s="1"/>
      <c r="R30" s="1"/>
      <c r="S30" s="1"/>
      <c r="T30" s="1"/>
    </row>
    <row r="31" spans="1:20" ht="8.25" customHeight="1" x14ac:dyDescent="0.45">
      <c r="A31" s="150">
        <v>0.54166666666666596</v>
      </c>
      <c r="B31" s="70"/>
      <c r="C31" s="74"/>
      <c r="D31" s="74"/>
      <c r="E31" s="78"/>
      <c r="F31" s="74"/>
      <c r="G31" s="78"/>
      <c r="H31" s="74"/>
      <c r="I31" s="57"/>
      <c r="J31" s="125">
        <f t="shared" ca="1" si="3"/>
        <v>0</v>
      </c>
      <c r="K31" s="126">
        <f t="shared" ca="1" si="4"/>
        <v>0</v>
      </c>
      <c r="L31" s="127">
        <f t="shared" ca="1" si="5"/>
        <v>0</v>
      </c>
      <c r="M31" s="128">
        <f t="shared" ca="1" si="6"/>
        <v>0</v>
      </c>
      <c r="N31" s="129">
        <f t="shared" ca="1" si="7"/>
        <v>0</v>
      </c>
      <c r="O31" s="130">
        <f t="shared" ca="1" si="8"/>
        <v>0</v>
      </c>
      <c r="P31" s="1"/>
      <c r="R31" s="1"/>
      <c r="S31" s="1"/>
      <c r="T31" s="1"/>
    </row>
    <row r="32" spans="1:20" ht="8.25" customHeight="1" x14ac:dyDescent="0.45">
      <c r="A32" s="151">
        <v>0.55208333333333304</v>
      </c>
      <c r="B32" s="71"/>
      <c r="C32" s="75"/>
      <c r="D32" s="75"/>
      <c r="E32" s="79"/>
      <c r="F32" s="75"/>
      <c r="G32" s="79"/>
      <c r="H32" s="75"/>
      <c r="I32" s="57"/>
      <c r="J32" s="125">
        <f t="shared" ca="1" si="3"/>
        <v>0</v>
      </c>
      <c r="K32" s="126">
        <f t="shared" ca="1" si="4"/>
        <v>0</v>
      </c>
      <c r="L32" s="127">
        <f t="shared" ca="1" si="5"/>
        <v>0</v>
      </c>
      <c r="M32" s="128">
        <f t="shared" ca="1" si="6"/>
        <v>0</v>
      </c>
      <c r="N32" s="129">
        <f t="shared" ca="1" si="7"/>
        <v>0</v>
      </c>
      <c r="O32" s="130">
        <f t="shared" ca="1" si="8"/>
        <v>0</v>
      </c>
      <c r="P32" s="1"/>
      <c r="R32" s="1"/>
      <c r="S32" s="1"/>
      <c r="T32" s="1"/>
    </row>
    <row r="33" spans="1:20" ht="8.25" customHeight="1" x14ac:dyDescent="0.45">
      <c r="A33" s="151">
        <v>0.562499999999999</v>
      </c>
      <c r="B33" s="71"/>
      <c r="C33" s="75"/>
      <c r="D33" s="75"/>
      <c r="E33" s="79"/>
      <c r="F33" s="75"/>
      <c r="G33" s="79"/>
      <c r="H33" s="75"/>
      <c r="I33" s="57"/>
      <c r="J33" s="125">
        <f t="shared" ca="1" si="3"/>
        <v>0</v>
      </c>
      <c r="K33" s="126">
        <f t="shared" ca="1" si="4"/>
        <v>0</v>
      </c>
      <c r="L33" s="127">
        <f t="shared" ca="1" si="5"/>
        <v>0</v>
      </c>
      <c r="M33" s="128">
        <f t="shared" ca="1" si="6"/>
        <v>0</v>
      </c>
      <c r="N33" s="129">
        <f t="shared" ca="1" si="7"/>
        <v>0</v>
      </c>
      <c r="O33" s="130">
        <f t="shared" ca="1" si="8"/>
        <v>0</v>
      </c>
      <c r="P33" s="1"/>
      <c r="R33" s="1"/>
      <c r="S33" s="1"/>
      <c r="T33" s="1"/>
    </row>
    <row r="34" spans="1:20" ht="8.25" customHeight="1" x14ac:dyDescent="0.45">
      <c r="A34" s="152">
        <v>0.57291666666666596</v>
      </c>
      <c r="B34" s="72"/>
      <c r="C34" s="76"/>
      <c r="D34" s="76"/>
      <c r="E34" s="80"/>
      <c r="F34" s="76"/>
      <c r="G34" s="80"/>
      <c r="H34" s="76"/>
      <c r="I34" s="57"/>
      <c r="J34" s="125">
        <f t="shared" ca="1" si="3"/>
        <v>0</v>
      </c>
      <c r="K34" s="126">
        <f t="shared" ca="1" si="4"/>
        <v>0</v>
      </c>
      <c r="L34" s="127">
        <f t="shared" ca="1" si="5"/>
        <v>0</v>
      </c>
      <c r="M34" s="128">
        <f t="shared" ca="1" si="6"/>
        <v>0</v>
      </c>
      <c r="N34" s="129">
        <f t="shared" ca="1" si="7"/>
        <v>0</v>
      </c>
      <c r="O34" s="130">
        <f t="shared" ca="1" si="8"/>
        <v>0</v>
      </c>
      <c r="P34" s="1"/>
      <c r="R34" s="1"/>
      <c r="S34" s="1"/>
      <c r="T34" s="1"/>
    </row>
    <row r="35" spans="1:20" ht="8.25" customHeight="1" x14ac:dyDescent="0.45">
      <c r="A35" s="150">
        <v>0.58333333333333304</v>
      </c>
      <c r="B35" s="70"/>
      <c r="C35" s="74"/>
      <c r="D35" s="74"/>
      <c r="E35" s="78"/>
      <c r="F35" s="74"/>
      <c r="G35" s="78"/>
      <c r="H35" s="74"/>
      <c r="I35" s="57"/>
      <c r="J35" s="125">
        <f t="shared" ca="1" si="3"/>
        <v>0</v>
      </c>
      <c r="K35" s="126">
        <f t="shared" ca="1" si="4"/>
        <v>0</v>
      </c>
      <c r="L35" s="127">
        <f t="shared" ca="1" si="5"/>
        <v>0</v>
      </c>
      <c r="M35" s="128">
        <f t="shared" ca="1" si="6"/>
        <v>0</v>
      </c>
      <c r="N35" s="129">
        <f t="shared" ca="1" si="7"/>
        <v>0</v>
      </c>
      <c r="O35" s="130">
        <f t="shared" ca="1" si="8"/>
        <v>0</v>
      </c>
      <c r="P35" s="1"/>
      <c r="R35" s="1"/>
      <c r="S35" s="1"/>
      <c r="T35" s="1"/>
    </row>
    <row r="36" spans="1:20" ht="8.25" customHeight="1" x14ac:dyDescent="0.45">
      <c r="A36" s="151">
        <v>0.593749999999999</v>
      </c>
      <c r="B36" s="71"/>
      <c r="C36" s="75"/>
      <c r="D36" s="75"/>
      <c r="E36" s="79"/>
      <c r="F36" s="75"/>
      <c r="G36" s="79"/>
      <c r="H36" s="75"/>
      <c r="I36" s="57"/>
      <c r="J36" s="125">
        <f t="shared" ca="1" si="3"/>
        <v>0</v>
      </c>
      <c r="K36" s="126">
        <f t="shared" ca="1" si="4"/>
        <v>0</v>
      </c>
      <c r="L36" s="127">
        <f t="shared" ca="1" si="5"/>
        <v>0</v>
      </c>
      <c r="M36" s="128">
        <f t="shared" ca="1" si="6"/>
        <v>0</v>
      </c>
      <c r="N36" s="129">
        <f t="shared" ca="1" si="7"/>
        <v>0</v>
      </c>
      <c r="O36" s="130">
        <f t="shared" ca="1" si="8"/>
        <v>0</v>
      </c>
      <c r="P36" s="1"/>
      <c r="R36" s="1"/>
      <c r="S36" s="1"/>
      <c r="T36" s="1"/>
    </row>
    <row r="37" spans="1:20" ht="8.25" customHeight="1" x14ac:dyDescent="0.45">
      <c r="A37" s="151">
        <v>0.60416666666666596</v>
      </c>
      <c r="B37" s="71"/>
      <c r="C37" s="75"/>
      <c r="D37" s="75"/>
      <c r="E37" s="79"/>
      <c r="F37" s="75"/>
      <c r="G37" s="79"/>
      <c r="H37" s="75"/>
      <c r="I37" s="57"/>
      <c r="J37" s="125">
        <f t="shared" ca="1" si="3"/>
        <v>0</v>
      </c>
      <c r="K37" s="126">
        <f t="shared" ca="1" si="4"/>
        <v>0</v>
      </c>
      <c r="L37" s="127">
        <f t="shared" ca="1" si="5"/>
        <v>0</v>
      </c>
      <c r="M37" s="128">
        <f t="shared" ca="1" si="6"/>
        <v>0</v>
      </c>
      <c r="N37" s="129">
        <f t="shared" ca="1" si="7"/>
        <v>0</v>
      </c>
      <c r="O37" s="130">
        <f t="shared" ca="1" si="8"/>
        <v>0</v>
      </c>
      <c r="P37" s="1"/>
      <c r="R37" s="1"/>
      <c r="S37" s="1"/>
      <c r="T37" s="1"/>
    </row>
    <row r="38" spans="1:20" ht="8.25" customHeight="1" x14ac:dyDescent="0.45">
      <c r="A38" s="152">
        <v>0.61458333333333304</v>
      </c>
      <c r="B38" s="72"/>
      <c r="C38" s="76"/>
      <c r="D38" s="76"/>
      <c r="E38" s="80"/>
      <c r="F38" s="76"/>
      <c r="G38" s="80"/>
      <c r="H38" s="76"/>
      <c r="I38" s="57"/>
      <c r="J38" s="125">
        <f t="shared" ca="1" si="3"/>
        <v>0</v>
      </c>
      <c r="K38" s="126">
        <f t="shared" ca="1" si="4"/>
        <v>0</v>
      </c>
      <c r="L38" s="127">
        <f t="shared" ca="1" si="5"/>
        <v>0</v>
      </c>
      <c r="M38" s="128">
        <f t="shared" ca="1" si="6"/>
        <v>0</v>
      </c>
      <c r="N38" s="129">
        <f t="shared" ca="1" si="7"/>
        <v>0</v>
      </c>
      <c r="O38" s="130">
        <f t="shared" ca="1" si="8"/>
        <v>0</v>
      </c>
      <c r="P38" s="1"/>
      <c r="R38" s="1"/>
      <c r="S38" s="1"/>
      <c r="T38" s="1"/>
    </row>
    <row r="39" spans="1:20" ht="8.25" customHeight="1" x14ac:dyDescent="0.45">
      <c r="A39" s="150">
        <v>0.624999999999999</v>
      </c>
      <c r="B39" s="70"/>
      <c r="C39" s="74"/>
      <c r="D39" s="74"/>
      <c r="E39" s="78"/>
      <c r="F39" s="74"/>
      <c r="G39" s="78"/>
      <c r="H39" s="74"/>
      <c r="I39" s="57"/>
      <c r="J39" s="125">
        <f t="shared" ca="1" si="3"/>
        <v>0</v>
      </c>
      <c r="K39" s="126">
        <f t="shared" ca="1" si="4"/>
        <v>0</v>
      </c>
      <c r="L39" s="127">
        <f t="shared" ca="1" si="5"/>
        <v>0</v>
      </c>
      <c r="M39" s="128">
        <f t="shared" ca="1" si="6"/>
        <v>0</v>
      </c>
      <c r="N39" s="129">
        <f t="shared" ca="1" si="7"/>
        <v>0</v>
      </c>
      <c r="O39" s="130">
        <f t="shared" ca="1" si="8"/>
        <v>0</v>
      </c>
      <c r="P39" s="1"/>
      <c r="R39" s="1"/>
      <c r="S39" s="1"/>
      <c r="T39" s="1"/>
    </row>
    <row r="40" spans="1:20" ht="8.25" customHeight="1" x14ac:dyDescent="0.45">
      <c r="A40" s="151">
        <v>0.63541666666666596</v>
      </c>
      <c r="B40" s="71"/>
      <c r="C40" s="75"/>
      <c r="D40" s="75"/>
      <c r="E40" s="79"/>
      <c r="F40" s="75"/>
      <c r="G40" s="79"/>
      <c r="H40" s="75"/>
      <c r="I40" s="57"/>
      <c r="J40" s="125">
        <f t="shared" ca="1" si="3"/>
        <v>0</v>
      </c>
      <c r="K40" s="126">
        <f t="shared" ca="1" si="4"/>
        <v>0</v>
      </c>
      <c r="L40" s="127">
        <f t="shared" ca="1" si="5"/>
        <v>0</v>
      </c>
      <c r="M40" s="128">
        <f t="shared" ca="1" si="6"/>
        <v>0</v>
      </c>
      <c r="N40" s="129">
        <f t="shared" ca="1" si="7"/>
        <v>0</v>
      </c>
      <c r="O40" s="130">
        <f t="shared" ca="1" si="8"/>
        <v>0</v>
      </c>
      <c r="P40" s="1"/>
      <c r="R40" s="1"/>
      <c r="S40" s="1"/>
      <c r="T40" s="1"/>
    </row>
    <row r="41" spans="1:20" ht="8.25" customHeight="1" x14ac:dyDescent="0.45">
      <c r="A41" s="151">
        <v>0.64583333333333204</v>
      </c>
      <c r="B41" s="71"/>
      <c r="C41" s="75"/>
      <c r="D41" s="75"/>
      <c r="E41" s="79"/>
      <c r="F41" s="75"/>
      <c r="G41" s="79"/>
      <c r="H41" s="75"/>
      <c r="I41" s="57"/>
      <c r="J41" s="125">
        <f t="shared" ca="1" si="3"/>
        <v>0</v>
      </c>
      <c r="K41" s="126">
        <f t="shared" ca="1" si="4"/>
        <v>0</v>
      </c>
      <c r="L41" s="127">
        <f t="shared" ca="1" si="5"/>
        <v>0</v>
      </c>
      <c r="M41" s="128">
        <f t="shared" ca="1" si="6"/>
        <v>0</v>
      </c>
      <c r="N41" s="129">
        <f t="shared" ca="1" si="7"/>
        <v>0</v>
      </c>
      <c r="O41" s="130">
        <f t="shared" ca="1" si="8"/>
        <v>0</v>
      </c>
      <c r="P41" s="1"/>
      <c r="R41" s="1"/>
      <c r="S41" s="1"/>
      <c r="T41" s="1"/>
    </row>
    <row r="42" spans="1:20" ht="8.25" customHeight="1" x14ac:dyDescent="0.45">
      <c r="A42" s="152">
        <v>0.656249999999999</v>
      </c>
      <c r="B42" s="72"/>
      <c r="C42" s="76"/>
      <c r="D42" s="76"/>
      <c r="E42" s="80"/>
      <c r="F42" s="76"/>
      <c r="G42" s="80"/>
      <c r="H42" s="76"/>
      <c r="I42" s="57"/>
      <c r="J42" s="125">
        <f t="shared" ca="1" si="3"/>
        <v>0</v>
      </c>
      <c r="K42" s="126">
        <f t="shared" ca="1" si="4"/>
        <v>0</v>
      </c>
      <c r="L42" s="127">
        <f t="shared" ca="1" si="5"/>
        <v>0</v>
      </c>
      <c r="M42" s="128">
        <f t="shared" ca="1" si="6"/>
        <v>0</v>
      </c>
      <c r="N42" s="129">
        <f t="shared" ca="1" si="7"/>
        <v>0</v>
      </c>
      <c r="O42" s="130">
        <f t="shared" ca="1" si="8"/>
        <v>0</v>
      </c>
      <c r="P42" s="1"/>
      <c r="R42" s="1"/>
      <c r="S42" s="1"/>
      <c r="T42" s="1"/>
    </row>
    <row r="43" spans="1:20" ht="8.25" customHeight="1" x14ac:dyDescent="0.45">
      <c r="A43" s="150">
        <v>0.66666666666666596</v>
      </c>
      <c r="B43" s="70"/>
      <c r="C43" s="74"/>
      <c r="D43" s="74"/>
      <c r="E43" s="78"/>
      <c r="F43" s="74"/>
      <c r="G43" s="78"/>
      <c r="H43" s="74"/>
      <c r="I43" s="57"/>
      <c r="J43" s="125">
        <f t="shared" ca="1" si="3"/>
        <v>0</v>
      </c>
      <c r="K43" s="126">
        <f t="shared" ca="1" si="4"/>
        <v>0</v>
      </c>
      <c r="L43" s="127">
        <f t="shared" ca="1" si="5"/>
        <v>0</v>
      </c>
      <c r="M43" s="128">
        <f t="shared" ca="1" si="6"/>
        <v>0</v>
      </c>
      <c r="N43" s="129">
        <f t="shared" ca="1" si="7"/>
        <v>0</v>
      </c>
      <c r="O43" s="130">
        <f t="shared" ca="1" si="8"/>
        <v>0</v>
      </c>
      <c r="P43" s="1"/>
      <c r="R43" s="1"/>
      <c r="S43" s="1"/>
      <c r="T43" s="1"/>
    </row>
    <row r="44" spans="1:20" ht="8.25" customHeight="1" x14ac:dyDescent="0.45">
      <c r="A44" s="151">
        <v>0.67708333333333204</v>
      </c>
      <c r="B44" s="71"/>
      <c r="C44" s="75"/>
      <c r="D44" s="75"/>
      <c r="E44" s="79"/>
      <c r="F44" s="75"/>
      <c r="G44" s="79"/>
      <c r="H44" s="75"/>
      <c r="I44" s="57"/>
      <c r="J44" s="125">
        <f t="shared" ca="1" si="3"/>
        <v>0</v>
      </c>
      <c r="K44" s="126">
        <f t="shared" ca="1" si="4"/>
        <v>0</v>
      </c>
      <c r="L44" s="127">
        <f t="shared" ca="1" si="5"/>
        <v>0</v>
      </c>
      <c r="M44" s="128">
        <f t="shared" ca="1" si="6"/>
        <v>0</v>
      </c>
      <c r="N44" s="129">
        <f t="shared" ca="1" si="7"/>
        <v>0</v>
      </c>
      <c r="O44" s="130">
        <f t="shared" ca="1" si="8"/>
        <v>0</v>
      </c>
      <c r="P44" s="1"/>
      <c r="R44" s="1"/>
      <c r="S44" s="1"/>
      <c r="T44" s="1"/>
    </row>
    <row r="45" spans="1:20" ht="8.25" customHeight="1" x14ac:dyDescent="0.45">
      <c r="A45" s="151">
        <v>0.687499999999999</v>
      </c>
      <c r="B45" s="71"/>
      <c r="C45" s="75"/>
      <c r="D45" s="75"/>
      <c r="E45" s="79"/>
      <c r="F45" s="75"/>
      <c r="G45" s="79"/>
      <c r="H45" s="75"/>
      <c r="I45" s="57"/>
      <c r="J45" s="125">
        <f t="shared" ca="1" si="3"/>
        <v>0</v>
      </c>
      <c r="K45" s="126">
        <f t="shared" ca="1" si="4"/>
        <v>0</v>
      </c>
      <c r="L45" s="127">
        <f t="shared" ca="1" si="5"/>
        <v>0</v>
      </c>
      <c r="M45" s="128">
        <f t="shared" ca="1" si="6"/>
        <v>0</v>
      </c>
      <c r="N45" s="129">
        <f t="shared" ca="1" si="7"/>
        <v>0</v>
      </c>
      <c r="O45" s="130">
        <f t="shared" ca="1" si="8"/>
        <v>0</v>
      </c>
      <c r="P45" s="1"/>
      <c r="R45" s="1"/>
      <c r="S45" s="1"/>
      <c r="T45" s="1"/>
    </row>
    <row r="46" spans="1:20" ht="8.25" customHeight="1" x14ac:dyDescent="0.45">
      <c r="A46" s="152">
        <v>0.69791666666666596</v>
      </c>
      <c r="B46" s="72"/>
      <c r="C46" s="76"/>
      <c r="D46" s="76"/>
      <c r="E46" s="80"/>
      <c r="F46" s="76"/>
      <c r="G46" s="80"/>
      <c r="H46" s="76"/>
      <c r="I46" s="57"/>
      <c r="J46" s="125">
        <f t="shared" ca="1" si="3"/>
        <v>0</v>
      </c>
      <c r="K46" s="126">
        <f t="shared" ca="1" si="4"/>
        <v>0</v>
      </c>
      <c r="L46" s="127">
        <f t="shared" ca="1" si="5"/>
        <v>0</v>
      </c>
      <c r="M46" s="128">
        <f t="shared" ca="1" si="6"/>
        <v>0</v>
      </c>
      <c r="N46" s="129">
        <f t="shared" ca="1" si="7"/>
        <v>0</v>
      </c>
      <c r="O46" s="130">
        <f t="shared" ca="1" si="8"/>
        <v>0</v>
      </c>
      <c r="P46" s="1"/>
      <c r="R46" s="1"/>
      <c r="S46" s="1"/>
      <c r="T46" s="1"/>
    </row>
    <row r="47" spans="1:20" ht="8.25" customHeight="1" x14ac:dyDescent="0.45">
      <c r="A47" s="150">
        <v>0.70833333333333204</v>
      </c>
      <c r="B47" s="70"/>
      <c r="C47" s="74"/>
      <c r="D47" s="74"/>
      <c r="E47" s="78"/>
      <c r="F47" s="74"/>
      <c r="G47" s="78"/>
      <c r="H47" s="74"/>
      <c r="I47" s="57"/>
      <c r="J47" s="125">
        <f t="shared" ca="1" si="3"/>
        <v>0</v>
      </c>
      <c r="K47" s="126">
        <f t="shared" ca="1" si="4"/>
        <v>0</v>
      </c>
      <c r="L47" s="127">
        <f t="shared" ca="1" si="5"/>
        <v>0</v>
      </c>
      <c r="M47" s="128">
        <f t="shared" ca="1" si="6"/>
        <v>0</v>
      </c>
      <c r="N47" s="129">
        <f t="shared" ca="1" si="7"/>
        <v>0</v>
      </c>
      <c r="O47" s="130">
        <f t="shared" ca="1" si="8"/>
        <v>0</v>
      </c>
      <c r="P47" s="1"/>
      <c r="R47" s="1"/>
      <c r="S47" s="1"/>
      <c r="T47" s="1"/>
    </row>
    <row r="48" spans="1:20" ht="8.25" customHeight="1" x14ac:dyDescent="0.45">
      <c r="A48" s="151">
        <v>0.718749999999999</v>
      </c>
      <c r="B48" s="71"/>
      <c r="C48" s="75"/>
      <c r="D48" s="75"/>
      <c r="E48" s="79"/>
      <c r="F48" s="75"/>
      <c r="G48" s="79"/>
      <c r="H48" s="75"/>
      <c r="I48" s="57"/>
      <c r="J48" s="125">
        <f t="shared" ca="1" si="3"/>
        <v>0</v>
      </c>
      <c r="K48" s="126">
        <f t="shared" ca="1" si="4"/>
        <v>0</v>
      </c>
      <c r="L48" s="127">
        <f t="shared" ca="1" si="5"/>
        <v>0</v>
      </c>
      <c r="M48" s="128">
        <f t="shared" ca="1" si="6"/>
        <v>0</v>
      </c>
      <c r="N48" s="129">
        <f t="shared" ca="1" si="7"/>
        <v>0</v>
      </c>
      <c r="O48" s="130">
        <f t="shared" ca="1" si="8"/>
        <v>0</v>
      </c>
      <c r="P48" s="1"/>
      <c r="R48" s="1"/>
      <c r="S48" s="1"/>
      <c r="T48" s="1"/>
    </row>
    <row r="49" spans="1:20" ht="8.25" customHeight="1" x14ac:dyDescent="0.45">
      <c r="A49" s="151">
        <v>0.72916666666666496</v>
      </c>
      <c r="B49" s="71"/>
      <c r="C49" s="75"/>
      <c r="D49" s="75"/>
      <c r="E49" s="79"/>
      <c r="F49" s="75"/>
      <c r="G49" s="79"/>
      <c r="H49" s="75"/>
      <c r="I49" s="57"/>
      <c r="J49" s="125">
        <f t="shared" ca="1" si="3"/>
        <v>0</v>
      </c>
      <c r="K49" s="126">
        <f t="shared" ca="1" si="4"/>
        <v>0</v>
      </c>
      <c r="L49" s="127">
        <f t="shared" ca="1" si="5"/>
        <v>0</v>
      </c>
      <c r="M49" s="128">
        <f t="shared" ca="1" si="6"/>
        <v>0</v>
      </c>
      <c r="N49" s="129">
        <f t="shared" ca="1" si="7"/>
        <v>0</v>
      </c>
      <c r="O49" s="130">
        <f t="shared" ca="1" si="8"/>
        <v>0</v>
      </c>
      <c r="P49" s="1"/>
      <c r="R49" s="1"/>
      <c r="S49" s="1"/>
      <c r="T49" s="1"/>
    </row>
    <row r="50" spans="1:20" ht="8.25" customHeight="1" x14ac:dyDescent="0.45">
      <c r="A50" s="152">
        <v>0.73958333333333204</v>
      </c>
      <c r="B50" s="72"/>
      <c r="C50" s="76"/>
      <c r="D50" s="76"/>
      <c r="E50" s="80"/>
      <c r="F50" s="76"/>
      <c r="G50" s="80"/>
      <c r="H50" s="76"/>
      <c r="I50" s="57"/>
      <c r="J50" s="125">
        <f t="shared" ca="1" si="3"/>
        <v>0</v>
      </c>
      <c r="K50" s="126">
        <f t="shared" ca="1" si="4"/>
        <v>0</v>
      </c>
      <c r="L50" s="127">
        <f t="shared" ca="1" si="5"/>
        <v>0</v>
      </c>
      <c r="M50" s="128">
        <f t="shared" ca="1" si="6"/>
        <v>0</v>
      </c>
      <c r="N50" s="129">
        <f t="shared" ca="1" si="7"/>
        <v>0</v>
      </c>
      <c r="O50" s="130">
        <f t="shared" ca="1" si="8"/>
        <v>0</v>
      </c>
      <c r="P50" s="1"/>
      <c r="R50" s="1"/>
      <c r="S50" s="1"/>
      <c r="T50" s="1"/>
    </row>
    <row r="51" spans="1:20" ht="8.25" customHeight="1" x14ac:dyDescent="0.45">
      <c r="A51" s="150">
        <v>0.749999999999999</v>
      </c>
      <c r="B51" s="70"/>
      <c r="C51" s="74"/>
      <c r="D51" s="74"/>
      <c r="E51" s="78"/>
      <c r="F51" s="74"/>
      <c r="G51" s="78"/>
      <c r="H51" s="74"/>
      <c r="I51" s="57"/>
      <c r="J51" s="125">
        <f t="shared" ca="1" si="3"/>
        <v>0</v>
      </c>
      <c r="K51" s="126">
        <f t="shared" ca="1" si="4"/>
        <v>0</v>
      </c>
      <c r="L51" s="127">
        <f t="shared" ca="1" si="5"/>
        <v>0</v>
      </c>
      <c r="M51" s="128">
        <f t="shared" ca="1" si="6"/>
        <v>0</v>
      </c>
      <c r="N51" s="129">
        <f t="shared" ca="1" si="7"/>
        <v>0</v>
      </c>
      <c r="O51" s="130">
        <f t="shared" ca="1" si="8"/>
        <v>0</v>
      </c>
      <c r="P51" s="1"/>
      <c r="R51" s="1"/>
      <c r="S51" s="1"/>
      <c r="T51" s="1"/>
    </row>
    <row r="52" spans="1:20" ht="8.25" customHeight="1" x14ac:dyDescent="0.45">
      <c r="A52" s="151">
        <v>0.76041666666666496</v>
      </c>
      <c r="B52" s="71"/>
      <c r="C52" s="75"/>
      <c r="D52" s="75"/>
      <c r="E52" s="79"/>
      <c r="F52" s="75"/>
      <c r="G52" s="79"/>
      <c r="H52" s="75"/>
      <c r="I52" s="57"/>
      <c r="J52" s="125">
        <f t="shared" ca="1" si="3"/>
        <v>0</v>
      </c>
      <c r="K52" s="126">
        <f t="shared" ca="1" si="4"/>
        <v>0</v>
      </c>
      <c r="L52" s="127">
        <f t="shared" ca="1" si="5"/>
        <v>0</v>
      </c>
      <c r="M52" s="128">
        <f t="shared" ca="1" si="6"/>
        <v>0</v>
      </c>
      <c r="N52" s="129">
        <f t="shared" ca="1" si="7"/>
        <v>0</v>
      </c>
      <c r="O52" s="130">
        <f t="shared" ca="1" si="8"/>
        <v>0</v>
      </c>
      <c r="P52" s="1"/>
      <c r="R52" s="1"/>
      <c r="S52" s="1"/>
      <c r="T52" s="1"/>
    </row>
    <row r="53" spans="1:20" ht="8.25" customHeight="1" x14ac:dyDescent="0.45">
      <c r="A53" s="151">
        <v>0.77083333333333204</v>
      </c>
      <c r="B53" s="71"/>
      <c r="C53" s="75"/>
      <c r="D53" s="75"/>
      <c r="E53" s="79"/>
      <c r="F53" s="75"/>
      <c r="G53" s="79"/>
      <c r="H53" s="75"/>
      <c r="I53" s="57"/>
      <c r="J53" s="125">
        <f t="shared" ca="1" si="3"/>
        <v>0</v>
      </c>
      <c r="K53" s="126">
        <f t="shared" ca="1" si="4"/>
        <v>0</v>
      </c>
      <c r="L53" s="127">
        <f t="shared" ca="1" si="5"/>
        <v>0</v>
      </c>
      <c r="M53" s="128">
        <f t="shared" ca="1" si="6"/>
        <v>0</v>
      </c>
      <c r="N53" s="129">
        <f t="shared" ca="1" si="7"/>
        <v>0</v>
      </c>
      <c r="O53" s="130">
        <f t="shared" ca="1" si="8"/>
        <v>0</v>
      </c>
      <c r="P53" s="1"/>
      <c r="R53" s="1"/>
      <c r="S53" s="1"/>
      <c r="T53" s="1"/>
    </row>
    <row r="54" spans="1:20" ht="8.25" customHeight="1" x14ac:dyDescent="0.45">
      <c r="A54" s="152">
        <v>0.781249999999999</v>
      </c>
      <c r="B54" s="72"/>
      <c r="C54" s="76"/>
      <c r="D54" s="76"/>
      <c r="E54" s="80"/>
      <c r="F54" s="76"/>
      <c r="G54" s="80"/>
      <c r="H54" s="76"/>
      <c r="I54" s="57"/>
      <c r="J54" s="125">
        <f t="shared" ca="1" si="3"/>
        <v>0</v>
      </c>
      <c r="K54" s="126">
        <f t="shared" ca="1" si="4"/>
        <v>0</v>
      </c>
      <c r="L54" s="127">
        <f t="shared" ca="1" si="5"/>
        <v>0</v>
      </c>
      <c r="M54" s="128">
        <f t="shared" ca="1" si="6"/>
        <v>0</v>
      </c>
      <c r="N54" s="129">
        <f t="shared" ca="1" si="7"/>
        <v>0</v>
      </c>
      <c r="O54" s="130">
        <f t="shared" ca="1" si="8"/>
        <v>0</v>
      </c>
      <c r="P54" s="1"/>
      <c r="R54" s="1"/>
      <c r="S54" s="1"/>
      <c r="T54" s="1"/>
    </row>
    <row r="55" spans="1:20" ht="8.25" customHeight="1" x14ac:dyDescent="0.45">
      <c r="A55" s="150">
        <v>0.79166666666666496</v>
      </c>
      <c r="B55" s="70"/>
      <c r="C55" s="74"/>
      <c r="D55" s="74"/>
      <c r="E55" s="78"/>
      <c r="F55" s="74"/>
      <c r="G55" s="78"/>
      <c r="H55" s="74"/>
      <c r="I55" s="57"/>
      <c r="J55" s="125">
        <f t="shared" ca="1" si="3"/>
        <v>0</v>
      </c>
      <c r="K55" s="126">
        <f t="shared" ca="1" si="4"/>
        <v>0</v>
      </c>
      <c r="L55" s="127">
        <f t="shared" ca="1" si="5"/>
        <v>0</v>
      </c>
      <c r="M55" s="128">
        <f t="shared" ca="1" si="6"/>
        <v>0</v>
      </c>
      <c r="N55" s="129">
        <f t="shared" ca="1" si="7"/>
        <v>0</v>
      </c>
      <c r="O55" s="130">
        <f t="shared" ca="1" si="8"/>
        <v>0</v>
      </c>
      <c r="P55" s="1"/>
      <c r="R55" s="1"/>
      <c r="S55" s="1"/>
      <c r="T55" s="1"/>
    </row>
    <row r="56" spans="1:20" ht="8.25" customHeight="1" x14ac:dyDescent="0.45">
      <c r="A56" s="151">
        <v>0.80208333333333204</v>
      </c>
      <c r="B56" s="71"/>
      <c r="C56" s="75"/>
      <c r="D56" s="75"/>
      <c r="E56" s="79"/>
      <c r="F56" s="75"/>
      <c r="G56" s="79"/>
      <c r="H56" s="75"/>
      <c r="I56" s="57"/>
      <c r="J56" s="125">
        <f t="shared" ca="1" si="3"/>
        <v>0</v>
      </c>
      <c r="K56" s="126">
        <f t="shared" ca="1" si="4"/>
        <v>0</v>
      </c>
      <c r="L56" s="127">
        <f t="shared" ca="1" si="5"/>
        <v>0</v>
      </c>
      <c r="M56" s="128">
        <f t="shared" ca="1" si="6"/>
        <v>0</v>
      </c>
      <c r="N56" s="129">
        <f t="shared" ca="1" si="7"/>
        <v>0</v>
      </c>
      <c r="O56" s="130">
        <f t="shared" ca="1" si="8"/>
        <v>0</v>
      </c>
      <c r="P56" s="1"/>
      <c r="R56" s="1"/>
      <c r="S56" s="1"/>
      <c r="T56" s="1"/>
    </row>
    <row r="57" spans="1:20" ht="8.25" customHeight="1" x14ac:dyDescent="0.45">
      <c r="A57" s="151">
        <v>0.812499999999998</v>
      </c>
      <c r="B57" s="71"/>
      <c r="C57" s="75"/>
      <c r="D57" s="75"/>
      <c r="E57" s="79"/>
      <c r="F57" s="75"/>
      <c r="G57" s="79"/>
      <c r="H57" s="75"/>
      <c r="I57" s="57"/>
      <c r="J57" s="125">
        <f t="shared" ca="1" si="3"/>
        <v>0</v>
      </c>
      <c r="K57" s="126">
        <f t="shared" ca="1" si="4"/>
        <v>0</v>
      </c>
      <c r="L57" s="127">
        <f t="shared" ca="1" si="5"/>
        <v>0</v>
      </c>
      <c r="M57" s="128">
        <f t="shared" ca="1" si="6"/>
        <v>0</v>
      </c>
      <c r="N57" s="129">
        <f t="shared" ca="1" si="7"/>
        <v>0</v>
      </c>
      <c r="O57" s="130">
        <f t="shared" ca="1" si="8"/>
        <v>0</v>
      </c>
      <c r="P57" s="1"/>
      <c r="R57" s="1"/>
      <c r="S57" s="1"/>
      <c r="T57" s="1"/>
    </row>
    <row r="58" spans="1:20" ht="8.25" customHeight="1" x14ac:dyDescent="0.45">
      <c r="A58" s="152">
        <v>0.82291666666666496</v>
      </c>
      <c r="B58" s="72"/>
      <c r="C58" s="76"/>
      <c r="D58" s="76"/>
      <c r="E58" s="80"/>
      <c r="F58" s="76"/>
      <c r="G58" s="80"/>
      <c r="H58" s="76"/>
      <c r="I58" s="57"/>
      <c r="J58" s="125">
        <f t="shared" ca="1" si="3"/>
        <v>0</v>
      </c>
      <c r="K58" s="126">
        <f t="shared" ca="1" si="4"/>
        <v>0</v>
      </c>
      <c r="L58" s="127">
        <f t="shared" ca="1" si="5"/>
        <v>0</v>
      </c>
      <c r="M58" s="128">
        <f t="shared" ca="1" si="6"/>
        <v>0</v>
      </c>
      <c r="N58" s="129">
        <f t="shared" ca="1" si="7"/>
        <v>0</v>
      </c>
      <c r="O58" s="130">
        <f t="shared" ca="1" si="8"/>
        <v>0</v>
      </c>
      <c r="P58" s="1"/>
      <c r="R58" s="1"/>
      <c r="S58" s="1"/>
      <c r="T58" s="1"/>
    </row>
    <row r="59" spans="1:20" ht="8.25" customHeight="1" x14ac:dyDescent="0.45">
      <c r="A59" s="150">
        <v>0.83333333333333204</v>
      </c>
      <c r="B59" s="70"/>
      <c r="C59" s="74"/>
      <c r="D59" s="74"/>
      <c r="E59" s="78"/>
      <c r="F59" s="74"/>
      <c r="G59" s="78"/>
      <c r="H59" s="74"/>
      <c r="I59" s="57"/>
      <c r="J59" s="125">
        <f t="shared" ca="1" si="3"/>
        <v>0</v>
      </c>
      <c r="K59" s="126">
        <f t="shared" ca="1" si="4"/>
        <v>0</v>
      </c>
      <c r="L59" s="127">
        <f t="shared" ca="1" si="5"/>
        <v>0</v>
      </c>
      <c r="M59" s="128">
        <f t="shared" ca="1" si="6"/>
        <v>0</v>
      </c>
      <c r="N59" s="129">
        <f t="shared" ca="1" si="7"/>
        <v>0</v>
      </c>
      <c r="O59" s="130">
        <f t="shared" ca="1" si="8"/>
        <v>0</v>
      </c>
      <c r="P59" s="1"/>
      <c r="R59" s="1"/>
      <c r="S59" s="1"/>
      <c r="T59" s="1"/>
    </row>
    <row r="60" spans="1:20" ht="8.25" customHeight="1" x14ac:dyDescent="0.45">
      <c r="A60" s="151">
        <v>0.843749999999998</v>
      </c>
      <c r="B60" s="71"/>
      <c r="C60" s="75"/>
      <c r="D60" s="75"/>
      <c r="E60" s="79"/>
      <c r="F60" s="75"/>
      <c r="G60" s="79"/>
      <c r="H60" s="75"/>
      <c r="I60" s="57"/>
      <c r="J60" s="125">
        <f t="shared" ca="1" si="3"/>
        <v>0</v>
      </c>
      <c r="K60" s="126">
        <f t="shared" ca="1" si="4"/>
        <v>0</v>
      </c>
      <c r="L60" s="127">
        <f t="shared" ca="1" si="5"/>
        <v>0</v>
      </c>
      <c r="M60" s="128">
        <f t="shared" ca="1" si="6"/>
        <v>0</v>
      </c>
      <c r="N60" s="129">
        <f t="shared" ca="1" si="7"/>
        <v>0</v>
      </c>
      <c r="O60" s="130">
        <f t="shared" ca="1" si="8"/>
        <v>0</v>
      </c>
      <c r="P60" s="1"/>
      <c r="R60" s="1"/>
      <c r="S60" s="1"/>
      <c r="T60" s="1"/>
    </row>
    <row r="61" spans="1:20" ht="8.25" customHeight="1" x14ac:dyDescent="0.45">
      <c r="A61" s="151">
        <v>0.85416666666666496</v>
      </c>
      <c r="B61" s="71"/>
      <c r="C61" s="75"/>
      <c r="D61" s="75"/>
      <c r="E61" s="79"/>
      <c r="F61" s="75"/>
      <c r="G61" s="79"/>
      <c r="H61" s="75"/>
      <c r="I61" s="57"/>
      <c r="J61" s="125">
        <f t="shared" ca="1" si="3"/>
        <v>0</v>
      </c>
      <c r="K61" s="126">
        <f t="shared" ca="1" si="4"/>
        <v>0</v>
      </c>
      <c r="L61" s="127">
        <f t="shared" ca="1" si="5"/>
        <v>0</v>
      </c>
      <c r="M61" s="128">
        <f t="shared" ca="1" si="6"/>
        <v>0</v>
      </c>
      <c r="N61" s="129">
        <f t="shared" ca="1" si="7"/>
        <v>0</v>
      </c>
      <c r="O61" s="130">
        <f t="shared" ca="1" si="8"/>
        <v>0</v>
      </c>
      <c r="P61" s="1"/>
      <c r="R61" s="1"/>
      <c r="S61" s="1"/>
      <c r="T61" s="1"/>
    </row>
    <row r="62" spans="1:20" ht="8.25" customHeight="1" x14ac:dyDescent="0.45">
      <c r="A62" s="152">
        <v>0.86458333333333204</v>
      </c>
      <c r="B62" s="73"/>
      <c r="C62" s="77"/>
      <c r="D62" s="77"/>
      <c r="E62" s="81"/>
      <c r="F62" s="77"/>
      <c r="G62" s="81"/>
      <c r="H62" s="77"/>
      <c r="I62" s="57"/>
      <c r="J62" s="125">
        <f t="shared" ca="1" si="3"/>
        <v>0</v>
      </c>
      <c r="K62" s="126">
        <f t="shared" ca="1" si="4"/>
        <v>0</v>
      </c>
      <c r="L62" s="127">
        <f t="shared" ca="1" si="5"/>
        <v>0</v>
      </c>
      <c r="M62" s="128">
        <f t="shared" ca="1" si="6"/>
        <v>0</v>
      </c>
      <c r="N62" s="129">
        <f t="shared" ca="1" si="7"/>
        <v>0</v>
      </c>
      <c r="O62" s="130">
        <f t="shared" ca="1" si="8"/>
        <v>0</v>
      </c>
      <c r="P62" s="1"/>
      <c r="R62" s="1"/>
      <c r="S62" s="1"/>
      <c r="T62" s="1"/>
    </row>
    <row r="63" spans="1:20" ht="8.25" customHeight="1" x14ac:dyDescent="0.45">
      <c r="A63" s="150">
        <v>0.874999999999998</v>
      </c>
      <c r="B63" s="74"/>
      <c r="C63" s="74"/>
      <c r="D63" s="74"/>
      <c r="E63" s="78"/>
      <c r="F63" s="74"/>
      <c r="G63" s="78"/>
      <c r="H63" s="74"/>
      <c r="I63" s="57"/>
      <c r="J63" s="125">
        <f t="shared" ca="1" si="3"/>
        <v>0</v>
      </c>
      <c r="K63" s="126">
        <f t="shared" ca="1" si="4"/>
        <v>0</v>
      </c>
      <c r="L63" s="127">
        <f t="shared" ca="1" si="5"/>
        <v>0</v>
      </c>
      <c r="M63" s="128">
        <f t="shared" ca="1" si="6"/>
        <v>0</v>
      </c>
      <c r="N63" s="129">
        <f t="shared" ca="1" si="7"/>
        <v>0</v>
      </c>
      <c r="O63" s="130">
        <f t="shared" ca="1" si="8"/>
        <v>0</v>
      </c>
      <c r="P63" s="1"/>
      <c r="R63" s="1"/>
      <c r="S63" s="1"/>
      <c r="T63" s="1"/>
    </row>
    <row r="64" spans="1:20" ht="8.25" customHeight="1" x14ac:dyDescent="0.45">
      <c r="A64" s="151">
        <v>0.88541666666666496</v>
      </c>
      <c r="B64" s="75"/>
      <c r="C64" s="75"/>
      <c r="D64" s="75"/>
      <c r="E64" s="79"/>
      <c r="F64" s="75"/>
      <c r="G64" s="79"/>
      <c r="H64" s="75"/>
      <c r="I64" s="57"/>
      <c r="J64" s="125">
        <f t="shared" ca="1" si="3"/>
        <v>0</v>
      </c>
      <c r="K64" s="126">
        <f t="shared" ca="1" si="4"/>
        <v>0</v>
      </c>
      <c r="L64" s="127">
        <f t="shared" ca="1" si="5"/>
        <v>0</v>
      </c>
      <c r="M64" s="128">
        <f t="shared" ca="1" si="6"/>
        <v>0</v>
      </c>
      <c r="N64" s="129">
        <f t="shared" ca="1" si="7"/>
        <v>0</v>
      </c>
      <c r="O64" s="130">
        <f t="shared" ca="1" si="8"/>
        <v>0</v>
      </c>
      <c r="P64" s="1"/>
      <c r="R64" s="1"/>
      <c r="S64" s="1"/>
      <c r="T64" s="1"/>
    </row>
    <row r="65" spans="1:20" ht="8.25" customHeight="1" x14ac:dyDescent="0.45">
      <c r="A65" s="151">
        <v>0.89583333333333204</v>
      </c>
      <c r="B65" s="75"/>
      <c r="C65" s="75"/>
      <c r="D65" s="75"/>
      <c r="E65" s="79"/>
      <c r="F65" s="75"/>
      <c r="G65" s="79"/>
      <c r="H65" s="75"/>
      <c r="I65" s="57"/>
      <c r="J65" s="125">
        <f t="shared" ca="1" si="3"/>
        <v>0</v>
      </c>
      <c r="K65" s="126">
        <f t="shared" ca="1" si="4"/>
        <v>0</v>
      </c>
      <c r="L65" s="127">
        <f t="shared" ca="1" si="5"/>
        <v>0</v>
      </c>
      <c r="M65" s="128">
        <f t="shared" ca="1" si="6"/>
        <v>0</v>
      </c>
      <c r="N65" s="129">
        <f t="shared" ca="1" si="7"/>
        <v>0</v>
      </c>
      <c r="O65" s="130">
        <f t="shared" ca="1" si="8"/>
        <v>0</v>
      </c>
      <c r="P65" s="1"/>
      <c r="R65" s="1"/>
      <c r="S65" s="1"/>
      <c r="T65" s="1"/>
    </row>
    <row r="66" spans="1:20" ht="8.25" customHeight="1" x14ac:dyDescent="0.45">
      <c r="A66" s="153">
        <v>0.906249999999998</v>
      </c>
      <c r="B66" s="76"/>
      <c r="C66" s="76"/>
      <c r="D66" s="76"/>
      <c r="E66" s="80"/>
      <c r="F66" s="76"/>
      <c r="G66" s="80"/>
      <c r="H66" s="76"/>
      <c r="I66" s="57"/>
      <c r="J66" s="125">
        <f t="shared" ca="1" si="3"/>
        <v>0</v>
      </c>
      <c r="K66" s="126">
        <f t="shared" ca="1" si="4"/>
        <v>0</v>
      </c>
      <c r="L66" s="127">
        <f t="shared" ca="1" si="5"/>
        <v>0</v>
      </c>
      <c r="M66" s="128">
        <f t="shared" ca="1" si="6"/>
        <v>0</v>
      </c>
      <c r="N66" s="129">
        <f t="shared" ca="1" si="7"/>
        <v>0</v>
      </c>
      <c r="O66" s="130">
        <f t="shared" ca="1" si="8"/>
        <v>0</v>
      </c>
      <c r="P66" s="1"/>
      <c r="R66" s="1"/>
      <c r="S66" s="1"/>
      <c r="T66" s="1"/>
    </row>
    <row r="67" spans="1:20" ht="8.25" customHeight="1" x14ac:dyDescent="0.45">
      <c r="A67" s="150">
        <v>0.91666666666666496</v>
      </c>
      <c r="B67" s="74"/>
      <c r="C67" s="74"/>
      <c r="D67" s="74"/>
      <c r="E67" s="78"/>
      <c r="F67" s="74"/>
      <c r="G67" s="78"/>
      <c r="H67" s="74"/>
      <c r="I67" s="57"/>
      <c r="J67" s="125">
        <f t="shared" ca="1" si="3"/>
        <v>0</v>
      </c>
      <c r="K67" s="126">
        <f t="shared" ca="1" si="4"/>
        <v>0</v>
      </c>
      <c r="L67" s="127">
        <f t="shared" ca="1" si="5"/>
        <v>0</v>
      </c>
      <c r="M67" s="128">
        <f t="shared" ca="1" si="6"/>
        <v>0</v>
      </c>
      <c r="N67" s="129">
        <f t="shared" ca="1" si="7"/>
        <v>0</v>
      </c>
      <c r="O67" s="130">
        <f t="shared" ref="O67:O74" ca="1" si="12">SUM(J67:N67)</f>
        <v>0</v>
      </c>
      <c r="P67" s="1"/>
      <c r="R67" s="1"/>
      <c r="S67" s="1"/>
      <c r="T67" s="1"/>
    </row>
    <row r="68" spans="1:20" ht="8.25" customHeight="1" x14ac:dyDescent="0.45">
      <c r="A68" s="151">
        <v>0.92708333333333104</v>
      </c>
      <c r="B68" s="75"/>
      <c r="C68" s="75"/>
      <c r="D68" s="75"/>
      <c r="E68" s="79"/>
      <c r="F68" s="75"/>
      <c r="G68" s="79"/>
      <c r="H68" s="75"/>
      <c r="I68" s="57"/>
      <c r="J68" s="125">
        <f t="shared" ref="J68:J74" ca="1" si="13">IFERROR(COUNTIFS(INDIRECT(CONCATENATE("'",$I68,"'!B3:H74")),"*Pre-Vocational*",INDIRECT(CONCATENATE("'",$I68,"'!B3:H74")),"*"&amp;$A$1&amp;"*")/4,0)</f>
        <v>0</v>
      </c>
      <c r="K68" s="126">
        <f t="shared" ref="K68:K74" ca="1" si="14">IFERROR(COUNTIFS(INDIRECT(CONCATENATE("'",$I68,"'!B3:H74")),"*CareGiver*",INDIRECT(CONCATENATE("'",$I68,"'!B3:H74")),"*"&amp;$A$1&amp;"*")/4,0)</f>
        <v>0</v>
      </c>
      <c r="L68" s="127">
        <f t="shared" ref="L68:L74" ca="1" si="15">IFERROR(COUNTIFS(INDIRECT(CONCATENATE("'",$I68,"'!B3:H74")),"*Advocacy*",INDIRECT(CONCATENATE("'",$I68,"'!B3:H74")),"*"&amp;$A$1&amp;"*")/4,0)</f>
        <v>0</v>
      </c>
      <c r="M68" s="128">
        <f t="shared" ref="M68:M74" ca="1" si="16">IFERROR(COUNTIFS(INDIRECT(CONCATENATE("'",$I68,"'!B3:H74")),"*Respite*",INDIRECT(CONCATENATE("'",$I68,"'!B3:H74")),"*"&amp;$A$1&amp;"*")/4,0)</f>
        <v>0</v>
      </c>
      <c r="N68" s="129">
        <f t="shared" ref="N68:N74" ca="1" si="17">IFERROR(COUNTIFS(INDIRECT(CONCATENATE("'",$I68,"'!B3:H74")),"*Com Hab*",INDIRECT(CONCATENATE("'",$I68,"'!B3:H74")),"*"&amp;$A$1&amp;"*")/4,0)</f>
        <v>0</v>
      </c>
      <c r="O68" s="130">
        <f t="shared" ca="1" si="12"/>
        <v>0</v>
      </c>
      <c r="P68" s="1"/>
      <c r="R68" s="1"/>
      <c r="S68" s="1"/>
      <c r="T68" s="1"/>
    </row>
    <row r="69" spans="1:20" ht="8.25" customHeight="1" x14ac:dyDescent="0.45">
      <c r="A69" s="151">
        <v>0.937499999999998</v>
      </c>
      <c r="B69" s="75"/>
      <c r="C69" s="75"/>
      <c r="D69" s="75"/>
      <c r="E69" s="79"/>
      <c r="F69" s="75"/>
      <c r="G69" s="79"/>
      <c r="H69" s="75"/>
      <c r="I69" s="57"/>
      <c r="J69" s="125">
        <f t="shared" ca="1" si="13"/>
        <v>0</v>
      </c>
      <c r="K69" s="126">
        <f t="shared" ca="1" si="14"/>
        <v>0</v>
      </c>
      <c r="L69" s="127">
        <f t="shared" ca="1" si="15"/>
        <v>0</v>
      </c>
      <c r="M69" s="128">
        <f t="shared" ca="1" si="16"/>
        <v>0</v>
      </c>
      <c r="N69" s="129">
        <f t="shared" ca="1" si="17"/>
        <v>0</v>
      </c>
      <c r="O69" s="130">
        <f t="shared" ca="1" si="12"/>
        <v>0</v>
      </c>
      <c r="P69" s="1"/>
      <c r="R69" s="1"/>
      <c r="S69" s="1"/>
      <c r="T69" s="1"/>
    </row>
    <row r="70" spans="1:20" ht="8.25" customHeight="1" x14ac:dyDescent="0.45">
      <c r="A70" s="153">
        <v>0.94791666666666496</v>
      </c>
      <c r="B70" s="76"/>
      <c r="C70" s="76"/>
      <c r="D70" s="76"/>
      <c r="E70" s="80"/>
      <c r="F70" s="76"/>
      <c r="G70" s="80"/>
      <c r="H70" s="76"/>
      <c r="I70" s="57"/>
      <c r="J70" s="125">
        <f t="shared" ca="1" si="13"/>
        <v>0</v>
      </c>
      <c r="K70" s="126">
        <f t="shared" ca="1" si="14"/>
        <v>0</v>
      </c>
      <c r="L70" s="127">
        <f t="shared" ca="1" si="15"/>
        <v>0</v>
      </c>
      <c r="M70" s="128">
        <f t="shared" ca="1" si="16"/>
        <v>0</v>
      </c>
      <c r="N70" s="129">
        <f t="shared" ca="1" si="17"/>
        <v>0</v>
      </c>
      <c r="O70" s="130">
        <f t="shared" ca="1" si="12"/>
        <v>0</v>
      </c>
      <c r="P70" s="1"/>
      <c r="R70" s="1"/>
      <c r="S70" s="1"/>
      <c r="T70" s="1"/>
    </row>
    <row r="71" spans="1:20" ht="8.25" customHeight="1" x14ac:dyDescent="0.45">
      <c r="A71" s="150">
        <v>0.95833333333333337</v>
      </c>
      <c r="B71" s="74"/>
      <c r="C71" s="74"/>
      <c r="D71" s="74"/>
      <c r="E71" s="78"/>
      <c r="F71" s="74"/>
      <c r="G71" s="78"/>
      <c r="H71" s="74"/>
      <c r="I71" s="57"/>
      <c r="J71" s="125">
        <f t="shared" ca="1" si="13"/>
        <v>0</v>
      </c>
      <c r="K71" s="126">
        <f t="shared" ca="1" si="14"/>
        <v>0</v>
      </c>
      <c r="L71" s="127">
        <f t="shared" ca="1" si="15"/>
        <v>0</v>
      </c>
      <c r="M71" s="128">
        <f t="shared" ca="1" si="16"/>
        <v>0</v>
      </c>
      <c r="N71" s="129">
        <f t="shared" ca="1" si="17"/>
        <v>0</v>
      </c>
      <c r="O71" s="130">
        <f t="shared" ca="1" si="12"/>
        <v>0</v>
      </c>
      <c r="P71" s="1"/>
      <c r="R71" s="1"/>
      <c r="S71" s="1"/>
      <c r="T71" s="1"/>
    </row>
    <row r="72" spans="1:20" ht="8.25" customHeight="1" x14ac:dyDescent="0.45">
      <c r="A72" s="151">
        <v>0.96875</v>
      </c>
      <c r="B72" s="75"/>
      <c r="C72" s="75"/>
      <c r="D72" s="75"/>
      <c r="E72" s="79"/>
      <c r="F72" s="75"/>
      <c r="G72" s="79"/>
      <c r="H72" s="75"/>
      <c r="I72" s="57"/>
      <c r="J72" s="125">
        <f t="shared" ca="1" si="13"/>
        <v>0</v>
      </c>
      <c r="K72" s="126">
        <f t="shared" ca="1" si="14"/>
        <v>0</v>
      </c>
      <c r="L72" s="127">
        <f t="shared" ca="1" si="15"/>
        <v>0</v>
      </c>
      <c r="M72" s="128">
        <f t="shared" ca="1" si="16"/>
        <v>0</v>
      </c>
      <c r="N72" s="129">
        <f t="shared" ca="1" si="17"/>
        <v>0</v>
      </c>
      <c r="O72" s="130">
        <f t="shared" ca="1" si="12"/>
        <v>0</v>
      </c>
      <c r="P72" s="1"/>
      <c r="R72" s="1"/>
      <c r="S72" s="1"/>
      <c r="T72" s="1"/>
    </row>
    <row r="73" spans="1:20" ht="8.25" customHeight="1" x14ac:dyDescent="0.45">
      <c r="A73" s="151">
        <v>0.97916666666666663</v>
      </c>
      <c r="B73" s="75"/>
      <c r="C73" s="75"/>
      <c r="D73" s="75"/>
      <c r="E73" s="79"/>
      <c r="F73" s="75"/>
      <c r="G73" s="79"/>
      <c r="H73" s="75"/>
      <c r="I73" s="57"/>
      <c r="J73" s="125">
        <f t="shared" ca="1" si="13"/>
        <v>0</v>
      </c>
      <c r="K73" s="126">
        <f t="shared" ca="1" si="14"/>
        <v>0</v>
      </c>
      <c r="L73" s="127">
        <f t="shared" ca="1" si="15"/>
        <v>0</v>
      </c>
      <c r="M73" s="128">
        <f t="shared" ca="1" si="16"/>
        <v>0</v>
      </c>
      <c r="N73" s="129">
        <f t="shared" ca="1" si="17"/>
        <v>0</v>
      </c>
      <c r="O73" s="130">
        <f t="shared" ca="1" si="12"/>
        <v>0</v>
      </c>
      <c r="P73" s="1"/>
      <c r="R73" s="1"/>
      <c r="S73" s="1"/>
      <c r="T73" s="1"/>
    </row>
    <row r="74" spans="1:20" ht="8.25" customHeight="1" x14ac:dyDescent="0.45">
      <c r="A74" s="153">
        <v>0.98958333333333337</v>
      </c>
      <c r="B74" s="76"/>
      <c r="C74" s="76"/>
      <c r="D74" s="76"/>
      <c r="E74" s="80"/>
      <c r="F74" s="76"/>
      <c r="G74" s="80"/>
      <c r="H74" s="76"/>
      <c r="I74" s="57"/>
      <c r="J74" s="125">
        <f t="shared" ca="1" si="13"/>
        <v>0</v>
      </c>
      <c r="K74" s="126">
        <f t="shared" ca="1" si="14"/>
        <v>0</v>
      </c>
      <c r="L74" s="127">
        <f t="shared" ca="1" si="15"/>
        <v>0</v>
      </c>
      <c r="M74" s="128">
        <f t="shared" ca="1" si="16"/>
        <v>0</v>
      </c>
      <c r="N74" s="129">
        <f t="shared" ca="1" si="17"/>
        <v>0</v>
      </c>
      <c r="O74" s="130">
        <f t="shared" ca="1" si="12"/>
        <v>0</v>
      </c>
      <c r="P74" s="1"/>
      <c r="R74" s="1"/>
      <c r="S74" s="1"/>
      <c r="T74" s="1"/>
    </row>
    <row r="75" spans="1:20" ht="8.25" customHeight="1" x14ac:dyDescent="0.45">
      <c r="A75" s="101" t="s">
        <v>5</v>
      </c>
      <c r="B75" s="58"/>
      <c r="C75" s="58"/>
      <c r="D75" s="58"/>
      <c r="E75" s="58"/>
      <c r="F75" s="58"/>
      <c r="G75" s="58"/>
      <c r="H75" s="59">
        <f>COUNTIF($B$3:$H$74,"*Pre-Vocational*")/4</f>
        <v>0</v>
      </c>
      <c r="I75" s="57"/>
      <c r="P75"/>
      <c r="R75"/>
      <c r="S75"/>
      <c r="T75"/>
    </row>
    <row r="76" spans="1:20" ht="8.25" customHeight="1" x14ac:dyDescent="0.45">
      <c r="A76" s="102" t="s">
        <v>6</v>
      </c>
      <c r="B76" s="60"/>
      <c r="C76" s="60"/>
      <c r="D76" s="60"/>
      <c r="E76" s="60"/>
      <c r="F76" s="60"/>
      <c r="G76" s="60"/>
      <c r="H76" s="61">
        <f>COUNTIF($B$3:$H$74,"*CareGiver*")/4</f>
        <v>0</v>
      </c>
      <c r="I76" s="57"/>
      <c r="P76"/>
      <c r="R76"/>
      <c r="S76"/>
      <c r="T76"/>
    </row>
    <row r="77" spans="1:20" ht="8.25" customHeight="1" x14ac:dyDescent="0.45">
      <c r="A77" s="103" t="s">
        <v>7</v>
      </c>
      <c r="B77" s="62"/>
      <c r="C77" s="62"/>
      <c r="D77" s="62"/>
      <c r="E77" s="62"/>
      <c r="F77" s="62"/>
      <c r="G77" s="62"/>
      <c r="H77" s="63">
        <f>COUNTIF($B$3:$H$74,"*Advocacy*")/4</f>
        <v>0</v>
      </c>
      <c r="I77" s="57"/>
      <c r="P77"/>
      <c r="R77"/>
      <c r="S77"/>
      <c r="T77"/>
    </row>
    <row r="78" spans="1:20" ht="7.5" customHeight="1" x14ac:dyDescent="0.45">
      <c r="A78" s="104" t="s">
        <v>8</v>
      </c>
      <c r="B78" s="64"/>
      <c r="C78" s="64"/>
      <c r="D78" s="64"/>
      <c r="E78" s="64"/>
      <c r="F78" s="64"/>
      <c r="G78" s="64"/>
      <c r="H78" s="65">
        <f>COUNTIF($B$3:$H$74,"*Respite*")/4</f>
        <v>0</v>
      </c>
      <c r="I78" s="57"/>
      <c r="P78"/>
      <c r="R78"/>
      <c r="S78"/>
      <c r="T78"/>
    </row>
    <row r="79" spans="1:20" ht="7.5" customHeight="1" x14ac:dyDescent="0.45">
      <c r="A79" s="105" t="s">
        <v>107</v>
      </c>
      <c r="B79" s="68"/>
      <c r="C79" s="68"/>
      <c r="D79" s="68"/>
      <c r="E79" s="68"/>
      <c r="F79" s="68"/>
      <c r="G79" s="68"/>
      <c r="H79" s="69">
        <f>COUNTIF($B$3:$H$74,"*Com Hab*")/4</f>
        <v>0</v>
      </c>
      <c r="I79" s="57"/>
      <c r="P79"/>
      <c r="R79"/>
      <c r="S79"/>
      <c r="T79"/>
    </row>
    <row r="80" spans="1:20" ht="8.25" customHeight="1" x14ac:dyDescent="0.45">
      <c r="A80" s="106" t="s">
        <v>39</v>
      </c>
      <c r="B80" s="66"/>
      <c r="C80" s="66"/>
      <c r="D80" s="66"/>
      <c r="E80" s="66"/>
      <c r="F80" s="66"/>
      <c r="G80" s="66"/>
      <c r="H80" s="67">
        <f>SUM(H75:H79)</f>
        <v>0</v>
      </c>
      <c r="I80" s="57"/>
      <c r="P80"/>
      <c r="R80"/>
      <c r="S80"/>
      <c r="T80"/>
    </row>
    <row r="81" spans="1:20" ht="32.65" hidden="1" customHeight="1" x14ac:dyDescent="0.45">
      <c r="I81" s="55"/>
      <c r="P81" s="1"/>
      <c r="R81" s="1"/>
      <c r="S81" s="1"/>
      <c r="T81" s="1"/>
    </row>
    <row r="82" spans="1:20" ht="8.25" hidden="1" customHeight="1" x14ac:dyDescent="0.45">
      <c r="I82" s="53"/>
      <c r="P82" s="1"/>
      <c r="R82" s="1"/>
      <c r="S82" s="1"/>
      <c r="T82" s="1"/>
    </row>
    <row r="83" spans="1:20" ht="14.65" hidden="1" customHeight="1" x14ac:dyDescent="0.45">
      <c r="I83" s="53"/>
      <c r="P83" s="1"/>
      <c r="R83" s="1"/>
      <c r="S83" s="1"/>
      <c r="T83" s="1"/>
    </row>
    <row r="84" spans="1:20" hidden="1" x14ac:dyDescent="0.45">
      <c r="I84" s="53"/>
      <c r="P84" s="1"/>
      <c r="R84" s="1"/>
      <c r="S84" s="1"/>
      <c r="T84" s="1"/>
    </row>
    <row r="85" spans="1:20" hidden="1" x14ac:dyDescent="0.45">
      <c r="A85"/>
      <c r="B85"/>
      <c r="C85"/>
      <c r="D85"/>
      <c r="E85"/>
      <c r="F85"/>
      <c r="G85"/>
      <c r="H85"/>
      <c r="I85" s="53"/>
      <c r="P85" s="1"/>
      <c r="R85" s="1"/>
      <c r="S85" s="1"/>
      <c r="T85" s="1"/>
    </row>
    <row r="86" spans="1:20" hidden="1" x14ac:dyDescent="0.45">
      <c r="A86"/>
      <c r="B86"/>
      <c r="C86"/>
      <c r="D86"/>
      <c r="E86"/>
      <c r="F86"/>
      <c r="G86"/>
      <c r="H86"/>
      <c r="I86" s="53"/>
      <c r="P86" s="1"/>
      <c r="R86" s="1"/>
      <c r="S86" s="1"/>
      <c r="T86" s="1"/>
    </row>
    <row r="87" spans="1:20" hidden="1" x14ac:dyDescent="0.45">
      <c r="A87"/>
      <c r="B87"/>
      <c r="C87"/>
      <c r="D87"/>
      <c r="E87"/>
      <c r="F87"/>
      <c r="G87"/>
      <c r="H87"/>
      <c r="I87" s="53"/>
      <c r="P87" s="1"/>
      <c r="R87" s="1"/>
      <c r="S87" s="1"/>
      <c r="T87" s="1"/>
    </row>
    <row r="88" spans="1:20" hidden="1" x14ac:dyDescent="0.45">
      <c r="A88"/>
      <c r="B88"/>
      <c r="C88"/>
      <c r="D88"/>
      <c r="E88"/>
      <c r="F88"/>
      <c r="G88"/>
      <c r="H88"/>
      <c r="I88" s="53"/>
      <c r="P88" s="1"/>
      <c r="R88" s="1"/>
      <c r="S88" s="1"/>
      <c r="T88" s="1"/>
    </row>
    <row r="89" spans="1:20" hidden="1" x14ac:dyDescent="0.45">
      <c r="A89"/>
      <c r="B89"/>
      <c r="C89"/>
      <c r="D89"/>
      <c r="E89"/>
      <c r="F89"/>
      <c r="G89"/>
      <c r="H89"/>
      <c r="I89" s="53"/>
      <c r="P89" s="1"/>
      <c r="R89" s="1"/>
      <c r="S89" s="1"/>
      <c r="T89" s="1"/>
    </row>
    <row r="90" spans="1:20" ht="14.65" hidden="1" customHeight="1" x14ac:dyDescent="0.45">
      <c r="A90"/>
      <c r="B90"/>
      <c r="C90"/>
      <c r="D90"/>
      <c r="E90"/>
      <c r="F90"/>
      <c r="G90"/>
      <c r="H90"/>
      <c r="I90" s="53"/>
      <c r="P90" s="1"/>
      <c r="R90" s="1"/>
      <c r="S90" s="1"/>
      <c r="T90" s="1"/>
    </row>
    <row r="91" spans="1:20" ht="14.65" hidden="1" customHeight="1" x14ac:dyDescent="0.45">
      <c r="I91" s="53"/>
      <c r="P91" s="1"/>
      <c r="R91" s="1"/>
      <c r="S91" s="1"/>
      <c r="T91" s="1"/>
    </row>
    <row r="92" spans="1:20" hidden="1" x14ac:dyDescent="0.45">
      <c r="I92" s="53"/>
      <c r="P92" s="1"/>
      <c r="R92" s="1"/>
      <c r="S92" s="1"/>
      <c r="T92" s="1"/>
    </row>
    <row r="93" spans="1:20" hidden="1" x14ac:dyDescent="0.45">
      <c r="I93" s="53"/>
      <c r="P93" s="1"/>
      <c r="R93" s="1"/>
      <c r="S93" s="1"/>
      <c r="T93" s="1"/>
    </row>
    <row r="94" spans="1:20" hidden="1" x14ac:dyDescent="0.45">
      <c r="I94" s="53"/>
      <c r="P94" s="1"/>
      <c r="R94" s="1"/>
      <c r="S94" s="1"/>
      <c r="T94" s="1"/>
    </row>
    <row r="95" spans="1:20" hidden="1" x14ac:dyDescent="0.45">
      <c r="I95" s="53"/>
      <c r="P95" s="1"/>
      <c r="R95" s="1"/>
      <c r="S95" s="1"/>
      <c r="T95" s="1"/>
    </row>
    <row r="96" spans="1:20" hidden="1" x14ac:dyDescent="0.45">
      <c r="I96" s="53"/>
      <c r="P96" s="1"/>
      <c r="R96" s="1"/>
      <c r="S96" s="1"/>
      <c r="T96" s="1"/>
    </row>
    <row r="97" spans="9:20" hidden="1" x14ac:dyDescent="0.45">
      <c r="I97" s="53"/>
      <c r="P97" s="1"/>
      <c r="R97" s="1"/>
      <c r="S97" s="1"/>
      <c r="T97" s="1"/>
    </row>
    <row r="98" spans="9:20" ht="14.65" hidden="1" customHeight="1" x14ac:dyDescent="0.45">
      <c r="I98" s="53"/>
    </row>
    <row r="99" spans="9:20" ht="14.65" hidden="1" customHeight="1" x14ac:dyDescent="0.45">
      <c r="I99" s="53"/>
    </row>
    <row r="100" spans="9:20" ht="14.65" hidden="1" customHeight="1" x14ac:dyDescent="0.45">
      <c r="I100" s="53"/>
    </row>
    <row r="101" spans="9:20" ht="14.65" hidden="1" customHeight="1" x14ac:dyDescent="0.45">
      <c r="I101" s="53"/>
    </row>
    <row r="102" spans="9:20" ht="14.65" hidden="1" customHeight="1" x14ac:dyDescent="0.45">
      <c r="I102" s="53"/>
    </row>
    <row r="103" spans="9:20" ht="14.65" hidden="1" customHeight="1" x14ac:dyDescent="0.45">
      <c r="I103" s="53"/>
    </row>
    <row r="104" spans="9:20" ht="14.65" hidden="1" customHeight="1" x14ac:dyDescent="0.45">
      <c r="I104" s="53"/>
    </row>
    <row r="105" spans="9:20" ht="14.65" hidden="1" customHeight="1" x14ac:dyDescent="0.45">
      <c r="I105" s="53"/>
    </row>
    <row r="106" spans="9:20" ht="14.65" hidden="1" customHeight="1" x14ac:dyDescent="0.45">
      <c r="I106" s="53"/>
    </row>
    <row r="107" spans="9:20" ht="14.65" hidden="1" customHeight="1" x14ac:dyDescent="0.45">
      <c r="I107" s="53"/>
    </row>
    <row r="108" spans="9:20" ht="14.65" hidden="1" customHeight="1" x14ac:dyDescent="0.45">
      <c r="I108" s="53"/>
    </row>
    <row r="109" spans="9:20" ht="14.65" hidden="1" customHeight="1" x14ac:dyDescent="0.45">
      <c r="I109" s="53"/>
    </row>
    <row r="110" spans="9:20" ht="14.65" hidden="1" customHeight="1" x14ac:dyDescent="0.45">
      <c r="I110" s="53"/>
    </row>
    <row r="111" spans="9:20" ht="14.65" hidden="1" customHeight="1" x14ac:dyDescent="0.45">
      <c r="I111" s="53"/>
    </row>
    <row r="112" spans="9:20" ht="14.65" hidden="1" customHeight="1" x14ac:dyDescent="0.45">
      <c r="I112" s="53"/>
    </row>
    <row r="113" spans="9:9" ht="14.65" hidden="1" customHeight="1" x14ac:dyDescent="0.45">
      <c r="I113" s="53"/>
    </row>
    <row r="114" spans="9:9" ht="14.65" hidden="1" customHeight="1" x14ac:dyDescent="0.45">
      <c r="I114" s="53"/>
    </row>
    <row r="115" spans="9:9" ht="14.65" hidden="1" customHeight="1" x14ac:dyDescent="0.45">
      <c r="I115" s="53"/>
    </row>
    <row r="116" spans="9:9" ht="14.65" hidden="1" customHeight="1" x14ac:dyDescent="0.45">
      <c r="I116" s="53"/>
    </row>
    <row r="117" spans="9:9" ht="14.65" hidden="1" customHeight="1" x14ac:dyDescent="0.45">
      <c r="I117" s="53"/>
    </row>
    <row r="118" spans="9:9" ht="14.65" hidden="1" customHeight="1" x14ac:dyDescent="0.45">
      <c r="I118" s="53"/>
    </row>
    <row r="119" spans="9:9" ht="14.65" hidden="1" customHeight="1" x14ac:dyDescent="0.45">
      <c r="I119" s="53"/>
    </row>
    <row r="120" spans="9:9" ht="14.65" hidden="1" customHeight="1" x14ac:dyDescent="0.45">
      <c r="I120" s="53"/>
    </row>
    <row r="121" spans="9:9" ht="14.65" hidden="1" customHeight="1" x14ac:dyDescent="0.45">
      <c r="I121" s="53"/>
    </row>
    <row r="122" spans="9:9" ht="14.65" hidden="1" customHeight="1" x14ac:dyDescent="0.45">
      <c r="I122" s="53"/>
    </row>
    <row r="123" spans="9:9" ht="14.65" hidden="1" customHeight="1" x14ac:dyDescent="0.45">
      <c r="I123" s="53"/>
    </row>
    <row r="124" spans="9:9" ht="14.65" hidden="1" customHeight="1" x14ac:dyDescent="0.45">
      <c r="I124" s="53"/>
    </row>
    <row r="125" spans="9:9" ht="14.65" hidden="1" customHeight="1" x14ac:dyDescent="0.45">
      <c r="I125" s="53"/>
    </row>
    <row r="126" spans="9:9" ht="14.65" hidden="1" customHeight="1" x14ac:dyDescent="0.45">
      <c r="I126" s="53"/>
    </row>
    <row r="127" spans="9:9" ht="14.65" hidden="1" customHeight="1" x14ac:dyDescent="0.45">
      <c r="I127" s="53"/>
    </row>
    <row r="128" spans="9:9" ht="14.65" hidden="1" customHeight="1" x14ac:dyDescent="0.45">
      <c r="I128" s="53"/>
    </row>
    <row r="129" spans="9:9" ht="14.65" hidden="1" customHeight="1" x14ac:dyDescent="0.45">
      <c r="I129" s="53"/>
    </row>
    <row r="130" spans="9:9" ht="14.65" hidden="1" customHeight="1" x14ac:dyDescent="0.45">
      <c r="I130" s="53"/>
    </row>
    <row r="131" spans="9:9" ht="14.65" hidden="1" customHeight="1" x14ac:dyDescent="0.45">
      <c r="I131" s="53"/>
    </row>
    <row r="132" spans="9:9" ht="14.65" hidden="1" customHeight="1" x14ac:dyDescent="0.45">
      <c r="I132" s="53"/>
    </row>
    <row r="133" spans="9:9" ht="14.65" hidden="1" customHeight="1" x14ac:dyDescent="0.45">
      <c r="I133" s="53"/>
    </row>
    <row r="134" spans="9:9" ht="14.65" hidden="1" customHeight="1" x14ac:dyDescent="0.45">
      <c r="I134" s="53"/>
    </row>
    <row r="135" spans="9:9" ht="14.65" hidden="1" customHeight="1" x14ac:dyDescent="0.45">
      <c r="I135" s="53"/>
    </row>
    <row r="136" spans="9:9" ht="14.65" hidden="1" customHeight="1" x14ac:dyDescent="0.45">
      <c r="I136" s="53"/>
    </row>
    <row r="137" spans="9:9" ht="14.65" hidden="1" customHeight="1" x14ac:dyDescent="0.45">
      <c r="I137" s="53"/>
    </row>
    <row r="138" spans="9:9" ht="14.65" hidden="1" customHeight="1" x14ac:dyDescent="0.45">
      <c r="I138" s="53"/>
    </row>
    <row r="139" spans="9:9" ht="14.65" hidden="1" customHeight="1" x14ac:dyDescent="0.45">
      <c r="I139" s="53"/>
    </row>
    <row r="140" spans="9:9" ht="14.65" hidden="1" customHeight="1" x14ac:dyDescent="0.45">
      <c r="I140" s="53"/>
    </row>
    <row r="141" spans="9:9" ht="14.65" hidden="1" customHeight="1" x14ac:dyDescent="0.45">
      <c r="I141" s="53"/>
    </row>
    <row r="142" spans="9:9" ht="14.65" hidden="1" customHeight="1" x14ac:dyDescent="0.45">
      <c r="I142" s="53"/>
    </row>
    <row r="143" spans="9:9" ht="14.65" hidden="1" customHeight="1" x14ac:dyDescent="0.45">
      <c r="I143" s="53"/>
    </row>
    <row r="144" spans="9:9" ht="14.65" hidden="1" customHeight="1" x14ac:dyDescent="0.45">
      <c r="I144" s="53"/>
    </row>
    <row r="145" spans="9:9" ht="14.65" hidden="1" customHeight="1" x14ac:dyDescent="0.45">
      <c r="I145" s="53"/>
    </row>
    <row r="146" spans="9:9" ht="14.65" hidden="1" customHeight="1" x14ac:dyDescent="0.45">
      <c r="I146" s="53"/>
    </row>
    <row r="147" spans="9:9" ht="14.65" hidden="1" customHeight="1" x14ac:dyDescent="0.45">
      <c r="I147" s="53"/>
    </row>
    <row r="148" spans="9:9" ht="14.65" hidden="1" customHeight="1" x14ac:dyDescent="0.45">
      <c r="I148" s="53"/>
    </row>
    <row r="149" spans="9:9" ht="14.65" hidden="1" customHeight="1" x14ac:dyDescent="0.45">
      <c r="I149" s="53"/>
    </row>
    <row r="150" spans="9:9" ht="14.65" hidden="1" customHeight="1" x14ac:dyDescent="0.45">
      <c r="I150" s="53"/>
    </row>
    <row r="151" spans="9:9" ht="14.65" hidden="1" customHeight="1" x14ac:dyDescent="0.45">
      <c r="I151" s="53"/>
    </row>
    <row r="152" spans="9:9" ht="14.65" hidden="1" customHeight="1" x14ac:dyDescent="0.45">
      <c r="I152" s="53"/>
    </row>
    <row r="153" spans="9:9" ht="14.65" hidden="1" customHeight="1" x14ac:dyDescent="0.45">
      <c r="I153" s="53"/>
    </row>
    <row r="154" spans="9:9" ht="14.65" hidden="1" customHeight="1" x14ac:dyDescent="0.45">
      <c r="I154" s="53"/>
    </row>
    <row r="155" spans="9:9" ht="14.65" hidden="1" customHeight="1" x14ac:dyDescent="0.45">
      <c r="I155" s="53"/>
    </row>
    <row r="156" spans="9:9" ht="14.65" hidden="1" customHeight="1" x14ac:dyDescent="0.45">
      <c r="I156" s="53"/>
    </row>
    <row r="157" spans="9:9" ht="14.65" hidden="1" customHeight="1" x14ac:dyDescent="0.45">
      <c r="I157" s="53"/>
    </row>
    <row r="158" spans="9:9" ht="14.65" hidden="1" customHeight="1" x14ac:dyDescent="0.45">
      <c r="I158" s="53"/>
    </row>
    <row r="159" spans="9:9" ht="14.65" hidden="1" customHeight="1" x14ac:dyDescent="0.45">
      <c r="I159" s="53"/>
    </row>
    <row r="160" spans="9:9" ht="14.65" hidden="1" customHeight="1" x14ac:dyDescent="0.45">
      <c r="I160" s="53"/>
    </row>
    <row r="161" spans="9:9" ht="14.65" hidden="1" customHeight="1" x14ac:dyDescent="0.45">
      <c r="I161" s="53"/>
    </row>
    <row r="162" spans="9:9" ht="14.65" hidden="1" customHeight="1" x14ac:dyDescent="0.45">
      <c r="I162" s="53"/>
    </row>
    <row r="163" spans="9:9" ht="14.65" hidden="1" customHeight="1" x14ac:dyDescent="0.45">
      <c r="I163" s="53"/>
    </row>
    <row r="164" spans="9:9" ht="14.65" hidden="1" customHeight="1" x14ac:dyDescent="0.45">
      <c r="I164" s="53"/>
    </row>
    <row r="165" spans="9:9" ht="14.65" hidden="1" customHeight="1" x14ac:dyDescent="0.45">
      <c r="I165" s="53"/>
    </row>
    <row r="166" spans="9:9" ht="14.65" hidden="1" customHeight="1" x14ac:dyDescent="0.45">
      <c r="I166" s="53"/>
    </row>
    <row r="167" spans="9:9" ht="14.65" hidden="1" customHeight="1" x14ac:dyDescent="0.45">
      <c r="I167" s="53"/>
    </row>
    <row r="168" spans="9:9" ht="14.65" hidden="1" customHeight="1" x14ac:dyDescent="0.45">
      <c r="I168" s="53"/>
    </row>
    <row r="169" spans="9:9" ht="14.65" hidden="1" customHeight="1" x14ac:dyDescent="0.45">
      <c r="I169" s="53"/>
    </row>
    <row r="170" spans="9:9" ht="14.65" hidden="1" customHeight="1" x14ac:dyDescent="0.45">
      <c r="I170" s="53"/>
    </row>
    <row r="171" spans="9:9" ht="14.65" hidden="1" customHeight="1" x14ac:dyDescent="0.45">
      <c r="I171" s="53"/>
    </row>
    <row r="172" spans="9:9" ht="14.65" hidden="1" customHeight="1" x14ac:dyDescent="0.45">
      <c r="I172" s="53"/>
    </row>
    <row r="173" spans="9:9" ht="14.65" hidden="1" customHeight="1" x14ac:dyDescent="0.45">
      <c r="I173" s="53"/>
    </row>
    <row r="174" spans="9:9" ht="14.65" hidden="1" customHeight="1" x14ac:dyDescent="0.45">
      <c r="I174" s="53"/>
    </row>
    <row r="175" spans="9:9" ht="14.65" hidden="1" customHeight="1" x14ac:dyDescent="0.45">
      <c r="I175" s="53"/>
    </row>
    <row r="176" spans="9:9" ht="14.65" hidden="1" customHeight="1" x14ac:dyDescent="0.45">
      <c r="I176" s="53"/>
    </row>
    <row r="177" spans="9:9" ht="14.65" hidden="1" customHeight="1" x14ac:dyDescent="0.45">
      <c r="I177" s="53"/>
    </row>
    <row r="178" spans="9:9" ht="14.65" hidden="1" customHeight="1" x14ac:dyDescent="0.45">
      <c r="I178" s="53"/>
    </row>
    <row r="179" spans="9:9" ht="14.65" hidden="1" customHeight="1" x14ac:dyDescent="0.45">
      <c r="I179" s="53"/>
    </row>
    <row r="180" spans="9:9" ht="14.65" hidden="1" customHeight="1" x14ac:dyDescent="0.45">
      <c r="I180" s="54"/>
    </row>
  </sheetData>
  <mergeCells count="8">
    <mergeCell ref="O1:O2"/>
    <mergeCell ref="P1:Q1"/>
    <mergeCell ref="A1:H1"/>
    <mergeCell ref="J1:J2"/>
    <mergeCell ref="K1:K2"/>
    <mergeCell ref="L1:L2"/>
    <mergeCell ref="M1:M2"/>
    <mergeCell ref="N1:N2"/>
  </mergeCells>
  <conditionalFormatting sqref="B3:H74">
    <cfRule type="containsText" dxfId="101" priority="1" operator="containsText" text="Unavailable">
      <formula>NOT(ISERROR(SEARCH("Unavailable",B3)))</formula>
    </cfRule>
    <cfRule type="containsText" dxfId="100" priority="2" operator="containsText" text="Com Hab">
      <formula>NOT(ISERROR(SEARCH("Com Hab",B3)))</formula>
    </cfRule>
    <cfRule type="containsText" dxfId="99" priority="3" operator="containsText" text="Respite">
      <formula>NOT(ISERROR(SEARCH("Respite",B3)))</formula>
    </cfRule>
    <cfRule type="containsText" dxfId="98" priority="4" operator="containsText" text="Advocacy">
      <formula>NOT(ISERROR(SEARCH("Advocacy",B3)))</formula>
    </cfRule>
    <cfRule type="containsText" dxfId="97" priority="5" operator="containsText" text="CareGiver">
      <formula>NOT(ISERROR(SEARCH("CareGiver",B3)))</formula>
    </cfRule>
    <cfRule type="containsText" dxfId="96" priority="6" operator="containsText" text="Pre-Vocational">
      <formula>NOT(ISERROR(SEARCH("Pre-Vocational",B3)))</formula>
    </cfRule>
  </conditionalFormatting>
  <dataValidations count="1">
    <dataValidation type="list" allowBlank="1" showInputMessage="1" sqref="A1" xr:uid="{19AA56F7-8C4B-4F62-B261-22301CE8397B}">
      <formula1>Clients</formula1>
    </dataValidation>
  </dataValidations>
  <pageMargins left="0" right="0" top="1.75" bottom="0.75" header="0" footer="0"/>
  <pageSetup orientation="portrait" horizontalDpi="300" verticalDpi="300" r:id="rId1"/>
  <headerFooter scaleWithDoc="0">
    <oddHeader>&amp;L&amp;G&amp;C
&amp;G</oddHeader>
    <oddFooter>&amp;C
Signature: ____________________ Date:____/_____/____
 &amp;K92D05010 Prag Blvd #003 Monroe NY 10950 ● 845-600-1331 ● Info@legadail.org &amp;K01+000
&amp;G</oddFooter>
  </headerFooter>
  <drawing r:id="rId2"/>
  <legacyDrawingHF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F708F-7161-4FBA-ACE2-20FA95984F32}">
  <sheetPr codeName="Sheet26">
    <tabColor indexed="13"/>
    <pageSetUpPr fitToPage="1"/>
  </sheetPr>
  <dimension ref="A1:AC180"/>
  <sheetViews>
    <sheetView showGridLines="0" zoomScale="85" zoomScaleNormal="85" workbookViewId="0">
      <selection activeCell="O80" sqref="O80"/>
    </sheetView>
  </sheetViews>
  <sheetFormatPr defaultColWidth="0" defaultRowHeight="14.25" customHeight="1" zeroHeight="1" x14ac:dyDescent="0.45"/>
  <cols>
    <col min="1" max="1" width="11.265625" style="11" bestFit="1" customWidth="1"/>
    <col min="2" max="8" width="6.53125" style="11" customWidth="1"/>
    <col min="9" max="9" width="16.53125" style="51" customWidth="1"/>
    <col min="10" max="15" width="6.53125" customWidth="1"/>
    <col min="16" max="16" width="17.73046875" style="13" customWidth="1"/>
    <col min="17" max="17" width="29.53125" style="1" customWidth="1"/>
    <col min="18" max="18" width="4" style="13" customWidth="1"/>
    <col min="19" max="19" width="37.796875" style="13" customWidth="1"/>
    <col min="20" max="20" width="10.53125" style="13" hidden="1" customWidth="1"/>
    <col min="21" max="16384" width="10.53125" hidden="1"/>
  </cols>
  <sheetData>
    <row r="1" spans="1:29" ht="8.25" customHeight="1" x14ac:dyDescent="0.45">
      <c r="A1" s="173" t="s">
        <v>26</v>
      </c>
      <c r="B1" s="174"/>
      <c r="C1" s="174"/>
      <c r="D1" s="174"/>
      <c r="E1" s="174"/>
      <c r="F1" s="174"/>
      <c r="G1" s="174"/>
      <c r="H1" s="175"/>
      <c r="I1" s="99"/>
      <c r="J1" s="178" t="s">
        <v>208</v>
      </c>
      <c r="K1" s="178" t="s">
        <v>6</v>
      </c>
      <c r="L1" s="178" t="s">
        <v>7</v>
      </c>
      <c r="M1" s="178" t="s">
        <v>8</v>
      </c>
      <c r="N1" s="178" t="s">
        <v>107</v>
      </c>
      <c r="O1" s="178" t="s">
        <v>39</v>
      </c>
      <c r="P1" s="176" t="s">
        <v>205</v>
      </c>
      <c r="Q1" s="177"/>
    </row>
    <row r="2" spans="1:29" ht="8.25" customHeight="1" x14ac:dyDescent="0.45">
      <c r="A2" s="52"/>
      <c r="B2" s="52" t="s">
        <v>32</v>
      </c>
      <c r="C2" s="52" t="s">
        <v>33</v>
      </c>
      <c r="D2" s="52" t="s">
        <v>34</v>
      </c>
      <c r="E2" s="52" t="s">
        <v>35</v>
      </c>
      <c r="F2" s="52" t="s">
        <v>36</v>
      </c>
      <c r="G2" s="52" t="s">
        <v>37</v>
      </c>
      <c r="H2" s="52" t="s">
        <v>38</v>
      </c>
      <c r="I2" s="100" t="s">
        <v>105</v>
      </c>
      <c r="J2" s="179"/>
      <c r="K2" s="179"/>
      <c r="L2" s="179"/>
      <c r="M2" s="179"/>
      <c r="N2" s="179"/>
      <c r="O2" s="179"/>
      <c r="P2" s="101" t="s">
        <v>5</v>
      </c>
      <c r="Q2" s="107" cm="1">
        <f t="array" aca="1" ref="Q2" ca="1">INDIRECT(CONCATENATE("'Servicing Total'!C",MATCH($A$1,'Servicing Total'!A:A,0)))</f>
        <v>0</v>
      </c>
      <c r="T2" s="13" t="str">
        <f>LOWER(VLOOKUP(A1,Individual!A:R,16,FALSE))</f>
        <v/>
      </c>
      <c r="U2" s="101" t="s">
        <v>5</v>
      </c>
      <c r="V2" s="101" t="b">
        <f>COUNTIF(W2:AC2,"&gt;"&amp;0)&gt;=6</f>
        <v>0</v>
      </c>
      <c r="W2" s="59">
        <f>COUNTIF(B3:B74,"*Pre-Vocational*")</f>
        <v>0</v>
      </c>
      <c r="X2" s="59">
        <f t="shared" ref="X2:AC2" si="0">COUNTIF(C3:C74,"*Pre-Vocational*")</f>
        <v>0</v>
      </c>
      <c r="Y2" s="59">
        <f t="shared" si="0"/>
        <v>0</v>
      </c>
      <c r="Z2" s="59">
        <f t="shared" si="0"/>
        <v>0</v>
      </c>
      <c r="AA2" s="59">
        <f t="shared" si="0"/>
        <v>0</v>
      </c>
      <c r="AB2" s="59">
        <f t="shared" si="0"/>
        <v>0</v>
      </c>
      <c r="AC2" s="59">
        <f t="shared" si="0"/>
        <v>0</v>
      </c>
    </row>
    <row r="3" spans="1:29" ht="8.25" customHeight="1" x14ac:dyDescent="0.45">
      <c r="A3" s="150">
        <v>0.25</v>
      </c>
      <c r="B3" s="70"/>
      <c r="C3" s="74"/>
      <c r="D3" s="74"/>
      <c r="E3" s="78"/>
      <c r="F3" s="74"/>
      <c r="G3" s="78"/>
      <c r="H3" s="74"/>
      <c r="I3" s="57"/>
      <c r="J3" s="125">
        <f ca="1">IFERROR(COUNTIFS(INDIRECT(CONCATENATE("'",$I3,"'!B3:H74")),"*Pre-Vocational*",INDIRECT(CONCATENATE("'",$I3,"'!B3:H74")),"*"&amp;$A$1&amp;"*")/4,0)</f>
        <v>0</v>
      </c>
      <c r="K3" s="126">
        <f ca="1">IFERROR(COUNTIFS(INDIRECT(CONCATENATE("'",$I3,"'!B3:H74")),"*CareGiver*",INDIRECT(CONCATENATE("'",$I3,"'!B3:H74")),"*"&amp;$A$1&amp;"*")/4,0)</f>
        <v>0</v>
      </c>
      <c r="L3" s="127">
        <f ca="1">IFERROR(COUNTIFS(INDIRECT(CONCATENATE("'",$I3,"'!B3:H74")),"*Advocacy*",INDIRECT(CONCATENATE("'",$I3,"'!B3:H74")),"*"&amp;$A$1&amp;"*")/4,0)</f>
        <v>0</v>
      </c>
      <c r="M3" s="128">
        <f ca="1">IFERROR(COUNTIFS(INDIRECT(CONCATENATE("'",$I3,"'!B3:H74")),"*Respite*",INDIRECT(CONCATENATE("'",$I3,"'!B3:H74")),"*"&amp;$A$1&amp;"*")/4,0)</f>
        <v>0</v>
      </c>
      <c r="N3" s="129">
        <f ca="1">IFERROR(COUNTIFS(INDIRECT(CONCATENATE("'",$I3,"'!B3:H74")),"*Com Hab*",INDIRECT(CONCATENATE("'",$I3,"'!B3:H74")),"*"&amp;$A$1&amp;"*")/4,0)</f>
        <v>0</v>
      </c>
      <c r="O3" s="130">
        <f ca="1">SUM(J3:N3)</f>
        <v>0</v>
      </c>
      <c r="P3" s="102" t="s">
        <v>6</v>
      </c>
      <c r="Q3" s="108" cm="1">
        <f t="array" aca="1" ref="Q3" ca="1">INDIRECT(CONCATENATE("'Servicing Total'!D",MATCH($A$1,'Servicing Total'!A:A,0)))</f>
        <v>0</v>
      </c>
      <c r="R3" s="1"/>
      <c r="S3" s="1"/>
      <c r="T3" s="1"/>
      <c r="U3" s="102" t="s">
        <v>6</v>
      </c>
      <c r="V3" s="102" t="b">
        <f t="shared" ref="V3:V6" si="1">COUNTIF(W3:AC3,"&gt;"&amp;0)&gt;=6</f>
        <v>0</v>
      </c>
      <c r="W3" s="61">
        <f>COUNTIF(B3:B74,"*CareGiver*")</f>
        <v>0</v>
      </c>
      <c r="X3" s="61">
        <f t="shared" ref="X3:AC3" si="2">COUNTIF(C3:C74,"*CareGiver*")</f>
        <v>0</v>
      </c>
      <c r="Y3" s="61">
        <f t="shared" si="2"/>
        <v>0</v>
      </c>
      <c r="Z3" s="61">
        <f t="shared" si="2"/>
        <v>0</v>
      </c>
      <c r="AA3" s="61">
        <f t="shared" si="2"/>
        <v>0</v>
      </c>
      <c r="AB3" s="61">
        <f t="shared" si="2"/>
        <v>0</v>
      </c>
      <c r="AC3" s="61">
        <f t="shared" si="2"/>
        <v>0</v>
      </c>
    </row>
    <row r="4" spans="1:29" ht="8.25" customHeight="1" x14ac:dyDescent="0.45">
      <c r="A4" s="151">
        <v>0.26041666666666669</v>
      </c>
      <c r="B4" s="71"/>
      <c r="C4" s="75"/>
      <c r="D4" s="75"/>
      <c r="E4" s="79"/>
      <c r="F4" s="75"/>
      <c r="G4" s="79"/>
      <c r="H4" s="75"/>
      <c r="I4" s="57"/>
      <c r="J4" s="125">
        <f t="shared" ref="J4:J67" ca="1" si="3">IFERROR(COUNTIFS(INDIRECT(CONCATENATE("'",$I4,"'!B3:H74")),"*Pre-Vocational*",INDIRECT(CONCATENATE("'",$I4,"'!B3:H74")),"*"&amp;$A$1&amp;"*")/4,0)</f>
        <v>0</v>
      </c>
      <c r="K4" s="126">
        <f t="shared" ref="K4:K67" ca="1" si="4">IFERROR(COUNTIFS(INDIRECT(CONCATENATE("'",$I4,"'!B3:H74")),"*CareGiver*",INDIRECT(CONCATENATE("'",$I4,"'!B3:H74")),"*"&amp;$A$1&amp;"*")/4,0)</f>
        <v>0</v>
      </c>
      <c r="L4" s="127">
        <f t="shared" ref="L4:L67" ca="1" si="5">IFERROR(COUNTIFS(INDIRECT(CONCATENATE("'",$I4,"'!B3:H74")),"*Advocacy*",INDIRECT(CONCATENATE("'",$I4,"'!B3:H74")),"*"&amp;$A$1&amp;"*")/4,0)</f>
        <v>0</v>
      </c>
      <c r="M4" s="128">
        <f t="shared" ref="M4:M67" ca="1" si="6">IFERROR(COUNTIFS(INDIRECT(CONCATENATE("'",$I4,"'!B3:H74")),"*Respite*",INDIRECT(CONCATENATE("'",$I4,"'!B3:H74")),"*"&amp;$A$1&amp;"*")/4,0)</f>
        <v>0</v>
      </c>
      <c r="N4" s="129">
        <f t="shared" ref="N4:N67" ca="1" si="7">IFERROR(COUNTIFS(INDIRECT(CONCATENATE("'",$I4,"'!B3:H74")),"*Com Hab*",INDIRECT(CONCATENATE("'",$I4,"'!B3:H74")),"*"&amp;$A$1&amp;"*")/4,0)</f>
        <v>0</v>
      </c>
      <c r="O4" s="130">
        <f t="shared" ref="O4:O66" ca="1" si="8">SUM(J4:N4)</f>
        <v>0</v>
      </c>
      <c r="P4" s="103" t="s">
        <v>7</v>
      </c>
      <c r="Q4" s="109" cm="1">
        <f t="array" aca="1" ref="Q4" ca="1">INDIRECT(CONCATENATE("'Servicing Total'!E",MATCH($A$1,'Servicing Total'!A:A,0)))</f>
        <v>0</v>
      </c>
      <c r="R4" s="1"/>
      <c r="S4" s="1"/>
      <c r="T4" s="1"/>
      <c r="U4" s="103" t="s">
        <v>7</v>
      </c>
      <c r="V4" s="103" t="b">
        <f t="shared" si="1"/>
        <v>0</v>
      </c>
      <c r="W4" s="63">
        <f>COUNTIF(B3:B74,"*Advocacy*")</f>
        <v>0</v>
      </c>
      <c r="X4" s="63">
        <f t="shared" ref="X4:AC4" si="9">COUNTIF(C3:C74,"*Advocacy*")</f>
        <v>0</v>
      </c>
      <c r="Y4" s="63">
        <f t="shared" si="9"/>
        <v>0</v>
      </c>
      <c r="Z4" s="63">
        <f t="shared" si="9"/>
        <v>0</v>
      </c>
      <c r="AA4" s="63">
        <f t="shared" si="9"/>
        <v>0</v>
      </c>
      <c r="AB4" s="63">
        <f t="shared" si="9"/>
        <v>0</v>
      </c>
      <c r="AC4" s="63">
        <f t="shared" si="9"/>
        <v>0</v>
      </c>
    </row>
    <row r="5" spans="1:29" ht="8.25" customHeight="1" x14ac:dyDescent="0.45">
      <c r="A5" s="151">
        <v>0.27083333333333331</v>
      </c>
      <c r="B5" s="71"/>
      <c r="C5" s="75"/>
      <c r="D5" s="75"/>
      <c r="E5" s="79"/>
      <c r="F5" s="75"/>
      <c r="G5" s="79"/>
      <c r="H5" s="75"/>
      <c r="I5" s="57"/>
      <c r="J5" s="125">
        <f t="shared" ca="1" si="3"/>
        <v>0</v>
      </c>
      <c r="K5" s="126">
        <f t="shared" ca="1" si="4"/>
        <v>0</v>
      </c>
      <c r="L5" s="127">
        <f t="shared" ca="1" si="5"/>
        <v>0</v>
      </c>
      <c r="M5" s="128">
        <f t="shared" ca="1" si="6"/>
        <v>0</v>
      </c>
      <c r="N5" s="129">
        <f t="shared" ca="1" si="7"/>
        <v>0</v>
      </c>
      <c r="O5" s="130">
        <f t="shared" ca="1" si="8"/>
        <v>0</v>
      </c>
      <c r="P5" s="104" t="s">
        <v>8</v>
      </c>
      <c r="Q5" s="110" cm="1">
        <f t="array" aca="1" ref="Q5" ca="1">INDIRECT(CONCATENATE("'Servicing Total'!F",MATCH($A$1,'Servicing Total'!A:A,0)))</f>
        <v>0</v>
      </c>
      <c r="R5" s="1"/>
      <c r="S5" s="1"/>
      <c r="T5" s="1"/>
      <c r="U5" s="104" t="s">
        <v>8</v>
      </c>
      <c r="V5" s="104" t="b">
        <f t="shared" si="1"/>
        <v>0</v>
      </c>
      <c r="W5" s="65">
        <f>COUNTIF(B3:B74,"*Respite*")</f>
        <v>0</v>
      </c>
      <c r="X5" s="65">
        <f t="shared" ref="X5:AC5" si="10">COUNTIF(C3:C74,"*Respite*")</f>
        <v>0</v>
      </c>
      <c r="Y5" s="65">
        <f t="shared" si="10"/>
        <v>0</v>
      </c>
      <c r="Z5" s="65">
        <f t="shared" si="10"/>
        <v>0</v>
      </c>
      <c r="AA5" s="65">
        <f t="shared" si="10"/>
        <v>0</v>
      </c>
      <c r="AB5" s="65">
        <f t="shared" si="10"/>
        <v>0</v>
      </c>
      <c r="AC5" s="65">
        <f t="shared" si="10"/>
        <v>0</v>
      </c>
    </row>
    <row r="6" spans="1:29" ht="8.25" customHeight="1" x14ac:dyDescent="0.45">
      <c r="A6" s="152">
        <v>0.28125</v>
      </c>
      <c r="B6" s="72"/>
      <c r="C6" s="76"/>
      <c r="D6" s="76"/>
      <c r="E6" s="80"/>
      <c r="F6" s="76"/>
      <c r="G6" s="80"/>
      <c r="H6" s="76"/>
      <c r="I6" s="57"/>
      <c r="J6" s="125">
        <f t="shared" ca="1" si="3"/>
        <v>0</v>
      </c>
      <c r="K6" s="126">
        <f t="shared" ca="1" si="4"/>
        <v>0</v>
      </c>
      <c r="L6" s="127">
        <f t="shared" ca="1" si="5"/>
        <v>0</v>
      </c>
      <c r="M6" s="128">
        <f t="shared" ca="1" si="6"/>
        <v>0</v>
      </c>
      <c r="N6" s="129">
        <f t="shared" ca="1" si="7"/>
        <v>0</v>
      </c>
      <c r="O6" s="130">
        <f t="shared" ca="1" si="8"/>
        <v>0</v>
      </c>
      <c r="P6" s="105" t="s">
        <v>107</v>
      </c>
      <c r="Q6" s="111" cm="1">
        <f t="array" aca="1" ref="Q6" ca="1">INDIRECT(CONCATENATE("'Servicing Total'!G",MATCH($A$1,'Servicing Total'!A:A,0)))</f>
        <v>0</v>
      </c>
      <c r="R6" s="1"/>
      <c r="S6" s="1"/>
      <c r="T6" s="1"/>
      <c r="U6" s="105" t="s">
        <v>107</v>
      </c>
      <c r="V6" s="105" t="b">
        <f t="shared" si="1"/>
        <v>0</v>
      </c>
      <c r="W6" s="69">
        <f>COUNTIF(B3:B74,"*Com Hab*")</f>
        <v>0</v>
      </c>
      <c r="X6" s="69">
        <f t="shared" ref="X6:AC6" si="11">COUNTIF(C3:C74,"*Com Hab*")</f>
        <v>0</v>
      </c>
      <c r="Y6" s="69">
        <f t="shared" si="11"/>
        <v>0</v>
      </c>
      <c r="Z6" s="69">
        <f t="shared" si="11"/>
        <v>0</v>
      </c>
      <c r="AA6" s="69">
        <f t="shared" si="11"/>
        <v>0</v>
      </c>
      <c r="AB6" s="69">
        <f t="shared" si="11"/>
        <v>0</v>
      </c>
      <c r="AC6" s="69">
        <f t="shared" si="11"/>
        <v>0</v>
      </c>
    </row>
    <row r="7" spans="1:29" ht="8.25" customHeight="1" x14ac:dyDescent="0.45">
      <c r="A7" s="150">
        <v>0.29166666666666669</v>
      </c>
      <c r="B7" s="70"/>
      <c r="C7" s="74"/>
      <c r="D7" s="74"/>
      <c r="E7" s="78"/>
      <c r="F7" s="74"/>
      <c r="G7" s="78"/>
      <c r="H7" s="74"/>
      <c r="I7" s="57"/>
      <c r="J7" s="125">
        <f t="shared" ca="1" si="3"/>
        <v>0</v>
      </c>
      <c r="K7" s="126">
        <f t="shared" ca="1" si="4"/>
        <v>0</v>
      </c>
      <c r="L7" s="127">
        <f t="shared" ca="1" si="5"/>
        <v>0</v>
      </c>
      <c r="M7" s="128">
        <f t="shared" ca="1" si="6"/>
        <v>0</v>
      </c>
      <c r="N7" s="129">
        <f t="shared" ca="1" si="7"/>
        <v>0</v>
      </c>
      <c r="O7" s="130">
        <f t="shared" ca="1" si="8"/>
        <v>0</v>
      </c>
      <c r="P7" s="106" t="s">
        <v>9</v>
      </c>
      <c r="Q7" s="112">
        <f ca="1">SUM(Q2:Q6)</f>
        <v>0</v>
      </c>
      <c r="R7" s="1"/>
      <c r="S7" s="1"/>
      <c r="T7" s="1"/>
    </row>
    <row r="8" spans="1:29" ht="8.25" customHeight="1" x14ac:dyDescent="0.45">
      <c r="A8" s="151">
        <v>0.30208333333333331</v>
      </c>
      <c r="B8" s="71"/>
      <c r="C8" s="75"/>
      <c r="D8" s="75"/>
      <c r="E8" s="79"/>
      <c r="F8" s="75"/>
      <c r="G8" s="79"/>
      <c r="H8" s="75"/>
      <c r="I8" s="57"/>
      <c r="J8" s="125">
        <f t="shared" ca="1" si="3"/>
        <v>0</v>
      </c>
      <c r="K8" s="126">
        <f t="shared" ca="1" si="4"/>
        <v>0</v>
      </c>
      <c r="L8" s="127">
        <f t="shared" ca="1" si="5"/>
        <v>0</v>
      </c>
      <c r="M8" s="128">
        <f t="shared" ca="1" si="6"/>
        <v>0</v>
      </c>
      <c r="N8" s="129">
        <f t="shared" ca="1" si="7"/>
        <v>0</v>
      </c>
      <c r="O8" s="130">
        <f t="shared" ca="1" si="8"/>
        <v>0</v>
      </c>
      <c r="P8" s="118" t="s">
        <v>40</v>
      </c>
      <c r="Q8" s="56" t="str" cm="1">
        <f t="array" aca="1" ref="Q8" ca="1">INDIRECT(CONCATENATE("Individual!A",MATCH($A$1,Individual!A:A,0)))</f>
        <v>Individual 8</v>
      </c>
      <c r="R8" s="1"/>
      <c r="S8" s="1"/>
      <c r="T8" s="1"/>
    </row>
    <row r="9" spans="1:29" ht="8.25" customHeight="1" x14ac:dyDescent="0.45">
      <c r="A9" s="151">
        <v>0.3125</v>
      </c>
      <c r="B9" s="71"/>
      <c r="C9" s="75"/>
      <c r="D9" s="75"/>
      <c r="E9" s="79"/>
      <c r="F9" s="75"/>
      <c r="G9" s="79"/>
      <c r="H9" s="75"/>
      <c r="I9" s="57"/>
      <c r="J9" s="125">
        <f t="shared" ca="1" si="3"/>
        <v>0</v>
      </c>
      <c r="K9" s="126">
        <f t="shared" ca="1" si="4"/>
        <v>0</v>
      </c>
      <c r="L9" s="127">
        <f t="shared" ca="1" si="5"/>
        <v>0</v>
      </c>
      <c r="M9" s="128">
        <f t="shared" ca="1" si="6"/>
        <v>0</v>
      </c>
      <c r="N9" s="129">
        <f t="shared" ca="1" si="7"/>
        <v>0</v>
      </c>
      <c r="O9" s="130">
        <f t="shared" ca="1" si="8"/>
        <v>0</v>
      </c>
      <c r="P9" s="118" t="s">
        <v>209</v>
      </c>
      <c r="Q9" s="56" cm="1">
        <f t="array" aca="1" ref="Q9" ca="1">INDIRECT(CONCATENATE("Individual!B",MATCH($A$1,Individual!A:A,0)))</f>
        <v>0</v>
      </c>
      <c r="R9" s="1"/>
      <c r="S9" s="1"/>
      <c r="T9" s="1"/>
    </row>
    <row r="10" spans="1:29" ht="8.25" customHeight="1" x14ac:dyDescent="0.45">
      <c r="A10" s="152">
        <v>0.32291666666666702</v>
      </c>
      <c r="B10" s="72"/>
      <c r="C10" s="76"/>
      <c r="D10" s="76"/>
      <c r="E10" s="80"/>
      <c r="F10" s="76"/>
      <c r="G10" s="80"/>
      <c r="H10" s="76"/>
      <c r="I10" s="57"/>
      <c r="J10" s="125">
        <f t="shared" ca="1" si="3"/>
        <v>0</v>
      </c>
      <c r="K10" s="126">
        <f t="shared" ca="1" si="4"/>
        <v>0</v>
      </c>
      <c r="L10" s="127">
        <f t="shared" ca="1" si="5"/>
        <v>0</v>
      </c>
      <c r="M10" s="128">
        <f t="shared" ca="1" si="6"/>
        <v>0</v>
      </c>
      <c r="N10" s="129">
        <f t="shared" ca="1" si="7"/>
        <v>0</v>
      </c>
      <c r="O10" s="130">
        <f t="shared" ca="1" si="8"/>
        <v>0</v>
      </c>
      <c r="P10" s="118" t="s">
        <v>210</v>
      </c>
      <c r="Q10" s="56" cm="1">
        <f t="array" aca="1" ref="Q10" ca="1">INDIRECT(CONCATENATE("Individual!C",MATCH($A$1,Individual!A:A,0)))</f>
        <v>0</v>
      </c>
      <c r="R10" s="1"/>
      <c r="S10" s="1"/>
      <c r="T10" s="1"/>
    </row>
    <row r="11" spans="1:29" ht="8.25" customHeight="1" x14ac:dyDescent="0.45">
      <c r="A11" s="150">
        <v>0.33333333333333298</v>
      </c>
      <c r="B11" s="70"/>
      <c r="C11" s="74"/>
      <c r="D11" s="74"/>
      <c r="E11" s="78"/>
      <c r="F11" s="74"/>
      <c r="G11" s="78"/>
      <c r="H11" s="74"/>
      <c r="I11" s="57"/>
      <c r="J11" s="125">
        <f t="shared" ca="1" si="3"/>
        <v>0</v>
      </c>
      <c r="K11" s="126">
        <f t="shared" ca="1" si="4"/>
        <v>0</v>
      </c>
      <c r="L11" s="127">
        <f t="shared" ca="1" si="5"/>
        <v>0</v>
      </c>
      <c r="M11" s="128">
        <f t="shared" ca="1" si="6"/>
        <v>0</v>
      </c>
      <c r="N11" s="129">
        <f t="shared" ca="1" si="7"/>
        <v>0</v>
      </c>
      <c r="O11" s="130">
        <f t="shared" ca="1" si="8"/>
        <v>0</v>
      </c>
      <c r="P11" s="118" t="s">
        <v>197</v>
      </c>
      <c r="Q11" s="56" cm="1">
        <f t="array" aca="1" ref="Q11" ca="1">INDIRECT(CONCATENATE("Individual!J",MATCH($A$1,Individual!A:A,0)))</f>
        <v>0</v>
      </c>
      <c r="R11" s="1"/>
      <c r="S11" s="1"/>
      <c r="T11" s="1"/>
    </row>
    <row r="12" spans="1:29" ht="8.25" customHeight="1" x14ac:dyDescent="0.45">
      <c r="A12" s="151">
        <v>0.34375</v>
      </c>
      <c r="B12" s="71"/>
      <c r="C12" s="75"/>
      <c r="D12" s="75"/>
      <c r="E12" s="79"/>
      <c r="F12" s="75"/>
      <c r="G12" s="79"/>
      <c r="H12" s="75"/>
      <c r="I12" s="57"/>
      <c r="J12" s="125">
        <f t="shared" ca="1" si="3"/>
        <v>0</v>
      </c>
      <c r="K12" s="126">
        <f t="shared" ca="1" si="4"/>
        <v>0</v>
      </c>
      <c r="L12" s="127">
        <f t="shared" ca="1" si="5"/>
        <v>0</v>
      </c>
      <c r="M12" s="128">
        <f t="shared" ca="1" si="6"/>
        <v>0</v>
      </c>
      <c r="N12" s="129">
        <f t="shared" ca="1" si="7"/>
        <v>0</v>
      </c>
      <c r="O12" s="130">
        <f t="shared" ca="1" si="8"/>
        <v>0</v>
      </c>
      <c r="P12" s="118" t="s">
        <v>202</v>
      </c>
      <c r="Q12" s="56" cm="1">
        <f t="array" aca="1" ref="Q12" ca="1">INDIRECT(CONCATENATE("Individual!K",MATCH($A$1,Individual!A:A,0)))</f>
        <v>0</v>
      </c>
      <c r="R12" s="1"/>
      <c r="S12" s="1"/>
      <c r="T12" s="1"/>
    </row>
    <row r="13" spans="1:29" ht="8.25" customHeight="1" x14ac:dyDescent="0.45">
      <c r="A13" s="151">
        <v>0.35416666666666602</v>
      </c>
      <c r="B13" s="71"/>
      <c r="C13" s="75"/>
      <c r="D13" s="75"/>
      <c r="E13" s="79"/>
      <c r="F13" s="75"/>
      <c r="G13" s="79"/>
      <c r="H13" s="75"/>
      <c r="I13" s="57"/>
      <c r="J13" s="125">
        <f t="shared" ca="1" si="3"/>
        <v>0</v>
      </c>
      <c r="K13" s="126">
        <f t="shared" ca="1" si="4"/>
        <v>0</v>
      </c>
      <c r="L13" s="127">
        <f t="shared" ca="1" si="5"/>
        <v>0</v>
      </c>
      <c r="M13" s="128">
        <f t="shared" ca="1" si="6"/>
        <v>0</v>
      </c>
      <c r="N13" s="129">
        <f t="shared" ca="1" si="7"/>
        <v>0</v>
      </c>
      <c r="O13" s="130">
        <f t="shared" ca="1" si="8"/>
        <v>0</v>
      </c>
      <c r="P13" s="118" t="s">
        <v>204</v>
      </c>
      <c r="Q13" s="56" cm="1">
        <f t="array" aca="1" ref="Q13" ca="1">INDIRECT(CONCATENATE("Individual!L",MATCH($A$1,Individual!A:A,0)))</f>
        <v>0</v>
      </c>
      <c r="R13" s="1"/>
      <c r="S13" s="1"/>
      <c r="T13" s="1"/>
    </row>
    <row r="14" spans="1:29" ht="8.25" customHeight="1" x14ac:dyDescent="0.45">
      <c r="A14" s="152">
        <v>0.36458333333333298</v>
      </c>
      <c r="B14" s="72"/>
      <c r="C14" s="76"/>
      <c r="D14" s="76"/>
      <c r="E14" s="80"/>
      <c r="F14" s="76"/>
      <c r="G14" s="80"/>
      <c r="H14" s="76"/>
      <c r="I14" s="57"/>
      <c r="J14" s="125">
        <f t="shared" ca="1" si="3"/>
        <v>0</v>
      </c>
      <c r="K14" s="126">
        <f t="shared" ca="1" si="4"/>
        <v>0</v>
      </c>
      <c r="L14" s="127">
        <f t="shared" ca="1" si="5"/>
        <v>0</v>
      </c>
      <c r="M14" s="128">
        <f t="shared" ca="1" si="6"/>
        <v>0</v>
      </c>
      <c r="N14" s="129">
        <f t="shared" ca="1" si="7"/>
        <v>0</v>
      </c>
      <c r="O14" s="130">
        <f t="shared" ca="1" si="8"/>
        <v>0</v>
      </c>
      <c r="P14" s="118" t="s">
        <v>203</v>
      </c>
      <c r="Q14" s="56" cm="1">
        <f t="array" aca="1" ref="Q14" ca="1">INDIRECT(CONCATENATE("Individual!M",MATCH($A$1,Individual!A:A,0)))</f>
        <v>0</v>
      </c>
      <c r="R14" s="1"/>
      <c r="S14" s="1"/>
      <c r="T14" s="1"/>
    </row>
    <row r="15" spans="1:29" ht="8.25" customHeight="1" x14ac:dyDescent="0.45">
      <c r="A15" s="150">
        <v>0.375</v>
      </c>
      <c r="B15" s="70"/>
      <c r="C15" s="74"/>
      <c r="D15" s="74"/>
      <c r="E15" s="78"/>
      <c r="F15" s="74"/>
      <c r="G15" s="78"/>
      <c r="H15" s="74"/>
      <c r="I15" s="57"/>
      <c r="J15" s="125">
        <f t="shared" ca="1" si="3"/>
        <v>0</v>
      </c>
      <c r="K15" s="126">
        <f t="shared" ca="1" si="4"/>
        <v>0</v>
      </c>
      <c r="L15" s="127">
        <f t="shared" ca="1" si="5"/>
        <v>0</v>
      </c>
      <c r="M15" s="128">
        <f t="shared" ca="1" si="6"/>
        <v>0</v>
      </c>
      <c r="N15" s="129">
        <f t="shared" ca="1" si="7"/>
        <v>0</v>
      </c>
      <c r="O15" s="130">
        <f t="shared" ca="1" si="8"/>
        <v>0</v>
      </c>
      <c r="P15" s="118" t="s">
        <v>201</v>
      </c>
      <c r="Q15" s="56" cm="1">
        <f t="array" aca="1" ref="Q15" ca="1">INDIRECT(CONCATENATE("Individual!N",MATCH($A$1,Individual!A:A,0)))</f>
        <v>0</v>
      </c>
      <c r="R15" s="1"/>
      <c r="S15" s="1"/>
      <c r="T15" s="1"/>
    </row>
    <row r="16" spans="1:29" ht="8.25" customHeight="1" x14ac:dyDescent="0.45">
      <c r="A16" s="151">
        <v>0.38541666666666602</v>
      </c>
      <c r="B16" s="71"/>
      <c r="C16" s="75"/>
      <c r="D16" s="75"/>
      <c r="E16" s="79"/>
      <c r="F16" s="75"/>
      <c r="G16" s="79"/>
      <c r="H16" s="75"/>
      <c r="I16" s="57"/>
      <c r="J16" s="125">
        <f t="shared" ca="1" si="3"/>
        <v>0</v>
      </c>
      <c r="K16" s="126">
        <f t="shared" ca="1" si="4"/>
        <v>0</v>
      </c>
      <c r="L16" s="127">
        <f t="shared" ca="1" si="5"/>
        <v>0</v>
      </c>
      <c r="M16" s="128">
        <f t="shared" ca="1" si="6"/>
        <v>0</v>
      </c>
      <c r="N16" s="129">
        <f t="shared" ca="1" si="7"/>
        <v>0</v>
      </c>
      <c r="O16" s="130">
        <f t="shared" ca="1" si="8"/>
        <v>0</v>
      </c>
      <c r="P16" s="118" t="s">
        <v>199</v>
      </c>
      <c r="Q16" s="56" cm="1">
        <f t="array" aca="1" ref="Q16" ca="1">INDIRECT(CONCATENATE("Individual!O",MATCH($A$1,Individual!A:A,0)))</f>
        <v>0</v>
      </c>
      <c r="R16" s="1"/>
      <c r="S16" s="1"/>
      <c r="T16" s="1"/>
    </row>
    <row r="17" spans="1:20" ht="8.25" customHeight="1" x14ac:dyDescent="0.45">
      <c r="A17" s="151">
        <v>0.39583333333333298</v>
      </c>
      <c r="B17" s="71"/>
      <c r="C17" s="75"/>
      <c r="D17" s="75"/>
      <c r="E17" s="79"/>
      <c r="F17" s="75"/>
      <c r="G17" s="79"/>
      <c r="H17" s="75"/>
      <c r="I17" s="57"/>
      <c r="J17" s="125">
        <f t="shared" ca="1" si="3"/>
        <v>0</v>
      </c>
      <c r="K17" s="126">
        <f t="shared" ca="1" si="4"/>
        <v>0</v>
      </c>
      <c r="L17" s="127">
        <f t="shared" ca="1" si="5"/>
        <v>0</v>
      </c>
      <c r="M17" s="128">
        <f t="shared" ca="1" si="6"/>
        <v>0</v>
      </c>
      <c r="N17" s="129">
        <f t="shared" ca="1" si="7"/>
        <v>0</v>
      </c>
      <c r="O17" s="130">
        <f t="shared" ca="1" si="8"/>
        <v>0</v>
      </c>
      <c r="P17" s="118" t="s">
        <v>226</v>
      </c>
      <c r="Q17" s="56" cm="1">
        <f t="array" aca="1" ref="Q17" ca="1">INDIRECT(CONCATENATE("Individual!P",MATCH($A$1,Individual!A:A,0)))</f>
        <v>0</v>
      </c>
      <c r="R17" s="1"/>
      <c r="S17" s="1"/>
      <c r="T17" s="1"/>
    </row>
    <row r="18" spans="1:20" ht="8.25" customHeight="1" x14ac:dyDescent="0.45">
      <c r="A18" s="152">
        <v>0.40625</v>
      </c>
      <c r="B18" s="72"/>
      <c r="C18" s="76"/>
      <c r="D18" s="76"/>
      <c r="E18" s="80"/>
      <c r="F18" s="76"/>
      <c r="G18" s="80"/>
      <c r="H18" s="76"/>
      <c r="I18" s="57"/>
      <c r="J18" s="125">
        <f t="shared" ca="1" si="3"/>
        <v>0</v>
      </c>
      <c r="K18" s="126">
        <f t="shared" ca="1" si="4"/>
        <v>0</v>
      </c>
      <c r="L18" s="127">
        <f t="shared" ca="1" si="5"/>
        <v>0</v>
      </c>
      <c r="M18" s="128">
        <f t="shared" ca="1" si="6"/>
        <v>0</v>
      </c>
      <c r="N18" s="129">
        <f t="shared" ca="1" si="7"/>
        <v>0</v>
      </c>
      <c r="O18" s="130">
        <f t="shared" ca="1" si="8"/>
        <v>0</v>
      </c>
      <c r="P18" s="118" t="s">
        <v>200</v>
      </c>
      <c r="Q18" s="56" cm="1">
        <f t="array" aca="1" ref="Q18" ca="1">INDIRECT(CONCATENATE("Individual!Q",MATCH($A$1,Individual!A:A,0)))</f>
        <v>0</v>
      </c>
      <c r="R18" s="1"/>
      <c r="S18" s="1"/>
      <c r="T18" s="1"/>
    </row>
    <row r="19" spans="1:20" ht="8.25" customHeight="1" x14ac:dyDescent="0.45">
      <c r="A19" s="150">
        <v>0.41666666666666702</v>
      </c>
      <c r="B19" s="70"/>
      <c r="C19" s="74"/>
      <c r="D19" s="74"/>
      <c r="E19" s="78"/>
      <c r="F19" s="74"/>
      <c r="G19" s="78"/>
      <c r="H19" s="74"/>
      <c r="I19" s="57"/>
      <c r="J19" s="125">
        <f t="shared" ca="1" si="3"/>
        <v>0</v>
      </c>
      <c r="K19" s="126">
        <f t="shared" ca="1" si="4"/>
        <v>0</v>
      </c>
      <c r="L19" s="127">
        <f t="shared" ca="1" si="5"/>
        <v>0</v>
      </c>
      <c r="M19" s="128">
        <f t="shared" ca="1" si="6"/>
        <v>0</v>
      </c>
      <c r="N19" s="129">
        <f t="shared" ca="1" si="7"/>
        <v>0</v>
      </c>
      <c r="O19" s="130">
        <f t="shared" ca="1" si="8"/>
        <v>0</v>
      </c>
      <c r="P19" s="48"/>
      <c r="Q19" s="49"/>
      <c r="R19" s="1"/>
      <c r="S19" s="1"/>
      <c r="T19" s="1"/>
    </row>
    <row r="20" spans="1:20" ht="8.25" customHeight="1" x14ac:dyDescent="0.45">
      <c r="A20" s="151">
        <v>0.42708333333333298</v>
      </c>
      <c r="B20" s="71"/>
      <c r="C20" s="75"/>
      <c r="D20" s="75"/>
      <c r="E20" s="79"/>
      <c r="F20" s="75"/>
      <c r="G20" s="79"/>
      <c r="H20" s="75"/>
      <c r="I20" s="57"/>
      <c r="J20" s="125">
        <f t="shared" ca="1" si="3"/>
        <v>0</v>
      </c>
      <c r="K20" s="126">
        <f t="shared" ca="1" si="4"/>
        <v>0</v>
      </c>
      <c r="L20" s="127">
        <f t="shared" ca="1" si="5"/>
        <v>0</v>
      </c>
      <c r="M20" s="128">
        <f t="shared" ca="1" si="6"/>
        <v>0</v>
      </c>
      <c r="N20" s="129">
        <f t="shared" ca="1" si="7"/>
        <v>0</v>
      </c>
      <c r="O20" s="130">
        <f t="shared" ca="1" si="8"/>
        <v>0</v>
      </c>
      <c r="P20" s="48"/>
      <c r="Q20" s="49"/>
      <c r="R20" s="1"/>
      <c r="S20" s="1"/>
      <c r="T20" s="1"/>
    </row>
    <row r="21" spans="1:20" ht="8.25" customHeight="1" x14ac:dyDescent="0.45">
      <c r="A21" s="151">
        <v>0.4375</v>
      </c>
      <c r="B21" s="71"/>
      <c r="C21" s="75"/>
      <c r="D21" s="75"/>
      <c r="E21" s="79"/>
      <c r="F21" s="75"/>
      <c r="G21" s="79"/>
      <c r="H21" s="75"/>
      <c r="I21" s="57"/>
      <c r="J21" s="125">
        <f t="shared" ca="1" si="3"/>
        <v>0</v>
      </c>
      <c r="K21" s="126">
        <f t="shared" ca="1" si="4"/>
        <v>0</v>
      </c>
      <c r="L21" s="127">
        <f t="shared" ca="1" si="5"/>
        <v>0</v>
      </c>
      <c r="M21" s="128">
        <f t="shared" ca="1" si="6"/>
        <v>0</v>
      </c>
      <c r="N21" s="129">
        <f t="shared" ca="1" si="7"/>
        <v>0</v>
      </c>
      <c r="O21" s="130">
        <f t="shared" ca="1" si="8"/>
        <v>0</v>
      </c>
      <c r="P21" s="48"/>
      <c r="Q21" s="49"/>
      <c r="R21" s="1"/>
      <c r="S21" s="1"/>
      <c r="T21" s="1"/>
    </row>
    <row r="22" spans="1:20" ht="8.25" customHeight="1" x14ac:dyDescent="0.45">
      <c r="A22" s="152">
        <v>0.44791666666666602</v>
      </c>
      <c r="B22" s="72"/>
      <c r="C22" s="76"/>
      <c r="D22" s="76"/>
      <c r="E22" s="80"/>
      <c r="F22" s="76"/>
      <c r="G22" s="80"/>
      <c r="H22" s="76"/>
      <c r="I22" s="57"/>
      <c r="J22" s="125">
        <f t="shared" ca="1" si="3"/>
        <v>0</v>
      </c>
      <c r="K22" s="126">
        <f t="shared" ca="1" si="4"/>
        <v>0</v>
      </c>
      <c r="L22" s="127">
        <f t="shared" ca="1" si="5"/>
        <v>0</v>
      </c>
      <c r="M22" s="128">
        <f t="shared" ca="1" si="6"/>
        <v>0</v>
      </c>
      <c r="N22" s="129">
        <f t="shared" ca="1" si="7"/>
        <v>0</v>
      </c>
      <c r="O22" s="130">
        <f t="shared" ca="1" si="8"/>
        <v>0</v>
      </c>
      <c r="P22" s="48"/>
      <c r="Q22" s="49"/>
      <c r="R22" s="1"/>
      <c r="S22" s="1"/>
      <c r="T22" s="1"/>
    </row>
    <row r="23" spans="1:20" ht="8.25" customHeight="1" x14ac:dyDescent="0.45">
      <c r="A23" s="150">
        <v>0.45833333333333298</v>
      </c>
      <c r="B23" s="70"/>
      <c r="C23" s="74"/>
      <c r="D23" s="74"/>
      <c r="E23" s="78"/>
      <c r="F23" s="74"/>
      <c r="G23" s="78"/>
      <c r="H23" s="74"/>
      <c r="I23" s="57"/>
      <c r="J23" s="125">
        <f t="shared" ca="1" si="3"/>
        <v>0</v>
      </c>
      <c r="K23" s="126">
        <f t="shared" ca="1" si="4"/>
        <v>0</v>
      </c>
      <c r="L23" s="127">
        <f t="shared" ca="1" si="5"/>
        <v>0</v>
      </c>
      <c r="M23" s="128">
        <f t="shared" ca="1" si="6"/>
        <v>0</v>
      </c>
      <c r="N23" s="129">
        <f t="shared" ca="1" si="7"/>
        <v>0</v>
      </c>
      <c r="O23" s="130">
        <f t="shared" ca="1" si="8"/>
        <v>0</v>
      </c>
      <c r="P23" s="48"/>
      <c r="Q23" s="49"/>
      <c r="R23" s="1"/>
      <c r="S23" s="1"/>
      <c r="T23" s="1"/>
    </row>
    <row r="24" spans="1:20" ht="8.25" customHeight="1" x14ac:dyDescent="0.45">
      <c r="A24" s="151">
        <v>0.46875</v>
      </c>
      <c r="B24" s="71"/>
      <c r="C24" s="75"/>
      <c r="D24" s="75"/>
      <c r="E24" s="79"/>
      <c r="F24" s="75"/>
      <c r="G24" s="79"/>
      <c r="H24" s="75"/>
      <c r="I24" s="57"/>
      <c r="J24" s="125">
        <f t="shared" ca="1" si="3"/>
        <v>0</v>
      </c>
      <c r="K24" s="126">
        <f t="shared" ca="1" si="4"/>
        <v>0</v>
      </c>
      <c r="L24" s="127">
        <f t="shared" ca="1" si="5"/>
        <v>0</v>
      </c>
      <c r="M24" s="128">
        <f t="shared" ca="1" si="6"/>
        <v>0</v>
      </c>
      <c r="N24" s="129">
        <f t="shared" ca="1" si="7"/>
        <v>0</v>
      </c>
      <c r="O24" s="130">
        <f t="shared" ca="1" si="8"/>
        <v>0</v>
      </c>
      <c r="P24" s="48"/>
      <c r="Q24" s="49"/>
      <c r="R24" s="1"/>
      <c r="S24" s="1"/>
      <c r="T24" s="1"/>
    </row>
    <row r="25" spans="1:20" ht="8.25" customHeight="1" x14ac:dyDescent="0.45">
      <c r="A25" s="151">
        <v>0.47916666666666602</v>
      </c>
      <c r="B25" s="71"/>
      <c r="C25" s="75"/>
      <c r="D25" s="75"/>
      <c r="E25" s="79"/>
      <c r="F25" s="75"/>
      <c r="G25" s="79"/>
      <c r="H25" s="75"/>
      <c r="I25" s="57"/>
      <c r="J25" s="125">
        <f t="shared" ca="1" si="3"/>
        <v>0</v>
      </c>
      <c r="K25" s="126">
        <f t="shared" ca="1" si="4"/>
        <v>0</v>
      </c>
      <c r="L25" s="127">
        <f t="shared" ca="1" si="5"/>
        <v>0</v>
      </c>
      <c r="M25" s="128">
        <f t="shared" ca="1" si="6"/>
        <v>0</v>
      </c>
      <c r="N25" s="129">
        <f t="shared" ca="1" si="7"/>
        <v>0</v>
      </c>
      <c r="O25" s="130">
        <f t="shared" ca="1" si="8"/>
        <v>0</v>
      </c>
      <c r="P25" s="1"/>
      <c r="R25" s="1"/>
      <c r="S25" s="1"/>
      <c r="T25" s="1"/>
    </row>
    <row r="26" spans="1:20" ht="8.25" customHeight="1" x14ac:dyDescent="0.45">
      <c r="A26" s="152">
        <v>0.48958333333333298</v>
      </c>
      <c r="B26" s="72"/>
      <c r="C26" s="76"/>
      <c r="D26" s="76"/>
      <c r="E26" s="80"/>
      <c r="F26" s="76"/>
      <c r="G26" s="80"/>
      <c r="H26" s="76"/>
      <c r="I26" s="57"/>
      <c r="J26" s="125">
        <f t="shared" ca="1" si="3"/>
        <v>0</v>
      </c>
      <c r="K26" s="126">
        <f t="shared" ca="1" si="4"/>
        <v>0</v>
      </c>
      <c r="L26" s="127">
        <f t="shared" ca="1" si="5"/>
        <v>0</v>
      </c>
      <c r="M26" s="128">
        <f t="shared" ca="1" si="6"/>
        <v>0</v>
      </c>
      <c r="N26" s="129">
        <f t="shared" ca="1" si="7"/>
        <v>0</v>
      </c>
      <c r="O26" s="130">
        <f t="shared" ca="1" si="8"/>
        <v>0</v>
      </c>
      <c r="P26" s="1"/>
      <c r="R26" s="1"/>
      <c r="S26" s="1"/>
      <c r="T26" s="1"/>
    </row>
    <row r="27" spans="1:20" ht="8.25" customHeight="1" x14ac:dyDescent="0.45">
      <c r="A27" s="150">
        <v>0.5</v>
      </c>
      <c r="B27" s="70"/>
      <c r="C27" s="74"/>
      <c r="D27" s="74"/>
      <c r="E27" s="78"/>
      <c r="F27" s="74"/>
      <c r="G27" s="78"/>
      <c r="H27" s="74"/>
      <c r="I27" s="57"/>
      <c r="J27" s="125">
        <f t="shared" ca="1" si="3"/>
        <v>0</v>
      </c>
      <c r="K27" s="126">
        <f t="shared" ca="1" si="4"/>
        <v>0</v>
      </c>
      <c r="L27" s="127">
        <f t="shared" ca="1" si="5"/>
        <v>0</v>
      </c>
      <c r="M27" s="128">
        <f t="shared" ca="1" si="6"/>
        <v>0</v>
      </c>
      <c r="N27" s="129">
        <f t="shared" ca="1" si="7"/>
        <v>0</v>
      </c>
      <c r="O27" s="130">
        <f t="shared" ca="1" si="8"/>
        <v>0</v>
      </c>
      <c r="P27" s="1"/>
      <c r="R27" s="1"/>
      <c r="S27" s="1"/>
      <c r="T27" s="1"/>
    </row>
    <row r="28" spans="1:20" ht="8.25" customHeight="1" x14ac:dyDescent="0.45">
      <c r="A28" s="151">
        <v>0.51041666666666596</v>
      </c>
      <c r="B28" s="71"/>
      <c r="C28" s="75"/>
      <c r="D28" s="75"/>
      <c r="E28" s="79"/>
      <c r="F28" s="75"/>
      <c r="G28" s="79"/>
      <c r="H28" s="75"/>
      <c r="I28" s="57"/>
      <c r="J28" s="125">
        <f t="shared" ca="1" si="3"/>
        <v>0</v>
      </c>
      <c r="K28" s="126">
        <f t="shared" ca="1" si="4"/>
        <v>0</v>
      </c>
      <c r="L28" s="127">
        <f t="shared" ca="1" si="5"/>
        <v>0</v>
      </c>
      <c r="M28" s="128">
        <f t="shared" ca="1" si="6"/>
        <v>0</v>
      </c>
      <c r="N28" s="129">
        <f t="shared" ca="1" si="7"/>
        <v>0</v>
      </c>
      <c r="O28" s="130">
        <f t="shared" ca="1" si="8"/>
        <v>0</v>
      </c>
      <c r="P28" s="1"/>
      <c r="R28" s="1"/>
      <c r="S28" s="1"/>
      <c r="T28" s="1"/>
    </row>
    <row r="29" spans="1:20" ht="8.25" customHeight="1" x14ac:dyDescent="0.45">
      <c r="A29" s="151">
        <v>0.52083333333333304</v>
      </c>
      <c r="B29" s="71"/>
      <c r="C29" s="75"/>
      <c r="D29" s="75"/>
      <c r="E29" s="79"/>
      <c r="F29" s="75"/>
      <c r="G29" s="79"/>
      <c r="H29" s="75"/>
      <c r="I29" s="57"/>
      <c r="J29" s="125">
        <f t="shared" ca="1" si="3"/>
        <v>0</v>
      </c>
      <c r="K29" s="126">
        <f t="shared" ca="1" si="4"/>
        <v>0</v>
      </c>
      <c r="L29" s="127">
        <f t="shared" ca="1" si="5"/>
        <v>0</v>
      </c>
      <c r="M29" s="128">
        <f t="shared" ca="1" si="6"/>
        <v>0</v>
      </c>
      <c r="N29" s="129">
        <f t="shared" ca="1" si="7"/>
        <v>0</v>
      </c>
      <c r="O29" s="130">
        <f t="shared" ca="1" si="8"/>
        <v>0</v>
      </c>
      <c r="P29" s="1"/>
      <c r="R29" s="1"/>
      <c r="S29" s="1"/>
      <c r="T29" s="1"/>
    </row>
    <row r="30" spans="1:20" ht="8.25" customHeight="1" x14ac:dyDescent="0.45">
      <c r="A30" s="152">
        <v>0.531249999999999</v>
      </c>
      <c r="B30" s="72"/>
      <c r="C30" s="76"/>
      <c r="D30" s="76"/>
      <c r="E30" s="80"/>
      <c r="F30" s="76"/>
      <c r="G30" s="80"/>
      <c r="H30" s="76"/>
      <c r="I30" s="57"/>
      <c r="J30" s="125">
        <f t="shared" ca="1" si="3"/>
        <v>0</v>
      </c>
      <c r="K30" s="126">
        <f t="shared" ca="1" si="4"/>
        <v>0</v>
      </c>
      <c r="L30" s="127">
        <f t="shared" ca="1" si="5"/>
        <v>0</v>
      </c>
      <c r="M30" s="128">
        <f t="shared" ca="1" si="6"/>
        <v>0</v>
      </c>
      <c r="N30" s="129">
        <f t="shared" ca="1" si="7"/>
        <v>0</v>
      </c>
      <c r="O30" s="130">
        <f t="shared" ca="1" si="8"/>
        <v>0</v>
      </c>
      <c r="P30" s="1"/>
      <c r="R30" s="1"/>
      <c r="S30" s="1"/>
      <c r="T30" s="1"/>
    </row>
    <row r="31" spans="1:20" ht="8.25" customHeight="1" x14ac:dyDescent="0.45">
      <c r="A31" s="150">
        <v>0.54166666666666596</v>
      </c>
      <c r="B31" s="70"/>
      <c r="C31" s="74"/>
      <c r="D31" s="74"/>
      <c r="E31" s="78"/>
      <c r="F31" s="74"/>
      <c r="G31" s="78"/>
      <c r="H31" s="74"/>
      <c r="I31" s="57"/>
      <c r="J31" s="125">
        <f t="shared" ca="1" si="3"/>
        <v>0</v>
      </c>
      <c r="K31" s="126">
        <f t="shared" ca="1" si="4"/>
        <v>0</v>
      </c>
      <c r="L31" s="127">
        <f t="shared" ca="1" si="5"/>
        <v>0</v>
      </c>
      <c r="M31" s="128">
        <f t="shared" ca="1" si="6"/>
        <v>0</v>
      </c>
      <c r="N31" s="129">
        <f t="shared" ca="1" si="7"/>
        <v>0</v>
      </c>
      <c r="O31" s="130">
        <f t="shared" ca="1" si="8"/>
        <v>0</v>
      </c>
      <c r="P31" s="1"/>
      <c r="R31" s="1"/>
      <c r="S31" s="1"/>
      <c r="T31" s="1"/>
    </row>
    <row r="32" spans="1:20" ht="8.25" customHeight="1" x14ac:dyDescent="0.45">
      <c r="A32" s="151">
        <v>0.55208333333333304</v>
      </c>
      <c r="B32" s="71"/>
      <c r="C32" s="75"/>
      <c r="D32" s="75"/>
      <c r="E32" s="79"/>
      <c r="F32" s="75"/>
      <c r="G32" s="79"/>
      <c r="H32" s="75"/>
      <c r="I32" s="57"/>
      <c r="J32" s="125">
        <f t="shared" ca="1" si="3"/>
        <v>0</v>
      </c>
      <c r="K32" s="126">
        <f t="shared" ca="1" si="4"/>
        <v>0</v>
      </c>
      <c r="L32" s="127">
        <f t="shared" ca="1" si="5"/>
        <v>0</v>
      </c>
      <c r="M32" s="128">
        <f t="shared" ca="1" si="6"/>
        <v>0</v>
      </c>
      <c r="N32" s="129">
        <f t="shared" ca="1" si="7"/>
        <v>0</v>
      </c>
      <c r="O32" s="130">
        <f t="shared" ca="1" si="8"/>
        <v>0</v>
      </c>
      <c r="P32" s="1"/>
      <c r="R32" s="1"/>
      <c r="S32" s="1"/>
      <c r="T32" s="1"/>
    </row>
    <row r="33" spans="1:20" ht="8.25" customHeight="1" x14ac:dyDescent="0.45">
      <c r="A33" s="151">
        <v>0.562499999999999</v>
      </c>
      <c r="B33" s="71"/>
      <c r="C33" s="75"/>
      <c r="D33" s="75"/>
      <c r="E33" s="79"/>
      <c r="F33" s="75"/>
      <c r="G33" s="79"/>
      <c r="H33" s="75"/>
      <c r="I33" s="57"/>
      <c r="J33" s="125">
        <f t="shared" ca="1" si="3"/>
        <v>0</v>
      </c>
      <c r="K33" s="126">
        <f t="shared" ca="1" si="4"/>
        <v>0</v>
      </c>
      <c r="L33" s="127">
        <f t="shared" ca="1" si="5"/>
        <v>0</v>
      </c>
      <c r="M33" s="128">
        <f t="shared" ca="1" si="6"/>
        <v>0</v>
      </c>
      <c r="N33" s="129">
        <f t="shared" ca="1" si="7"/>
        <v>0</v>
      </c>
      <c r="O33" s="130">
        <f t="shared" ca="1" si="8"/>
        <v>0</v>
      </c>
      <c r="P33" s="1"/>
      <c r="R33" s="1"/>
      <c r="S33" s="1"/>
      <c r="T33" s="1"/>
    </row>
    <row r="34" spans="1:20" ht="8.25" customHeight="1" x14ac:dyDescent="0.45">
      <c r="A34" s="152">
        <v>0.57291666666666596</v>
      </c>
      <c r="B34" s="72"/>
      <c r="C34" s="76"/>
      <c r="D34" s="76"/>
      <c r="E34" s="80"/>
      <c r="F34" s="76"/>
      <c r="G34" s="80"/>
      <c r="H34" s="76"/>
      <c r="I34" s="57"/>
      <c r="J34" s="125">
        <f t="shared" ca="1" si="3"/>
        <v>0</v>
      </c>
      <c r="K34" s="126">
        <f t="shared" ca="1" si="4"/>
        <v>0</v>
      </c>
      <c r="L34" s="127">
        <f t="shared" ca="1" si="5"/>
        <v>0</v>
      </c>
      <c r="M34" s="128">
        <f t="shared" ca="1" si="6"/>
        <v>0</v>
      </c>
      <c r="N34" s="129">
        <f t="shared" ca="1" si="7"/>
        <v>0</v>
      </c>
      <c r="O34" s="130">
        <f t="shared" ca="1" si="8"/>
        <v>0</v>
      </c>
      <c r="P34" s="1"/>
      <c r="R34" s="1"/>
      <c r="S34" s="1"/>
      <c r="T34" s="1"/>
    </row>
    <row r="35" spans="1:20" ht="8.25" customHeight="1" x14ac:dyDescent="0.45">
      <c r="A35" s="150">
        <v>0.58333333333333304</v>
      </c>
      <c r="B35" s="70"/>
      <c r="C35" s="74"/>
      <c r="D35" s="74"/>
      <c r="E35" s="78"/>
      <c r="F35" s="74"/>
      <c r="G35" s="78"/>
      <c r="H35" s="74"/>
      <c r="I35" s="57"/>
      <c r="J35" s="125">
        <f t="shared" ca="1" si="3"/>
        <v>0</v>
      </c>
      <c r="K35" s="126">
        <f t="shared" ca="1" si="4"/>
        <v>0</v>
      </c>
      <c r="L35" s="127">
        <f t="shared" ca="1" si="5"/>
        <v>0</v>
      </c>
      <c r="M35" s="128">
        <f t="shared" ca="1" si="6"/>
        <v>0</v>
      </c>
      <c r="N35" s="129">
        <f t="shared" ca="1" si="7"/>
        <v>0</v>
      </c>
      <c r="O35" s="130">
        <f t="shared" ca="1" si="8"/>
        <v>0</v>
      </c>
      <c r="P35" s="1"/>
      <c r="R35" s="1"/>
      <c r="S35" s="1"/>
      <c r="T35" s="1"/>
    </row>
    <row r="36" spans="1:20" ht="8.25" customHeight="1" x14ac:dyDescent="0.45">
      <c r="A36" s="151">
        <v>0.593749999999999</v>
      </c>
      <c r="B36" s="71"/>
      <c r="C36" s="75"/>
      <c r="D36" s="75"/>
      <c r="E36" s="79"/>
      <c r="F36" s="75"/>
      <c r="G36" s="79"/>
      <c r="H36" s="75"/>
      <c r="I36" s="57"/>
      <c r="J36" s="125">
        <f t="shared" ca="1" si="3"/>
        <v>0</v>
      </c>
      <c r="K36" s="126">
        <f t="shared" ca="1" si="4"/>
        <v>0</v>
      </c>
      <c r="L36" s="127">
        <f t="shared" ca="1" si="5"/>
        <v>0</v>
      </c>
      <c r="M36" s="128">
        <f t="shared" ca="1" si="6"/>
        <v>0</v>
      </c>
      <c r="N36" s="129">
        <f t="shared" ca="1" si="7"/>
        <v>0</v>
      </c>
      <c r="O36" s="130">
        <f t="shared" ca="1" si="8"/>
        <v>0</v>
      </c>
      <c r="P36" s="1"/>
      <c r="R36" s="1"/>
      <c r="S36" s="1"/>
      <c r="T36" s="1"/>
    </row>
    <row r="37" spans="1:20" ht="8.25" customHeight="1" x14ac:dyDescent="0.45">
      <c r="A37" s="151">
        <v>0.60416666666666596</v>
      </c>
      <c r="B37" s="71"/>
      <c r="C37" s="75"/>
      <c r="D37" s="75"/>
      <c r="E37" s="79"/>
      <c r="F37" s="75"/>
      <c r="G37" s="79"/>
      <c r="H37" s="75"/>
      <c r="I37" s="57"/>
      <c r="J37" s="125">
        <f t="shared" ca="1" si="3"/>
        <v>0</v>
      </c>
      <c r="K37" s="126">
        <f t="shared" ca="1" si="4"/>
        <v>0</v>
      </c>
      <c r="L37" s="127">
        <f t="shared" ca="1" si="5"/>
        <v>0</v>
      </c>
      <c r="M37" s="128">
        <f t="shared" ca="1" si="6"/>
        <v>0</v>
      </c>
      <c r="N37" s="129">
        <f t="shared" ca="1" si="7"/>
        <v>0</v>
      </c>
      <c r="O37" s="130">
        <f t="shared" ca="1" si="8"/>
        <v>0</v>
      </c>
      <c r="P37" s="1"/>
      <c r="R37" s="1"/>
      <c r="S37" s="1"/>
      <c r="T37" s="1"/>
    </row>
    <row r="38" spans="1:20" ht="8.25" customHeight="1" x14ac:dyDescent="0.45">
      <c r="A38" s="152">
        <v>0.61458333333333304</v>
      </c>
      <c r="B38" s="72"/>
      <c r="C38" s="76"/>
      <c r="D38" s="76"/>
      <c r="E38" s="80"/>
      <c r="F38" s="76"/>
      <c r="G38" s="80"/>
      <c r="H38" s="76"/>
      <c r="I38" s="57"/>
      <c r="J38" s="125">
        <f t="shared" ca="1" si="3"/>
        <v>0</v>
      </c>
      <c r="K38" s="126">
        <f t="shared" ca="1" si="4"/>
        <v>0</v>
      </c>
      <c r="L38" s="127">
        <f t="shared" ca="1" si="5"/>
        <v>0</v>
      </c>
      <c r="M38" s="128">
        <f t="shared" ca="1" si="6"/>
        <v>0</v>
      </c>
      <c r="N38" s="129">
        <f t="shared" ca="1" si="7"/>
        <v>0</v>
      </c>
      <c r="O38" s="130">
        <f t="shared" ca="1" si="8"/>
        <v>0</v>
      </c>
      <c r="P38" s="1"/>
      <c r="R38" s="1"/>
      <c r="S38" s="1"/>
      <c r="T38" s="1"/>
    </row>
    <row r="39" spans="1:20" ht="8.25" customHeight="1" x14ac:dyDescent="0.45">
      <c r="A39" s="150">
        <v>0.624999999999999</v>
      </c>
      <c r="B39" s="70"/>
      <c r="C39" s="74"/>
      <c r="D39" s="74"/>
      <c r="E39" s="78"/>
      <c r="F39" s="74"/>
      <c r="G39" s="78"/>
      <c r="H39" s="74"/>
      <c r="I39" s="57"/>
      <c r="J39" s="125">
        <f t="shared" ca="1" si="3"/>
        <v>0</v>
      </c>
      <c r="K39" s="126">
        <f t="shared" ca="1" si="4"/>
        <v>0</v>
      </c>
      <c r="L39" s="127">
        <f t="shared" ca="1" si="5"/>
        <v>0</v>
      </c>
      <c r="M39" s="128">
        <f t="shared" ca="1" si="6"/>
        <v>0</v>
      </c>
      <c r="N39" s="129">
        <f t="shared" ca="1" si="7"/>
        <v>0</v>
      </c>
      <c r="O39" s="130">
        <f t="shared" ca="1" si="8"/>
        <v>0</v>
      </c>
      <c r="P39" s="1"/>
      <c r="R39" s="1"/>
      <c r="S39" s="1"/>
      <c r="T39" s="1"/>
    </row>
    <row r="40" spans="1:20" ht="8.25" customHeight="1" x14ac:dyDescent="0.45">
      <c r="A40" s="151">
        <v>0.63541666666666596</v>
      </c>
      <c r="B40" s="71"/>
      <c r="C40" s="75"/>
      <c r="D40" s="75"/>
      <c r="E40" s="79"/>
      <c r="F40" s="75"/>
      <c r="G40" s="79"/>
      <c r="H40" s="75"/>
      <c r="I40" s="57"/>
      <c r="J40" s="125">
        <f t="shared" ca="1" si="3"/>
        <v>0</v>
      </c>
      <c r="K40" s="126">
        <f t="shared" ca="1" si="4"/>
        <v>0</v>
      </c>
      <c r="L40" s="127">
        <f t="shared" ca="1" si="5"/>
        <v>0</v>
      </c>
      <c r="M40" s="128">
        <f t="shared" ca="1" si="6"/>
        <v>0</v>
      </c>
      <c r="N40" s="129">
        <f t="shared" ca="1" si="7"/>
        <v>0</v>
      </c>
      <c r="O40" s="130">
        <f t="shared" ca="1" si="8"/>
        <v>0</v>
      </c>
      <c r="P40" s="1"/>
      <c r="R40" s="1"/>
      <c r="S40" s="1"/>
      <c r="T40" s="1"/>
    </row>
    <row r="41" spans="1:20" ht="8.25" customHeight="1" x14ac:dyDescent="0.45">
      <c r="A41" s="151">
        <v>0.64583333333333204</v>
      </c>
      <c r="B41" s="71"/>
      <c r="C41" s="75"/>
      <c r="D41" s="75"/>
      <c r="E41" s="79"/>
      <c r="F41" s="75"/>
      <c r="G41" s="79"/>
      <c r="H41" s="75"/>
      <c r="I41" s="57"/>
      <c r="J41" s="125">
        <f t="shared" ca="1" si="3"/>
        <v>0</v>
      </c>
      <c r="K41" s="126">
        <f t="shared" ca="1" si="4"/>
        <v>0</v>
      </c>
      <c r="L41" s="127">
        <f t="shared" ca="1" si="5"/>
        <v>0</v>
      </c>
      <c r="M41" s="128">
        <f t="shared" ca="1" si="6"/>
        <v>0</v>
      </c>
      <c r="N41" s="129">
        <f t="shared" ca="1" si="7"/>
        <v>0</v>
      </c>
      <c r="O41" s="130">
        <f t="shared" ca="1" si="8"/>
        <v>0</v>
      </c>
      <c r="P41" s="1"/>
      <c r="R41" s="1"/>
      <c r="S41" s="1"/>
      <c r="T41" s="1"/>
    </row>
    <row r="42" spans="1:20" ht="8.25" customHeight="1" x14ac:dyDescent="0.45">
      <c r="A42" s="152">
        <v>0.656249999999999</v>
      </c>
      <c r="B42" s="72"/>
      <c r="C42" s="76"/>
      <c r="D42" s="76"/>
      <c r="E42" s="80"/>
      <c r="F42" s="76"/>
      <c r="G42" s="80"/>
      <c r="H42" s="76"/>
      <c r="I42" s="57"/>
      <c r="J42" s="125">
        <f t="shared" ca="1" si="3"/>
        <v>0</v>
      </c>
      <c r="K42" s="126">
        <f t="shared" ca="1" si="4"/>
        <v>0</v>
      </c>
      <c r="L42" s="127">
        <f t="shared" ca="1" si="5"/>
        <v>0</v>
      </c>
      <c r="M42" s="128">
        <f t="shared" ca="1" si="6"/>
        <v>0</v>
      </c>
      <c r="N42" s="129">
        <f t="shared" ca="1" si="7"/>
        <v>0</v>
      </c>
      <c r="O42" s="130">
        <f t="shared" ca="1" si="8"/>
        <v>0</v>
      </c>
      <c r="P42" s="1"/>
      <c r="R42" s="1"/>
      <c r="S42" s="1"/>
      <c r="T42" s="1"/>
    </row>
    <row r="43" spans="1:20" ht="8.25" customHeight="1" x14ac:dyDescent="0.45">
      <c r="A43" s="150">
        <v>0.66666666666666596</v>
      </c>
      <c r="B43" s="70"/>
      <c r="C43" s="74"/>
      <c r="D43" s="74"/>
      <c r="E43" s="78"/>
      <c r="F43" s="74"/>
      <c r="G43" s="78"/>
      <c r="H43" s="74"/>
      <c r="I43" s="57"/>
      <c r="J43" s="125">
        <f t="shared" ca="1" si="3"/>
        <v>0</v>
      </c>
      <c r="K43" s="126">
        <f t="shared" ca="1" si="4"/>
        <v>0</v>
      </c>
      <c r="L43" s="127">
        <f t="shared" ca="1" si="5"/>
        <v>0</v>
      </c>
      <c r="M43" s="128">
        <f t="shared" ca="1" si="6"/>
        <v>0</v>
      </c>
      <c r="N43" s="129">
        <f t="shared" ca="1" si="7"/>
        <v>0</v>
      </c>
      <c r="O43" s="130">
        <f t="shared" ca="1" si="8"/>
        <v>0</v>
      </c>
      <c r="P43" s="1"/>
      <c r="R43" s="1"/>
      <c r="S43" s="1"/>
      <c r="T43" s="1"/>
    </row>
    <row r="44" spans="1:20" ht="8.25" customHeight="1" x14ac:dyDescent="0.45">
      <c r="A44" s="151">
        <v>0.67708333333333204</v>
      </c>
      <c r="B44" s="71"/>
      <c r="C44" s="75"/>
      <c r="D44" s="75"/>
      <c r="E44" s="79"/>
      <c r="F44" s="75"/>
      <c r="G44" s="79"/>
      <c r="H44" s="75"/>
      <c r="I44" s="57"/>
      <c r="J44" s="125">
        <f t="shared" ca="1" si="3"/>
        <v>0</v>
      </c>
      <c r="K44" s="126">
        <f t="shared" ca="1" si="4"/>
        <v>0</v>
      </c>
      <c r="L44" s="127">
        <f t="shared" ca="1" si="5"/>
        <v>0</v>
      </c>
      <c r="M44" s="128">
        <f t="shared" ca="1" si="6"/>
        <v>0</v>
      </c>
      <c r="N44" s="129">
        <f t="shared" ca="1" si="7"/>
        <v>0</v>
      </c>
      <c r="O44" s="130">
        <f t="shared" ca="1" si="8"/>
        <v>0</v>
      </c>
      <c r="P44" s="1"/>
      <c r="R44" s="1"/>
      <c r="S44" s="1"/>
      <c r="T44" s="1"/>
    </row>
    <row r="45" spans="1:20" ht="8.25" customHeight="1" x14ac:dyDescent="0.45">
      <c r="A45" s="151">
        <v>0.687499999999999</v>
      </c>
      <c r="B45" s="71"/>
      <c r="C45" s="75"/>
      <c r="D45" s="75"/>
      <c r="E45" s="79"/>
      <c r="F45" s="75"/>
      <c r="G45" s="79"/>
      <c r="H45" s="75"/>
      <c r="I45" s="57"/>
      <c r="J45" s="125">
        <f t="shared" ca="1" si="3"/>
        <v>0</v>
      </c>
      <c r="K45" s="126">
        <f t="shared" ca="1" si="4"/>
        <v>0</v>
      </c>
      <c r="L45" s="127">
        <f t="shared" ca="1" si="5"/>
        <v>0</v>
      </c>
      <c r="M45" s="128">
        <f t="shared" ca="1" si="6"/>
        <v>0</v>
      </c>
      <c r="N45" s="129">
        <f t="shared" ca="1" si="7"/>
        <v>0</v>
      </c>
      <c r="O45" s="130">
        <f t="shared" ca="1" si="8"/>
        <v>0</v>
      </c>
      <c r="P45" s="1"/>
      <c r="R45" s="1"/>
      <c r="S45" s="1"/>
      <c r="T45" s="1"/>
    </row>
    <row r="46" spans="1:20" ht="8.25" customHeight="1" x14ac:dyDescent="0.45">
      <c r="A46" s="152">
        <v>0.69791666666666596</v>
      </c>
      <c r="B46" s="72"/>
      <c r="C46" s="76"/>
      <c r="D46" s="76"/>
      <c r="E46" s="80"/>
      <c r="F46" s="76"/>
      <c r="G46" s="80"/>
      <c r="H46" s="76"/>
      <c r="I46" s="57"/>
      <c r="J46" s="125">
        <f t="shared" ca="1" si="3"/>
        <v>0</v>
      </c>
      <c r="K46" s="126">
        <f t="shared" ca="1" si="4"/>
        <v>0</v>
      </c>
      <c r="L46" s="127">
        <f t="shared" ca="1" si="5"/>
        <v>0</v>
      </c>
      <c r="M46" s="128">
        <f t="shared" ca="1" si="6"/>
        <v>0</v>
      </c>
      <c r="N46" s="129">
        <f t="shared" ca="1" si="7"/>
        <v>0</v>
      </c>
      <c r="O46" s="130">
        <f t="shared" ca="1" si="8"/>
        <v>0</v>
      </c>
      <c r="P46" s="1"/>
      <c r="R46" s="1"/>
      <c r="S46" s="1"/>
      <c r="T46" s="1"/>
    </row>
    <row r="47" spans="1:20" ht="8.25" customHeight="1" x14ac:dyDescent="0.45">
      <c r="A47" s="150">
        <v>0.70833333333333204</v>
      </c>
      <c r="B47" s="70"/>
      <c r="C47" s="74"/>
      <c r="D47" s="74"/>
      <c r="E47" s="78"/>
      <c r="F47" s="74"/>
      <c r="G47" s="78"/>
      <c r="H47" s="74"/>
      <c r="I47" s="57"/>
      <c r="J47" s="125">
        <f t="shared" ca="1" si="3"/>
        <v>0</v>
      </c>
      <c r="K47" s="126">
        <f t="shared" ca="1" si="4"/>
        <v>0</v>
      </c>
      <c r="L47" s="127">
        <f t="shared" ca="1" si="5"/>
        <v>0</v>
      </c>
      <c r="M47" s="128">
        <f t="shared" ca="1" si="6"/>
        <v>0</v>
      </c>
      <c r="N47" s="129">
        <f t="shared" ca="1" si="7"/>
        <v>0</v>
      </c>
      <c r="O47" s="130">
        <f t="shared" ca="1" si="8"/>
        <v>0</v>
      </c>
      <c r="P47" s="1"/>
      <c r="R47" s="1"/>
      <c r="S47" s="1"/>
      <c r="T47" s="1"/>
    </row>
    <row r="48" spans="1:20" ht="8.25" customHeight="1" x14ac:dyDescent="0.45">
      <c r="A48" s="151">
        <v>0.718749999999999</v>
      </c>
      <c r="B48" s="71"/>
      <c r="C48" s="75"/>
      <c r="D48" s="75"/>
      <c r="E48" s="79"/>
      <c r="F48" s="75"/>
      <c r="G48" s="79"/>
      <c r="H48" s="75"/>
      <c r="I48" s="57"/>
      <c r="J48" s="125">
        <f t="shared" ca="1" si="3"/>
        <v>0</v>
      </c>
      <c r="K48" s="126">
        <f t="shared" ca="1" si="4"/>
        <v>0</v>
      </c>
      <c r="L48" s="127">
        <f t="shared" ca="1" si="5"/>
        <v>0</v>
      </c>
      <c r="M48" s="128">
        <f t="shared" ca="1" si="6"/>
        <v>0</v>
      </c>
      <c r="N48" s="129">
        <f t="shared" ca="1" si="7"/>
        <v>0</v>
      </c>
      <c r="O48" s="130">
        <f t="shared" ca="1" si="8"/>
        <v>0</v>
      </c>
      <c r="P48" s="1"/>
      <c r="R48" s="1"/>
      <c r="S48" s="1"/>
      <c r="T48" s="1"/>
    </row>
    <row r="49" spans="1:20" ht="8.25" customHeight="1" x14ac:dyDescent="0.45">
      <c r="A49" s="151">
        <v>0.72916666666666496</v>
      </c>
      <c r="B49" s="71"/>
      <c r="C49" s="75"/>
      <c r="D49" s="75"/>
      <c r="E49" s="79"/>
      <c r="F49" s="75"/>
      <c r="G49" s="79"/>
      <c r="H49" s="75"/>
      <c r="I49" s="57"/>
      <c r="J49" s="125">
        <f t="shared" ca="1" si="3"/>
        <v>0</v>
      </c>
      <c r="K49" s="126">
        <f t="shared" ca="1" si="4"/>
        <v>0</v>
      </c>
      <c r="L49" s="127">
        <f t="shared" ca="1" si="5"/>
        <v>0</v>
      </c>
      <c r="M49" s="128">
        <f t="shared" ca="1" si="6"/>
        <v>0</v>
      </c>
      <c r="N49" s="129">
        <f t="shared" ca="1" si="7"/>
        <v>0</v>
      </c>
      <c r="O49" s="130">
        <f t="shared" ca="1" si="8"/>
        <v>0</v>
      </c>
      <c r="P49" s="1"/>
      <c r="R49" s="1"/>
      <c r="S49" s="1"/>
      <c r="T49" s="1"/>
    </row>
    <row r="50" spans="1:20" ht="8.25" customHeight="1" x14ac:dyDescent="0.45">
      <c r="A50" s="152">
        <v>0.73958333333333204</v>
      </c>
      <c r="B50" s="72"/>
      <c r="C50" s="76"/>
      <c r="D50" s="76"/>
      <c r="E50" s="80"/>
      <c r="F50" s="76"/>
      <c r="G50" s="80"/>
      <c r="H50" s="76"/>
      <c r="I50" s="57"/>
      <c r="J50" s="125">
        <f t="shared" ca="1" si="3"/>
        <v>0</v>
      </c>
      <c r="K50" s="126">
        <f t="shared" ca="1" si="4"/>
        <v>0</v>
      </c>
      <c r="L50" s="127">
        <f t="shared" ca="1" si="5"/>
        <v>0</v>
      </c>
      <c r="M50" s="128">
        <f t="shared" ca="1" si="6"/>
        <v>0</v>
      </c>
      <c r="N50" s="129">
        <f t="shared" ca="1" si="7"/>
        <v>0</v>
      </c>
      <c r="O50" s="130">
        <f t="shared" ca="1" si="8"/>
        <v>0</v>
      </c>
      <c r="P50" s="1"/>
      <c r="R50" s="1"/>
      <c r="S50" s="1"/>
      <c r="T50" s="1"/>
    </row>
    <row r="51" spans="1:20" ht="8.25" customHeight="1" x14ac:dyDescent="0.45">
      <c r="A51" s="150">
        <v>0.749999999999999</v>
      </c>
      <c r="B51" s="70"/>
      <c r="C51" s="74"/>
      <c r="D51" s="74"/>
      <c r="E51" s="78"/>
      <c r="F51" s="74"/>
      <c r="G51" s="78"/>
      <c r="H51" s="74"/>
      <c r="I51" s="57"/>
      <c r="J51" s="125">
        <f t="shared" ca="1" si="3"/>
        <v>0</v>
      </c>
      <c r="K51" s="126">
        <f t="shared" ca="1" si="4"/>
        <v>0</v>
      </c>
      <c r="L51" s="127">
        <f t="shared" ca="1" si="5"/>
        <v>0</v>
      </c>
      <c r="M51" s="128">
        <f t="shared" ca="1" si="6"/>
        <v>0</v>
      </c>
      <c r="N51" s="129">
        <f t="shared" ca="1" si="7"/>
        <v>0</v>
      </c>
      <c r="O51" s="130">
        <f t="shared" ca="1" si="8"/>
        <v>0</v>
      </c>
      <c r="P51" s="1"/>
      <c r="R51" s="1"/>
      <c r="S51" s="1"/>
      <c r="T51" s="1"/>
    </row>
    <row r="52" spans="1:20" ht="8.25" customHeight="1" x14ac:dyDescent="0.45">
      <c r="A52" s="151">
        <v>0.76041666666666496</v>
      </c>
      <c r="B52" s="71"/>
      <c r="C52" s="75"/>
      <c r="D52" s="75"/>
      <c r="E52" s="79"/>
      <c r="F52" s="75"/>
      <c r="G52" s="79"/>
      <c r="H52" s="75"/>
      <c r="I52" s="57"/>
      <c r="J52" s="125">
        <f t="shared" ca="1" si="3"/>
        <v>0</v>
      </c>
      <c r="K52" s="126">
        <f t="shared" ca="1" si="4"/>
        <v>0</v>
      </c>
      <c r="L52" s="127">
        <f t="shared" ca="1" si="5"/>
        <v>0</v>
      </c>
      <c r="M52" s="128">
        <f t="shared" ca="1" si="6"/>
        <v>0</v>
      </c>
      <c r="N52" s="129">
        <f t="shared" ca="1" si="7"/>
        <v>0</v>
      </c>
      <c r="O52" s="130">
        <f t="shared" ca="1" si="8"/>
        <v>0</v>
      </c>
      <c r="P52" s="1"/>
      <c r="R52" s="1"/>
      <c r="S52" s="1"/>
      <c r="T52" s="1"/>
    </row>
    <row r="53" spans="1:20" ht="8.25" customHeight="1" x14ac:dyDescent="0.45">
      <c r="A53" s="151">
        <v>0.77083333333333204</v>
      </c>
      <c r="B53" s="71"/>
      <c r="C53" s="75"/>
      <c r="D53" s="75"/>
      <c r="E53" s="79"/>
      <c r="F53" s="75"/>
      <c r="G53" s="79"/>
      <c r="H53" s="75"/>
      <c r="I53" s="57"/>
      <c r="J53" s="125">
        <f t="shared" ca="1" si="3"/>
        <v>0</v>
      </c>
      <c r="K53" s="126">
        <f t="shared" ca="1" si="4"/>
        <v>0</v>
      </c>
      <c r="L53" s="127">
        <f t="shared" ca="1" si="5"/>
        <v>0</v>
      </c>
      <c r="M53" s="128">
        <f t="shared" ca="1" si="6"/>
        <v>0</v>
      </c>
      <c r="N53" s="129">
        <f t="shared" ca="1" si="7"/>
        <v>0</v>
      </c>
      <c r="O53" s="130">
        <f t="shared" ca="1" si="8"/>
        <v>0</v>
      </c>
      <c r="P53" s="1"/>
      <c r="R53" s="1"/>
      <c r="S53" s="1"/>
      <c r="T53" s="1"/>
    </row>
    <row r="54" spans="1:20" ht="8.25" customHeight="1" x14ac:dyDescent="0.45">
      <c r="A54" s="152">
        <v>0.781249999999999</v>
      </c>
      <c r="B54" s="72"/>
      <c r="C54" s="76"/>
      <c r="D54" s="76"/>
      <c r="E54" s="80"/>
      <c r="F54" s="76"/>
      <c r="G54" s="80"/>
      <c r="H54" s="76"/>
      <c r="I54" s="57"/>
      <c r="J54" s="125">
        <f t="shared" ca="1" si="3"/>
        <v>0</v>
      </c>
      <c r="K54" s="126">
        <f t="shared" ca="1" si="4"/>
        <v>0</v>
      </c>
      <c r="L54" s="127">
        <f t="shared" ca="1" si="5"/>
        <v>0</v>
      </c>
      <c r="M54" s="128">
        <f t="shared" ca="1" si="6"/>
        <v>0</v>
      </c>
      <c r="N54" s="129">
        <f t="shared" ca="1" si="7"/>
        <v>0</v>
      </c>
      <c r="O54" s="130">
        <f t="shared" ca="1" si="8"/>
        <v>0</v>
      </c>
      <c r="P54" s="1"/>
      <c r="R54" s="1"/>
      <c r="S54" s="1"/>
      <c r="T54" s="1"/>
    </row>
    <row r="55" spans="1:20" ht="8.25" customHeight="1" x14ac:dyDescent="0.45">
      <c r="A55" s="150">
        <v>0.79166666666666496</v>
      </c>
      <c r="B55" s="70"/>
      <c r="C55" s="74"/>
      <c r="D55" s="74"/>
      <c r="E55" s="78"/>
      <c r="F55" s="74"/>
      <c r="G55" s="78"/>
      <c r="H55" s="74"/>
      <c r="I55" s="57"/>
      <c r="J55" s="125">
        <f t="shared" ca="1" si="3"/>
        <v>0</v>
      </c>
      <c r="K55" s="126">
        <f t="shared" ca="1" si="4"/>
        <v>0</v>
      </c>
      <c r="L55" s="127">
        <f t="shared" ca="1" si="5"/>
        <v>0</v>
      </c>
      <c r="M55" s="128">
        <f t="shared" ca="1" si="6"/>
        <v>0</v>
      </c>
      <c r="N55" s="129">
        <f t="shared" ca="1" si="7"/>
        <v>0</v>
      </c>
      <c r="O55" s="130">
        <f t="shared" ca="1" si="8"/>
        <v>0</v>
      </c>
      <c r="P55" s="1"/>
      <c r="R55" s="1"/>
      <c r="S55" s="1"/>
      <c r="T55" s="1"/>
    </row>
    <row r="56" spans="1:20" ht="8.25" customHeight="1" x14ac:dyDescent="0.45">
      <c r="A56" s="151">
        <v>0.80208333333333204</v>
      </c>
      <c r="B56" s="71"/>
      <c r="C56" s="75"/>
      <c r="D56" s="75"/>
      <c r="E56" s="79"/>
      <c r="F56" s="75"/>
      <c r="G56" s="79"/>
      <c r="H56" s="75"/>
      <c r="I56" s="57"/>
      <c r="J56" s="125">
        <f t="shared" ca="1" si="3"/>
        <v>0</v>
      </c>
      <c r="K56" s="126">
        <f t="shared" ca="1" si="4"/>
        <v>0</v>
      </c>
      <c r="L56" s="127">
        <f t="shared" ca="1" si="5"/>
        <v>0</v>
      </c>
      <c r="M56" s="128">
        <f t="shared" ca="1" si="6"/>
        <v>0</v>
      </c>
      <c r="N56" s="129">
        <f t="shared" ca="1" si="7"/>
        <v>0</v>
      </c>
      <c r="O56" s="130">
        <f t="shared" ca="1" si="8"/>
        <v>0</v>
      </c>
      <c r="P56" s="1"/>
      <c r="R56" s="1"/>
      <c r="S56" s="1"/>
      <c r="T56" s="1"/>
    </row>
    <row r="57" spans="1:20" ht="8.25" customHeight="1" x14ac:dyDescent="0.45">
      <c r="A57" s="151">
        <v>0.812499999999998</v>
      </c>
      <c r="B57" s="71"/>
      <c r="C57" s="75"/>
      <c r="D57" s="75"/>
      <c r="E57" s="79"/>
      <c r="F57" s="75"/>
      <c r="G57" s="79"/>
      <c r="H57" s="75"/>
      <c r="I57" s="57"/>
      <c r="J57" s="125">
        <f t="shared" ca="1" si="3"/>
        <v>0</v>
      </c>
      <c r="K57" s="126">
        <f t="shared" ca="1" si="4"/>
        <v>0</v>
      </c>
      <c r="L57" s="127">
        <f t="shared" ca="1" si="5"/>
        <v>0</v>
      </c>
      <c r="M57" s="128">
        <f t="shared" ca="1" si="6"/>
        <v>0</v>
      </c>
      <c r="N57" s="129">
        <f t="shared" ca="1" si="7"/>
        <v>0</v>
      </c>
      <c r="O57" s="130">
        <f t="shared" ca="1" si="8"/>
        <v>0</v>
      </c>
      <c r="P57" s="1"/>
      <c r="R57" s="1"/>
      <c r="S57" s="1"/>
      <c r="T57" s="1"/>
    </row>
    <row r="58" spans="1:20" ht="8.25" customHeight="1" x14ac:dyDescent="0.45">
      <c r="A58" s="152">
        <v>0.82291666666666496</v>
      </c>
      <c r="B58" s="72"/>
      <c r="C58" s="76"/>
      <c r="D58" s="76"/>
      <c r="E58" s="80"/>
      <c r="F58" s="76"/>
      <c r="G58" s="80"/>
      <c r="H58" s="76"/>
      <c r="I58" s="57"/>
      <c r="J58" s="125">
        <f t="shared" ca="1" si="3"/>
        <v>0</v>
      </c>
      <c r="K58" s="126">
        <f t="shared" ca="1" si="4"/>
        <v>0</v>
      </c>
      <c r="L58" s="127">
        <f t="shared" ca="1" si="5"/>
        <v>0</v>
      </c>
      <c r="M58" s="128">
        <f t="shared" ca="1" si="6"/>
        <v>0</v>
      </c>
      <c r="N58" s="129">
        <f t="shared" ca="1" si="7"/>
        <v>0</v>
      </c>
      <c r="O58" s="130">
        <f t="shared" ca="1" si="8"/>
        <v>0</v>
      </c>
      <c r="P58" s="1"/>
      <c r="R58" s="1"/>
      <c r="S58" s="1"/>
      <c r="T58" s="1"/>
    </row>
    <row r="59" spans="1:20" ht="8.25" customHeight="1" x14ac:dyDescent="0.45">
      <c r="A59" s="150">
        <v>0.83333333333333204</v>
      </c>
      <c r="B59" s="70"/>
      <c r="C59" s="74"/>
      <c r="D59" s="74"/>
      <c r="E59" s="78"/>
      <c r="F59" s="74"/>
      <c r="G59" s="78"/>
      <c r="H59" s="74"/>
      <c r="I59" s="57"/>
      <c r="J59" s="125">
        <f t="shared" ca="1" si="3"/>
        <v>0</v>
      </c>
      <c r="K59" s="126">
        <f t="shared" ca="1" si="4"/>
        <v>0</v>
      </c>
      <c r="L59" s="127">
        <f t="shared" ca="1" si="5"/>
        <v>0</v>
      </c>
      <c r="M59" s="128">
        <f t="shared" ca="1" si="6"/>
        <v>0</v>
      </c>
      <c r="N59" s="129">
        <f t="shared" ca="1" si="7"/>
        <v>0</v>
      </c>
      <c r="O59" s="130">
        <f t="shared" ca="1" si="8"/>
        <v>0</v>
      </c>
      <c r="P59" s="1"/>
      <c r="R59" s="1"/>
      <c r="S59" s="1"/>
      <c r="T59" s="1"/>
    </row>
    <row r="60" spans="1:20" ht="8.25" customHeight="1" x14ac:dyDescent="0.45">
      <c r="A60" s="151">
        <v>0.843749999999998</v>
      </c>
      <c r="B60" s="71"/>
      <c r="C60" s="75"/>
      <c r="D60" s="75"/>
      <c r="E60" s="79"/>
      <c r="F60" s="75"/>
      <c r="G60" s="79"/>
      <c r="H60" s="75"/>
      <c r="I60" s="57"/>
      <c r="J60" s="125">
        <f t="shared" ca="1" si="3"/>
        <v>0</v>
      </c>
      <c r="K60" s="126">
        <f t="shared" ca="1" si="4"/>
        <v>0</v>
      </c>
      <c r="L60" s="127">
        <f t="shared" ca="1" si="5"/>
        <v>0</v>
      </c>
      <c r="M60" s="128">
        <f t="shared" ca="1" si="6"/>
        <v>0</v>
      </c>
      <c r="N60" s="129">
        <f t="shared" ca="1" si="7"/>
        <v>0</v>
      </c>
      <c r="O60" s="130">
        <f t="shared" ca="1" si="8"/>
        <v>0</v>
      </c>
      <c r="P60" s="1"/>
      <c r="R60" s="1"/>
      <c r="S60" s="1"/>
      <c r="T60" s="1"/>
    </row>
    <row r="61" spans="1:20" ht="8.25" customHeight="1" x14ac:dyDescent="0.45">
      <c r="A61" s="151">
        <v>0.85416666666666496</v>
      </c>
      <c r="B61" s="71"/>
      <c r="C61" s="75"/>
      <c r="D61" s="75"/>
      <c r="E61" s="79"/>
      <c r="F61" s="75"/>
      <c r="G61" s="79"/>
      <c r="H61" s="75"/>
      <c r="I61" s="57"/>
      <c r="J61" s="125">
        <f t="shared" ca="1" si="3"/>
        <v>0</v>
      </c>
      <c r="K61" s="126">
        <f t="shared" ca="1" si="4"/>
        <v>0</v>
      </c>
      <c r="L61" s="127">
        <f t="shared" ca="1" si="5"/>
        <v>0</v>
      </c>
      <c r="M61" s="128">
        <f t="shared" ca="1" si="6"/>
        <v>0</v>
      </c>
      <c r="N61" s="129">
        <f t="shared" ca="1" si="7"/>
        <v>0</v>
      </c>
      <c r="O61" s="130">
        <f t="shared" ca="1" si="8"/>
        <v>0</v>
      </c>
      <c r="P61" s="1"/>
      <c r="R61" s="1"/>
      <c r="S61" s="1"/>
      <c r="T61" s="1"/>
    </row>
    <row r="62" spans="1:20" ht="8.25" customHeight="1" x14ac:dyDescent="0.45">
      <c r="A62" s="152">
        <v>0.86458333333333204</v>
      </c>
      <c r="B62" s="73"/>
      <c r="C62" s="77"/>
      <c r="D62" s="77"/>
      <c r="E62" s="81"/>
      <c r="F62" s="77"/>
      <c r="G62" s="81"/>
      <c r="H62" s="77"/>
      <c r="I62" s="57"/>
      <c r="J62" s="125">
        <f t="shared" ca="1" si="3"/>
        <v>0</v>
      </c>
      <c r="K62" s="126">
        <f t="shared" ca="1" si="4"/>
        <v>0</v>
      </c>
      <c r="L62" s="127">
        <f t="shared" ca="1" si="5"/>
        <v>0</v>
      </c>
      <c r="M62" s="128">
        <f t="shared" ca="1" si="6"/>
        <v>0</v>
      </c>
      <c r="N62" s="129">
        <f t="shared" ca="1" si="7"/>
        <v>0</v>
      </c>
      <c r="O62" s="130">
        <f t="shared" ca="1" si="8"/>
        <v>0</v>
      </c>
      <c r="P62" s="1"/>
      <c r="R62" s="1"/>
      <c r="S62" s="1"/>
      <c r="T62" s="1"/>
    </row>
    <row r="63" spans="1:20" ht="8.25" customHeight="1" x14ac:dyDescent="0.45">
      <c r="A63" s="150">
        <v>0.874999999999998</v>
      </c>
      <c r="B63" s="74"/>
      <c r="C63" s="74"/>
      <c r="D63" s="74"/>
      <c r="E63" s="78"/>
      <c r="F63" s="74"/>
      <c r="G63" s="78"/>
      <c r="H63" s="74"/>
      <c r="I63" s="57"/>
      <c r="J63" s="125">
        <f t="shared" ca="1" si="3"/>
        <v>0</v>
      </c>
      <c r="K63" s="126">
        <f t="shared" ca="1" si="4"/>
        <v>0</v>
      </c>
      <c r="L63" s="127">
        <f t="shared" ca="1" si="5"/>
        <v>0</v>
      </c>
      <c r="M63" s="128">
        <f t="shared" ca="1" si="6"/>
        <v>0</v>
      </c>
      <c r="N63" s="129">
        <f t="shared" ca="1" si="7"/>
        <v>0</v>
      </c>
      <c r="O63" s="130">
        <f t="shared" ca="1" si="8"/>
        <v>0</v>
      </c>
      <c r="P63" s="1"/>
      <c r="R63" s="1"/>
      <c r="S63" s="1"/>
      <c r="T63" s="1"/>
    </row>
    <row r="64" spans="1:20" ht="8.25" customHeight="1" x14ac:dyDescent="0.45">
      <c r="A64" s="151">
        <v>0.88541666666666496</v>
      </c>
      <c r="B64" s="75"/>
      <c r="C64" s="75"/>
      <c r="D64" s="75"/>
      <c r="E64" s="79"/>
      <c r="F64" s="75"/>
      <c r="G64" s="79"/>
      <c r="H64" s="75"/>
      <c r="I64" s="57"/>
      <c r="J64" s="125">
        <f t="shared" ca="1" si="3"/>
        <v>0</v>
      </c>
      <c r="K64" s="126">
        <f t="shared" ca="1" si="4"/>
        <v>0</v>
      </c>
      <c r="L64" s="127">
        <f t="shared" ca="1" si="5"/>
        <v>0</v>
      </c>
      <c r="M64" s="128">
        <f t="shared" ca="1" si="6"/>
        <v>0</v>
      </c>
      <c r="N64" s="129">
        <f t="shared" ca="1" si="7"/>
        <v>0</v>
      </c>
      <c r="O64" s="130">
        <f t="shared" ca="1" si="8"/>
        <v>0</v>
      </c>
      <c r="P64" s="1"/>
      <c r="R64" s="1"/>
      <c r="S64" s="1"/>
      <c r="T64" s="1"/>
    </row>
    <row r="65" spans="1:20" ht="8.25" customHeight="1" x14ac:dyDescent="0.45">
      <c r="A65" s="151">
        <v>0.89583333333333204</v>
      </c>
      <c r="B65" s="75"/>
      <c r="C65" s="75"/>
      <c r="D65" s="75"/>
      <c r="E65" s="79"/>
      <c r="F65" s="75"/>
      <c r="G65" s="79"/>
      <c r="H65" s="75"/>
      <c r="I65" s="57"/>
      <c r="J65" s="125">
        <f t="shared" ca="1" si="3"/>
        <v>0</v>
      </c>
      <c r="K65" s="126">
        <f t="shared" ca="1" si="4"/>
        <v>0</v>
      </c>
      <c r="L65" s="127">
        <f t="shared" ca="1" si="5"/>
        <v>0</v>
      </c>
      <c r="M65" s="128">
        <f t="shared" ca="1" si="6"/>
        <v>0</v>
      </c>
      <c r="N65" s="129">
        <f t="shared" ca="1" si="7"/>
        <v>0</v>
      </c>
      <c r="O65" s="130">
        <f t="shared" ca="1" si="8"/>
        <v>0</v>
      </c>
      <c r="P65" s="1"/>
      <c r="R65" s="1"/>
      <c r="S65" s="1"/>
      <c r="T65" s="1"/>
    </row>
    <row r="66" spans="1:20" ht="8.25" customHeight="1" x14ac:dyDescent="0.45">
      <c r="A66" s="153">
        <v>0.906249999999998</v>
      </c>
      <c r="B66" s="76"/>
      <c r="C66" s="76"/>
      <c r="D66" s="76"/>
      <c r="E66" s="80"/>
      <c r="F66" s="76"/>
      <c r="G66" s="80"/>
      <c r="H66" s="76"/>
      <c r="I66" s="57"/>
      <c r="J66" s="125">
        <f t="shared" ca="1" si="3"/>
        <v>0</v>
      </c>
      <c r="K66" s="126">
        <f t="shared" ca="1" si="4"/>
        <v>0</v>
      </c>
      <c r="L66" s="127">
        <f t="shared" ca="1" si="5"/>
        <v>0</v>
      </c>
      <c r="M66" s="128">
        <f t="shared" ca="1" si="6"/>
        <v>0</v>
      </c>
      <c r="N66" s="129">
        <f t="shared" ca="1" si="7"/>
        <v>0</v>
      </c>
      <c r="O66" s="130">
        <f t="shared" ca="1" si="8"/>
        <v>0</v>
      </c>
      <c r="P66" s="1"/>
      <c r="R66" s="1"/>
      <c r="S66" s="1"/>
      <c r="T66" s="1"/>
    </row>
    <row r="67" spans="1:20" ht="8.25" customHeight="1" x14ac:dyDescent="0.45">
      <c r="A67" s="150">
        <v>0.91666666666666496</v>
      </c>
      <c r="B67" s="74"/>
      <c r="C67" s="74"/>
      <c r="D67" s="74"/>
      <c r="E67" s="78"/>
      <c r="F67" s="74"/>
      <c r="G67" s="78"/>
      <c r="H67" s="74"/>
      <c r="I67" s="57"/>
      <c r="J67" s="125">
        <f t="shared" ca="1" si="3"/>
        <v>0</v>
      </c>
      <c r="K67" s="126">
        <f t="shared" ca="1" si="4"/>
        <v>0</v>
      </c>
      <c r="L67" s="127">
        <f t="shared" ca="1" si="5"/>
        <v>0</v>
      </c>
      <c r="M67" s="128">
        <f t="shared" ca="1" si="6"/>
        <v>0</v>
      </c>
      <c r="N67" s="129">
        <f t="shared" ca="1" si="7"/>
        <v>0</v>
      </c>
      <c r="O67" s="130">
        <f t="shared" ref="O67:O74" ca="1" si="12">SUM(J67:N67)</f>
        <v>0</v>
      </c>
      <c r="P67" s="1"/>
      <c r="R67" s="1"/>
      <c r="S67" s="1"/>
      <c r="T67" s="1"/>
    </row>
    <row r="68" spans="1:20" ht="8.25" customHeight="1" x14ac:dyDescent="0.45">
      <c r="A68" s="151">
        <v>0.92708333333333104</v>
      </c>
      <c r="B68" s="75"/>
      <c r="C68" s="75"/>
      <c r="D68" s="75"/>
      <c r="E68" s="79"/>
      <c r="F68" s="75"/>
      <c r="G68" s="79"/>
      <c r="H68" s="75"/>
      <c r="I68" s="57"/>
      <c r="J68" s="125">
        <f t="shared" ref="J68:J74" ca="1" si="13">IFERROR(COUNTIFS(INDIRECT(CONCATENATE("'",$I68,"'!B3:H74")),"*Pre-Vocational*",INDIRECT(CONCATENATE("'",$I68,"'!B3:H74")),"*"&amp;$A$1&amp;"*")/4,0)</f>
        <v>0</v>
      </c>
      <c r="K68" s="126">
        <f t="shared" ref="K68:K74" ca="1" si="14">IFERROR(COUNTIFS(INDIRECT(CONCATENATE("'",$I68,"'!B3:H74")),"*CareGiver*",INDIRECT(CONCATENATE("'",$I68,"'!B3:H74")),"*"&amp;$A$1&amp;"*")/4,0)</f>
        <v>0</v>
      </c>
      <c r="L68" s="127">
        <f t="shared" ref="L68:L74" ca="1" si="15">IFERROR(COUNTIFS(INDIRECT(CONCATENATE("'",$I68,"'!B3:H74")),"*Advocacy*",INDIRECT(CONCATENATE("'",$I68,"'!B3:H74")),"*"&amp;$A$1&amp;"*")/4,0)</f>
        <v>0</v>
      </c>
      <c r="M68" s="128">
        <f t="shared" ref="M68:M74" ca="1" si="16">IFERROR(COUNTIFS(INDIRECT(CONCATENATE("'",$I68,"'!B3:H74")),"*Respite*",INDIRECT(CONCATENATE("'",$I68,"'!B3:H74")),"*"&amp;$A$1&amp;"*")/4,0)</f>
        <v>0</v>
      </c>
      <c r="N68" s="129">
        <f t="shared" ref="N68:N74" ca="1" si="17">IFERROR(COUNTIFS(INDIRECT(CONCATENATE("'",$I68,"'!B3:H74")),"*Com Hab*",INDIRECT(CONCATENATE("'",$I68,"'!B3:H74")),"*"&amp;$A$1&amp;"*")/4,0)</f>
        <v>0</v>
      </c>
      <c r="O68" s="130">
        <f t="shared" ca="1" si="12"/>
        <v>0</v>
      </c>
      <c r="P68" s="1"/>
      <c r="R68" s="1"/>
      <c r="S68" s="1"/>
      <c r="T68" s="1"/>
    </row>
    <row r="69" spans="1:20" ht="8.25" customHeight="1" x14ac:dyDescent="0.45">
      <c r="A69" s="151">
        <v>0.937499999999998</v>
      </c>
      <c r="B69" s="75"/>
      <c r="C69" s="75"/>
      <c r="D69" s="75"/>
      <c r="E69" s="79"/>
      <c r="F69" s="75"/>
      <c r="G69" s="79"/>
      <c r="H69" s="75"/>
      <c r="I69" s="57"/>
      <c r="J69" s="125">
        <f t="shared" ca="1" si="13"/>
        <v>0</v>
      </c>
      <c r="K69" s="126">
        <f t="shared" ca="1" si="14"/>
        <v>0</v>
      </c>
      <c r="L69" s="127">
        <f t="shared" ca="1" si="15"/>
        <v>0</v>
      </c>
      <c r="M69" s="128">
        <f t="shared" ca="1" si="16"/>
        <v>0</v>
      </c>
      <c r="N69" s="129">
        <f t="shared" ca="1" si="17"/>
        <v>0</v>
      </c>
      <c r="O69" s="130">
        <f t="shared" ca="1" si="12"/>
        <v>0</v>
      </c>
      <c r="P69" s="1"/>
      <c r="R69" s="1"/>
      <c r="S69" s="1"/>
      <c r="T69" s="1"/>
    </row>
    <row r="70" spans="1:20" ht="8.25" customHeight="1" x14ac:dyDescent="0.45">
      <c r="A70" s="153">
        <v>0.94791666666666496</v>
      </c>
      <c r="B70" s="76"/>
      <c r="C70" s="76"/>
      <c r="D70" s="76"/>
      <c r="E70" s="80"/>
      <c r="F70" s="76"/>
      <c r="G70" s="80"/>
      <c r="H70" s="76"/>
      <c r="I70" s="57"/>
      <c r="J70" s="125">
        <f t="shared" ca="1" si="13"/>
        <v>0</v>
      </c>
      <c r="K70" s="126">
        <f t="shared" ca="1" si="14"/>
        <v>0</v>
      </c>
      <c r="L70" s="127">
        <f t="shared" ca="1" si="15"/>
        <v>0</v>
      </c>
      <c r="M70" s="128">
        <f t="shared" ca="1" si="16"/>
        <v>0</v>
      </c>
      <c r="N70" s="129">
        <f t="shared" ca="1" si="17"/>
        <v>0</v>
      </c>
      <c r="O70" s="130">
        <f t="shared" ca="1" si="12"/>
        <v>0</v>
      </c>
      <c r="P70" s="1"/>
      <c r="R70" s="1"/>
      <c r="S70" s="1"/>
      <c r="T70" s="1"/>
    </row>
    <row r="71" spans="1:20" ht="8.25" customHeight="1" x14ac:dyDescent="0.45">
      <c r="A71" s="150">
        <v>0.95833333333333337</v>
      </c>
      <c r="B71" s="74"/>
      <c r="C71" s="74"/>
      <c r="D71" s="74"/>
      <c r="E71" s="78"/>
      <c r="F71" s="74"/>
      <c r="G71" s="78"/>
      <c r="H71" s="74"/>
      <c r="I71" s="57"/>
      <c r="J71" s="125">
        <f t="shared" ca="1" si="13"/>
        <v>0</v>
      </c>
      <c r="K71" s="126">
        <f t="shared" ca="1" si="14"/>
        <v>0</v>
      </c>
      <c r="L71" s="127">
        <f t="shared" ca="1" si="15"/>
        <v>0</v>
      </c>
      <c r="M71" s="128">
        <f t="shared" ca="1" si="16"/>
        <v>0</v>
      </c>
      <c r="N71" s="129">
        <f t="shared" ca="1" si="17"/>
        <v>0</v>
      </c>
      <c r="O71" s="130">
        <f t="shared" ca="1" si="12"/>
        <v>0</v>
      </c>
      <c r="P71" s="1"/>
      <c r="R71" s="1"/>
      <c r="S71" s="1"/>
      <c r="T71" s="1"/>
    </row>
    <row r="72" spans="1:20" ht="8.25" customHeight="1" x14ac:dyDescent="0.45">
      <c r="A72" s="151">
        <v>0.96875</v>
      </c>
      <c r="B72" s="75"/>
      <c r="C72" s="75"/>
      <c r="D72" s="75"/>
      <c r="E72" s="79"/>
      <c r="F72" s="75"/>
      <c r="G72" s="79"/>
      <c r="H72" s="75"/>
      <c r="I72" s="57"/>
      <c r="J72" s="125">
        <f t="shared" ca="1" si="13"/>
        <v>0</v>
      </c>
      <c r="K72" s="126">
        <f t="shared" ca="1" si="14"/>
        <v>0</v>
      </c>
      <c r="L72" s="127">
        <f t="shared" ca="1" si="15"/>
        <v>0</v>
      </c>
      <c r="M72" s="128">
        <f t="shared" ca="1" si="16"/>
        <v>0</v>
      </c>
      <c r="N72" s="129">
        <f t="shared" ca="1" si="17"/>
        <v>0</v>
      </c>
      <c r="O72" s="130">
        <f t="shared" ca="1" si="12"/>
        <v>0</v>
      </c>
      <c r="P72" s="1"/>
      <c r="R72" s="1"/>
      <c r="S72" s="1"/>
      <c r="T72" s="1"/>
    </row>
    <row r="73" spans="1:20" ht="8.25" customHeight="1" x14ac:dyDescent="0.45">
      <c r="A73" s="151">
        <v>0.97916666666666663</v>
      </c>
      <c r="B73" s="75"/>
      <c r="C73" s="75"/>
      <c r="D73" s="75"/>
      <c r="E73" s="79"/>
      <c r="F73" s="75"/>
      <c r="G73" s="79"/>
      <c r="H73" s="75"/>
      <c r="I73" s="57"/>
      <c r="J73" s="125">
        <f t="shared" ca="1" si="13"/>
        <v>0</v>
      </c>
      <c r="K73" s="126">
        <f t="shared" ca="1" si="14"/>
        <v>0</v>
      </c>
      <c r="L73" s="127">
        <f t="shared" ca="1" si="15"/>
        <v>0</v>
      </c>
      <c r="M73" s="128">
        <f t="shared" ca="1" si="16"/>
        <v>0</v>
      </c>
      <c r="N73" s="129">
        <f t="shared" ca="1" si="17"/>
        <v>0</v>
      </c>
      <c r="O73" s="130">
        <f t="shared" ca="1" si="12"/>
        <v>0</v>
      </c>
      <c r="P73" s="1"/>
      <c r="R73" s="1"/>
      <c r="S73" s="1"/>
      <c r="T73" s="1"/>
    </row>
    <row r="74" spans="1:20" ht="8.25" customHeight="1" x14ac:dyDescent="0.45">
      <c r="A74" s="153">
        <v>0.98958333333333337</v>
      </c>
      <c r="B74" s="76"/>
      <c r="C74" s="76"/>
      <c r="D74" s="76"/>
      <c r="E74" s="80"/>
      <c r="F74" s="76"/>
      <c r="G74" s="80"/>
      <c r="H74" s="76"/>
      <c r="I74" s="57"/>
      <c r="J74" s="125">
        <f t="shared" ca="1" si="13"/>
        <v>0</v>
      </c>
      <c r="K74" s="126">
        <f t="shared" ca="1" si="14"/>
        <v>0</v>
      </c>
      <c r="L74" s="127">
        <f t="shared" ca="1" si="15"/>
        <v>0</v>
      </c>
      <c r="M74" s="128">
        <f t="shared" ca="1" si="16"/>
        <v>0</v>
      </c>
      <c r="N74" s="129">
        <f t="shared" ca="1" si="17"/>
        <v>0</v>
      </c>
      <c r="O74" s="130">
        <f t="shared" ca="1" si="12"/>
        <v>0</v>
      </c>
      <c r="P74" s="1"/>
      <c r="R74" s="1"/>
      <c r="S74" s="1"/>
      <c r="T74" s="1"/>
    </row>
    <row r="75" spans="1:20" ht="8.25" customHeight="1" x14ac:dyDescent="0.45">
      <c r="A75" s="101" t="s">
        <v>5</v>
      </c>
      <c r="B75" s="58"/>
      <c r="C75" s="58"/>
      <c r="D75" s="58"/>
      <c r="E75" s="58"/>
      <c r="F75" s="58"/>
      <c r="G75" s="58"/>
      <c r="H75" s="59">
        <f>COUNTIF($B$3:$H$74,"*Pre-Vocational*")/4</f>
        <v>0</v>
      </c>
      <c r="I75" s="57"/>
      <c r="P75"/>
      <c r="R75"/>
      <c r="S75"/>
      <c r="T75"/>
    </row>
    <row r="76" spans="1:20" ht="8.25" customHeight="1" x14ac:dyDescent="0.45">
      <c r="A76" s="102" t="s">
        <v>6</v>
      </c>
      <c r="B76" s="60"/>
      <c r="C76" s="60"/>
      <c r="D76" s="60"/>
      <c r="E76" s="60"/>
      <c r="F76" s="60"/>
      <c r="G76" s="60"/>
      <c r="H76" s="61">
        <f>COUNTIF($B$3:$H$74,"*CareGiver*")/4</f>
        <v>0</v>
      </c>
      <c r="I76" s="57"/>
      <c r="P76"/>
      <c r="R76"/>
      <c r="S76"/>
      <c r="T76"/>
    </row>
    <row r="77" spans="1:20" ht="8.25" customHeight="1" x14ac:dyDescent="0.45">
      <c r="A77" s="103" t="s">
        <v>7</v>
      </c>
      <c r="B77" s="62"/>
      <c r="C77" s="62"/>
      <c r="D77" s="62"/>
      <c r="E77" s="62"/>
      <c r="F77" s="62"/>
      <c r="G77" s="62"/>
      <c r="H77" s="63">
        <f>COUNTIF($B$3:$H$74,"*Advocacy*")/4</f>
        <v>0</v>
      </c>
      <c r="I77" s="57"/>
      <c r="P77"/>
      <c r="R77"/>
      <c r="S77"/>
      <c r="T77"/>
    </row>
    <row r="78" spans="1:20" ht="7.5" customHeight="1" x14ac:dyDescent="0.45">
      <c r="A78" s="104" t="s">
        <v>8</v>
      </c>
      <c r="B78" s="64"/>
      <c r="C78" s="64"/>
      <c r="D78" s="64"/>
      <c r="E78" s="64"/>
      <c r="F78" s="64"/>
      <c r="G78" s="64"/>
      <c r="H78" s="65">
        <f>COUNTIF($B$3:$H$74,"*Respite*")/4</f>
        <v>0</v>
      </c>
      <c r="I78" s="57"/>
      <c r="P78"/>
      <c r="R78"/>
      <c r="S78"/>
      <c r="T78"/>
    </row>
    <row r="79" spans="1:20" ht="7.5" customHeight="1" x14ac:dyDescent="0.45">
      <c r="A79" s="105" t="s">
        <v>107</v>
      </c>
      <c r="B79" s="68"/>
      <c r="C79" s="68"/>
      <c r="D79" s="68"/>
      <c r="E79" s="68"/>
      <c r="F79" s="68"/>
      <c r="G79" s="68"/>
      <c r="H79" s="69">
        <f>COUNTIF($B$3:$H$74,"*Com Hab*")/4</f>
        <v>0</v>
      </c>
      <c r="I79" s="57"/>
      <c r="P79"/>
      <c r="R79"/>
      <c r="S79"/>
      <c r="T79"/>
    </row>
    <row r="80" spans="1:20" ht="8.25" customHeight="1" x14ac:dyDescent="0.45">
      <c r="A80" s="106" t="s">
        <v>39</v>
      </c>
      <c r="B80" s="66"/>
      <c r="C80" s="66"/>
      <c r="D80" s="66"/>
      <c r="E80" s="66"/>
      <c r="F80" s="66"/>
      <c r="G80" s="66"/>
      <c r="H80" s="67">
        <f>SUM(H75:H79)</f>
        <v>0</v>
      </c>
      <c r="I80" s="57"/>
      <c r="P80"/>
      <c r="R80"/>
      <c r="S80"/>
      <c r="T80"/>
    </row>
    <row r="81" spans="1:20" ht="32.65" hidden="1" customHeight="1" x14ac:dyDescent="0.45">
      <c r="I81" s="55"/>
      <c r="P81" s="1"/>
      <c r="R81" s="1"/>
      <c r="S81" s="1"/>
      <c r="T81" s="1"/>
    </row>
    <row r="82" spans="1:20" ht="8.25" hidden="1" customHeight="1" x14ac:dyDescent="0.45">
      <c r="I82" s="53"/>
      <c r="P82" s="1"/>
      <c r="R82" s="1"/>
      <c r="S82" s="1"/>
      <c r="T82" s="1"/>
    </row>
    <row r="83" spans="1:20" ht="14.65" hidden="1" customHeight="1" x14ac:dyDescent="0.45">
      <c r="I83" s="53"/>
      <c r="P83" s="1"/>
      <c r="R83" s="1"/>
      <c r="S83" s="1"/>
      <c r="T83" s="1"/>
    </row>
    <row r="84" spans="1:20" hidden="1" x14ac:dyDescent="0.45">
      <c r="I84" s="53"/>
      <c r="P84" s="1"/>
      <c r="R84" s="1"/>
      <c r="S84" s="1"/>
      <c r="T84" s="1"/>
    </row>
    <row r="85" spans="1:20" hidden="1" x14ac:dyDescent="0.45">
      <c r="A85"/>
      <c r="B85"/>
      <c r="C85"/>
      <c r="D85"/>
      <c r="E85"/>
      <c r="F85"/>
      <c r="G85"/>
      <c r="H85"/>
      <c r="I85" s="53"/>
      <c r="P85" s="1"/>
      <c r="R85" s="1"/>
      <c r="S85" s="1"/>
      <c r="T85" s="1"/>
    </row>
    <row r="86" spans="1:20" hidden="1" x14ac:dyDescent="0.45">
      <c r="A86"/>
      <c r="B86"/>
      <c r="C86"/>
      <c r="D86"/>
      <c r="E86"/>
      <c r="F86"/>
      <c r="G86"/>
      <c r="H86"/>
      <c r="I86" s="53"/>
      <c r="P86" s="1"/>
      <c r="R86" s="1"/>
      <c r="S86" s="1"/>
      <c r="T86" s="1"/>
    </row>
    <row r="87" spans="1:20" hidden="1" x14ac:dyDescent="0.45">
      <c r="A87"/>
      <c r="B87"/>
      <c r="C87"/>
      <c r="D87"/>
      <c r="E87"/>
      <c r="F87"/>
      <c r="G87"/>
      <c r="H87"/>
      <c r="I87" s="53"/>
      <c r="P87" s="1"/>
      <c r="R87" s="1"/>
      <c r="S87" s="1"/>
      <c r="T87" s="1"/>
    </row>
    <row r="88" spans="1:20" hidden="1" x14ac:dyDescent="0.45">
      <c r="A88"/>
      <c r="B88"/>
      <c r="C88"/>
      <c r="D88"/>
      <c r="E88"/>
      <c r="F88"/>
      <c r="G88"/>
      <c r="H88"/>
      <c r="I88" s="53"/>
      <c r="P88" s="1"/>
      <c r="R88" s="1"/>
      <c r="S88" s="1"/>
      <c r="T88" s="1"/>
    </row>
    <row r="89" spans="1:20" hidden="1" x14ac:dyDescent="0.45">
      <c r="A89"/>
      <c r="B89"/>
      <c r="C89"/>
      <c r="D89"/>
      <c r="E89"/>
      <c r="F89"/>
      <c r="G89"/>
      <c r="H89"/>
      <c r="I89" s="53"/>
      <c r="P89" s="1"/>
      <c r="R89" s="1"/>
      <c r="S89" s="1"/>
      <c r="T89" s="1"/>
    </row>
    <row r="90" spans="1:20" ht="14.65" hidden="1" customHeight="1" x14ac:dyDescent="0.45">
      <c r="A90"/>
      <c r="B90"/>
      <c r="C90"/>
      <c r="D90"/>
      <c r="E90"/>
      <c r="F90"/>
      <c r="G90"/>
      <c r="H90"/>
      <c r="I90" s="53"/>
      <c r="P90" s="1"/>
      <c r="R90" s="1"/>
      <c r="S90" s="1"/>
      <c r="T90" s="1"/>
    </row>
    <row r="91" spans="1:20" ht="14.65" hidden="1" customHeight="1" x14ac:dyDescent="0.45">
      <c r="I91" s="53"/>
      <c r="P91" s="1"/>
      <c r="R91" s="1"/>
      <c r="S91" s="1"/>
      <c r="T91" s="1"/>
    </row>
    <row r="92" spans="1:20" hidden="1" x14ac:dyDescent="0.45">
      <c r="I92" s="53"/>
      <c r="P92" s="1"/>
      <c r="R92" s="1"/>
      <c r="S92" s="1"/>
      <c r="T92" s="1"/>
    </row>
    <row r="93" spans="1:20" hidden="1" x14ac:dyDescent="0.45">
      <c r="I93" s="53"/>
      <c r="P93" s="1"/>
      <c r="R93" s="1"/>
      <c r="S93" s="1"/>
      <c r="T93" s="1"/>
    </row>
    <row r="94" spans="1:20" hidden="1" x14ac:dyDescent="0.45">
      <c r="I94" s="53"/>
      <c r="P94" s="1"/>
      <c r="R94" s="1"/>
      <c r="S94" s="1"/>
      <c r="T94" s="1"/>
    </row>
    <row r="95" spans="1:20" hidden="1" x14ac:dyDescent="0.45">
      <c r="I95" s="53"/>
      <c r="P95" s="1"/>
      <c r="R95" s="1"/>
      <c r="S95" s="1"/>
      <c r="T95" s="1"/>
    </row>
    <row r="96" spans="1:20" hidden="1" x14ac:dyDescent="0.45">
      <c r="I96" s="53"/>
      <c r="P96" s="1"/>
      <c r="R96" s="1"/>
      <c r="S96" s="1"/>
      <c r="T96" s="1"/>
    </row>
    <row r="97" spans="9:20" hidden="1" x14ac:dyDescent="0.45">
      <c r="I97" s="53"/>
      <c r="P97" s="1"/>
      <c r="R97" s="1"/>
      <c r="S97" s="1"/>
      <c r="T97" s="1"/>
    </row>
    <row r="98" spans="9:20" ht="14.65" hidden="1" customHeight="1" x14ac:dyDescent="0.45">
      <c r="I98" s="53"/>
    </row>
    <row r="99" spans="9:20" ht="14.65" hidden="1" customHeight="1" x14ac:dyDescent="0.45">
      <c r="I99" s="53"/>
    </row>
    <row r="100" spans="9:20" ht="14.65" hidden="1" customHeight="1" x14ac:dyDescent="0.45">
      <c r="I100" s="53"/>
    </row>
    <row r="101" spans="9:20" ht="14.65" hidden="1" customHeight="1" x14ac:dyDescent="0.45">
      <c r="I101" s="53"/>
    </row>
    <row r="102" spans="9:20" ht="14.65" hidden="1" customHeight="1" x14ac:dyDescent="0.45">
      <c r="I102" s="53"/>
    </row>
    <row r="103" spans="9:20" ht="14.65" hidden="1" customHeight="1" x14ac:dyDescent="0.45">
      <c r="I103" s="53"/>
    </row>
    <row r="104" spans="9:20" ht="14.65" hidden="1" customHeight="1" x14ac:dyDescent="0.45">
      <c r="I104" s="53"/>
    </row>
    <row r="105" spans="9:20" ht="14.65" hidden="1" customHeight="1" x14ac:dyDescent="0.45">
      <c r="I105" s="53"/>
    </row>
    <row r="106" spans="9:20" ht="14.65" hidden="1" customHeight="1" x14ac:dyDescent="0.45">
      <c r="I106" s="53"/>
    </row>
    <row r="107" spans="9:20" ht="14.65" hidden="1" customHeight="1" x14ac:dyDescent="0.45">
      <c r="I107" s="53"/>
    </row>
    <row r="108" spans="9:20" ht="14.65" hidden="1" customHeight="1" x14ac:dyDescent="0.45">
      <c r="I108" s="53"/>
    </row>
    <row r="109" spans="9:20" ht="14.65" hidden="1" customHeight="1" x14ac:dyDescent="0.45">
      <c r="I109" s="53"/>
    </row>
    <row r="110" spans="9:20" ht="14.65" hidden="1" customHeight="1" x14ac:dyDescent="0.45">
      <c r="I110" s="53"/>
    </row>
    <row r="111" spans="9:20" ht="14.65" hidden="1" customHeight="1" x14ac:dyDescent="0.45">
      <c r="I111" s="53"/>
    </row>
    <row r="112" spans="9:20" ht="14.65" hidden="1" customHeight="1" x14ac:dyDescent="0.45">
      <c r="I112" s="53"/>
    </row>
    <row r="113" spans="9:9" ht="14.65" hidden="1" customHeight="1" x14ac:dyDescent="0.45">
      <c r="I113" s="53"/>
    </row>
    <row r="114" spans="9:9" ht="14.65" hidden="1" customHeight="1" x14ac:dyDescent="0.45">
      <c r="I114" s="53"/>
    </row>
    <row r="115" spans="9:9" ht="14.65" hidden="1" customHeight="1" x14ac:dyDescent="0.45">
      <c r="I115" s="53"/>
    </row>
    <row r="116" spans="9:9" ht="14.65" hidden="1" customHeight="1" x14ac:dyDescent="0.45">
      <c r="I116" s="53"/>
    </row>
    <row r="117" spans="9:9" ht="14.65" hidden="1" customHeight="1" x14ac:dyDescent="0.45">
      <c r="I117" s="53"/>
    </row>
    <row r="118" spans="9:9" ht="14.65" hidden="1" customHeight="1" x14ac:dyDescent="0.45">
      <c r="I118" s="53"/>
    </row>
    <row r="119" spans="9:9" ht="14.65" hidden="1" customHeight="1" x14ac:dyDescent="0.45">
      <c r="I119" s="53"/>
    </row>
    <row r="120" spans="9:9" ht="14.65" hidden="1" customHeight="1" x14ac:dyDescent="0.45">
      <c r="I120" s="53"/>
    </row>
    <row r="121" spans="9:9" ht="14.65" hidden="1" customHeight="1" x14ac:dyDescent="0.45">
      <c r="I121" s="53"/>
    </row>
    <row r="122" spans="9:9" ht="14.65" hidden="1" customHeight="1" x14ac:dyDescent="0.45">
      <c r="I122" s="53"/>
    </row>
    <row r="123" spans="9:9" ht="14.65" hidden="1" customHeight="1" x14ac:dyDescent="0.45">
      <c r="I123" s="53"/>
    </row>
    <row r="124" spans="9:9" ht="14.65" hidden="1" customHeight="1" x14ac:dyDescent="0.45">
      <c r="I124" s="53"/>
    </row>
    <row r="125" spans="9:9" ht="14.65" hidden="1" customHeight="1" x14ac:dyDescent="0.45">
      <c r="I125" s="53"/>
    </row>
    <row r="126" spans="9:9" ht="14.65" hidden="1" customHeight="1" x14ac:dyDescent="0.45">
      <c r="I126" s="53"/>
    </row>
    <row r="127" spans="9:9" ht="14.65" hidden="1" customHeight="1" x14ac:dyDescent="0.45">
      <c r="I127" s="53"/>
    </row>
    <row r="128" spans="9:9" ht="14.65" hidden="1" customHeight="1" x14ac:dyDescent="0.45">
      <c r="I128" s="53"/>
    </row>
    <row r="129" spans="9:9" ht="14.65" hidden="1" customHeight="1" x14ac:dyDescent="0.45">
      <c r="I129" s="53"/>
    </row>
    <row r="130" spans="9:9" ht="14.65" hidden="1" customHeight="1" x14ac:dyDescent="0.45">
      <c r="I130" s="53"/>
    </row>
    <row r="131" spans="9:9" ht="14.65" hidden="1" customHeight="1" x14ac:dyDescent="0.45">
      <c r="I131" s="53"/>
    </row>
    <row r="132" spans="9:9" ht="14.65" hidden="1" customHeight="1" x14ac:dyDescent="0.45">
      <c r="I132" s="53"/>
    </row>
    <row r="133" spans="9:9" ht="14.65" hidden="1" customHeight="1" x14ac:dyDescent="0.45">
      <c r="I133" s="53"/>
    </row>
    <row r="134" spans="9:9" ht="14.65" hidden="1" customHeight="1" x14ac:dyDescent="0.45">
      <c r="I134" s="53"/>
    </row>
    <row r="135" spans="9:9" ht="14.65" hidden="1" customHeight="1" x14ac:dyDescent="0.45">
      <c r="I135" s="53"/>
    </row>
    <row r="136" spans="9:9" ht="14.65" hidden="1" customHeight="1" x14ac:dyDescent="0.45">
      <c r="I136" s="53"/>
    </row>
    <row r="137" spans="9:9" ht="14.65" hidden="1" customHeight="1" x14ac:dyDescent="0.45">
      <c r="I137" s="53"/>
    </row>
    <row r="138" spans="9:9" ht="14.65" hidden="1" customHeight="1" x14ac:dyDescent="0.45">
      <c r="I138" s="53"/>
    </row>
    <row r="139" spans="9:9" ht="14.65" hidden="1" customHeight="1" x14ac:dyDescent="0.45">
      <c r="I139" s="53"/>
    </row>
    <row r="140" spans="9:9" ht="14.65" hidden="1" customHeight="1" x14ac:dyDescent="0.45">
      <c r="I140" s="53"/>
    </row>
    <row r="141" spans="9:9" ht="14.65" hidden="1" customHeight="1" x14ac:dyDescent="0.45">
      <c r="I141" s="53"/>
    </row>
    <row r="142" spans="9:9" ht="14.65" hidden="1" customHeight="1" x14ac:dyDescent="0.45">
      <c r="I142" s="53"/>
    </row>
    <row r="143" spans="9:9" ht="14.65" hidden="1" customHeight="1" x14ac:dyDescent="0.45">
      <c r="I143" s="53"/>
    </row>
    <row r="144" spans="9:9" ht="14.65" hidden="1" customHeight="1" x14ac:dyDescent="0.45">
      <c r="I144" s="53"/>
    </row>
    <row r="145" spans="9:9" ht="14.65" hidden="1" customHeight="1" x14ac:dyDescent="0.45">
      <c r="I145" s="53"/>
    </row>
    <row r="146" spans="9:9" ht="14.65" hidden="1" customHeight="1" x14ac:dyDescent="0.45">
      <c r="I146" s="53"/>
    </row>
    <row r="147" spans="9:9" ht="14.65" hidden="1" customHeight="1" x14ac:dyDescent="0.45">
      <c r="I147" s="53"/>
    </row>
    <row r="148" spans="9:9" ht="14.65" hidden="1" customHeight="1" x14ac:dyDescent="0.45">
      <c r="I148" s="53"/>
    </row>
    <row r="149" spans="9:9" ht="14.65" hidden="1" customHeight="1" x14ac:dyDescent="0.45">
      <c r="I149" s="53"/>
    </row>
    <row r="150" spans="9:9" ht="14.65" hidden="1" customHeight="1" x14ac:dyDescent="0.45">
      <c r="I150" s="53"/>
    </row>
    <row r="151" spans="9:9" ht="14.65" hidden="1" customHeight="1" x14ac:dyDescent="0.45">
      <c r="I151" s="53"/>
    </row>
    <row r="152" spans="9:9" ht="14.65" hidden="1" customHeight="1" x14ac:dyDescent="0.45">
      <c r="I152" s="53"/>
    </row>
    <row r="153" spans="9:9" ht="14.65" hidden="1" customHeight="1" x14ac:dyDescent="0.45">
      <c r="I153" s="53"/>
    </row>
    <row r="154" spans="9:9" ht="14.65" hidden="1" customHeight="1" x14ac:dyDescent="0.45">
      <c r="I154" s="53"/>
    </row>
    <row r="155" spans="9:9" ht="14.65" hidden="1" customHeight="1" x14ac:dyDescent="0.45">
      <c r="I155" s="53"/>
    </row>
    <row r="156" spans="9:9" ht="14.65" hidden="1" customHeight="1" x14ac:dyDescent="0.45">
      <c r="I156" s="53"/>
    </row>
    <row r="157" spans="9:9" ht="14.65" hidden="1" customHeight="1" x14ac:dyDescent="0.45">
      <c r="I157" s="53"/>
    </row>
    <row r="158" spans="9:9" ht="14.65" hidden="1" customHeight="1" x14ac:dyDescent="0.45">
      <c r="I158" s="53"/>
    </row>
    <row r="159" spans="9:9" ht="14.65" hidden="1" customHeight="1" x14ac:dyDescent="0.45">
      <c r="I159" s="53"/>
    </row>
    <row r="160" spans="9:9" ht="14.65" hidden="1" customHeight="1" x14ac:dyDescent="0.45">
      <c r="I160" s="53"/>
    </row>
    <row r="161" spans="9:9" ht="14.65" hidden="1" customHeight="1" x14ac:dyDescent="0.45">
      <c r="I161" s="53"/>
    </row>
    <row r="162" spans="9:9" ht="14.65" hidden="1" customHeight="1" x14ac:dyDescent="0.45">
      <c r="I162" s="53"/>
    </row>
    <row r="163" spans="9:9" ht="14.65" hidden="1" customHeight="1" x14ac:dyDescent="0.45">
      <c r="I163" s="53"/>
    </row>
    <row r="164" spans="9:9" ht="14.65" hidden="1" customHeight="1" x14ac:dyDescent="0.45">
      <c r="I164" s="53"/>
    </row>
    <row r="165" spans="9:9" ht="14.65" hidden="1" customHeight="1" x14ac:dyDescent="0.45">
      <c r="I165" s="53"/>
    </row>
    <row r="166" spans="9:9" ht="14.65" hidden="1" customHeight="1" x14ac:dyDescent="0.45">
      <c r="I166" s="53"/>
    </row>
    <row r="167" spans="9:9" ht="14.65" hidden="1" customHeight="1" x14ac:dyDescent="0.45">
      <c r="I167" s="53"/>
    </row>
    <row r="168" spans="9:9" ht="14.65" hidden="1" customHeight="1" x14ac:dyDescent="0.45">
      <c r="I168" s="53"/>
    </row>
    <row r="169" spans="9:9" ht="14.65" hidden="1" customHeight="1" x14ac:dyDescent="0.45">
      <c r="I169" s="53"/>
    </row>
    <row r="170" spans="9:9" ht="14.65" hidden="1" customHeight="1" x14ac:dyDescent="0.45">
      <c r="I170" s="53"/>
    </row>
    <row r="171" spans="9:9" ht="14.65" hidden="1" customHeight="1" x14ac:dyDescent="0.45">
      <c r="I171" s="53"/>
    </row>
    <row r="172" spans="9:9" ht="14.65" hidden="1" customHeight="1" x14ac:dyDescent="0.45">
      <c r="I172" s="53"/>
    </row>
    <row r="173" spans="9:9" ht="14.65" hidden="1" customHeight="1" x14ac:dyDescent="0.45">
      <c r="I173" s="53"/>
    </row>
    <row r="174" spans="9:9" ht="14.65" hidden="1" customHeight="1" x14ac:dyDescent="0.45">
      <c r="I174" s="53"/>
    </row>
    <row r="175" spans="9:9" ht="14.65" hidden="1" customHeight="1" x14ac:dyDescent="0.45">
      <c r="I175" s="53"/>
    </row>
    <row r="176" spans="9:9" ht="14.65" hidden="1" customHeight="1" x14ac:dyDescent="0.45">
      <c r="I176" s="53"/>
    </row>
    <row r="177" spans="9:9" ht="14.65" hidden="1" customHeight="1" x14ac:dyDescent="0.45">
      <c r="I177" s="53"/>
    </row>
    <row r="178" spans="9:9" ht="14.65" hidden="1" customHeight="1" x14ac:dyDescent="0.45">
      <c r="I178" s="53"/>
    </row>
    <row r="179" spans="9:9" ht="14.65" hidden="1" customHeight="1" x14ac:dyDescent="0.45">
      <c r="I179" s="53"/>
    </row>
    <row r="180" spans="9:9" ht="14.65" hidden="1" customHeight="1" x14ac:dyDescent="0.45">
      <c r="I180" s="54"/>
    </row>
  </sheetData>
  <mergeCells count="8">
    <mergeCell ref="O1:O2"/>
    <mergeCell ref="P1:Q1"/>
    <mergeCell ref="A1:H1"/>
    <mergeCell ref="J1:J2"/>
    <mergeCell ref="K1:K2"/>
    <mergeCell ref="L1:L2"/>
    <mergeCell ref="M1:M2"/>
    <mergeCell ref="N1:N2"/>
  </mergeCells>
  <conditionalFormatting sqref="B3:H74">
    <cfRule type="containsText" dxfId="95" priority="1" operator="containsText" text="Unavailable">
      <formula>NOT(ISERROR(SEARCH("Unavailable",B3)))</formula>
    </cfRule>
    <cfRule type="containsText" dxfId="94" priority="2" operator="containsText" text="Com Hab">
      <formula>NOT(ISERROR(SEARCH("Com Hab",B3)))</formula>
    </cfRule>
    <cfRule type="containsText" dxfId="93" priority="3" operator="containsText" text="Respite">
      <formula>NOT(ISERROR(SEARCH("Respite",B3)))</formula>
    </cfRule>
    <cfRule type="containsText" dxfId="92" priority="4" operator="containsText" text="Advocacy">
      <formula>NOT(ISERROR(SEARCH("Advocacy",B3)))</formula>
    </cfRule>
    <cfRule type="containsText" dxfId="91" priority="5" operator="containsText" text="CareGiver">
      <formula>NOT(ISERROR(SEARCH("CareGiver",B3)))</formula>
    </cfRule>
    <cfRule type="containsText" dxfId="90" priority="6" operator="containsText" text="Pre-Vocational">
      <formula>NOT(ISERROR(SEARCH("Pre-Vocational",B3)))</formula>
    </cfRule>
  </conditionalFormatting>
  <dataValidations count="1">
    <dataValidation type="list" allowBlank="1" showInputMessage="1" sqref="A1" xr:uid="{8BC6BDEF-5D04-4DC6-B2A9-19F9A964C631}">
      <formula1>Clients</formula1>
    </dataValidation>
  </dataValidations>
  <pageMargins left="0" right="0" top="1.75" bottom="0.75" header="0" footer="0"/>
  <pageSetup orientation="portrait" horizontalDpi="300" verticalDpi="300" r:id="rId1"/>
  <headerFooter scaleWithDoc="0">
    <oddHeader>&amp;L&amp;G&amp;C
&amp;G</oddHeader>
    <oddFooter>&amp;C
Signature: ____________________ Date:____/_____/____
 &amp;K92D05010 Prag Blvd #003 Monroe NY 10950 ● 845-600-1331 ● Info@legadail.org &amp;K01+000
&amp;G</oddFooter>
  </headerFooter>
  <drawing r:id="rId2"/>
  <legacyDrawingHF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B647C-22F3-41A2-A0DC-56EE874BE810}">
  <sheetPr codeName="Sheet28">
    <tabColor indexed="13"/>
    <pageSetUpPr fitToPage="1"/>
  </sheetPr>
  <dimension ref="A1:AC180"/>
  <sheetViews>
    <sheetView showGridLines="0" zoomScale="85" zoomScaleNormal="85" workbookViewId="0">
      <selection activeCell="O80" sqref="O80"/>
    </sheetView>
  </sheetViews>
  <sheetFormatPr defaultColWidth="0" defaultRowHeight="14.25" customHeight="1" zeroHeight="1" x14ac:dyDescent="0.45"/>
  <cols>
    <col min="1" max="1" width="11.265625" style="11" bestFit="1" customWidth="1"/>
    <col min="2" max="8" width="6.53125" style="11" customWidth="1"/>
    <col min="9" max="9" width="16.53125" style="51" customWidth="1"/>
    <col min="10" max="15" width="6.53125" customWidth="1"/>
    <col min="16" max="16" width="17.73046875" style="13" customWidth="1"/>
    <col min="17" max="17" width="29.53125" style="1" customWidth="1"/>
    <col min="18" max="18" width="4" style="13" customWidth="1"/>
    <col min="19" max="19" width="37.796875" style="13" customWidth="1"/>
    <col min="20" max="20" width="10.53125" style="13" hidden="1" customWidth="1"/>
    <col min="21" max="16384" width="10.53125" hidden="1"/>
  </cols>
  <sheetData>
    <row r="1" spans="1:29" ht="8.25" customHeight="1" x14ac:dyDescent="0.45">
      <c r="A1" s="173" t="s">
        <v>28</v>
      </c>
      <c r="B1" s="174"/>
      <c r="C1" s="174"/>
      <c r="D1" s="174"/>
      <c r="E1" s="174"/>
      <c r="F1" s="174"/>
      <c r="G1" s="174"/>
      <c r="H1" s="175"/>
      <c r="I1" s="99"/>
      <c r="J1" s="178" t="s">
        <v>208</v>
      </c>
      <c r="K1" s="178" t="s">
        <v>6</v>
      </c>
      <c r="L1" s="178" t="s">
        <v>7</v>
      </c>
      <c r="M1" s="178" t="s">
        <v>8</v>
      </c>
      <c r="N1" s="178" t="s">
        <v>107</v>
      </c>
      <c r="O1" s="178" t="s">
        <v>39</v>
      </c>
      <c r="P1" s="176" t="s">
        <v>205</v>
      </c>
      <c r="Q1" s="177"/>
    </row>
    <row r="2" spans="1:29" ht="8.25" customHeight="1" x14ac:dyDescent="0.45">
      <c r="A2" s="52"/>
      <c r="B2" s="52" t="s">
        <v>32</v>
      </c>
      <c r="C2" s="52" t="s">
        <v>33</v>
      </c>
      <c r="D2" s="52" t="s">
        <v>34</v>
      </c>
      <c r="E2" s="52" t="s">
        <v>35</v>
      </c>
      <c r="F2" s="52" t="s">
        <v>36</v>
      </c>
      <c r="G2" s="52" t="s">
        <v>37</v>
      </c>
      <c r="H2" s="52" t="s">
        <v>38</v>
      </c>
      <c r="I2" s="100" t="s">
        <v>105</v>
      </c>
      <c r="J2" s="179"/>
      <c r="K2" s="179"/>
      <c r="L2" s="179"/>
      <c r="M2" s="179"/>
      <c r="N2" s="179"/>
      <c r="O2" s="179"/>
      <c r="P2" s="101" t="s">
        <v>5</v>
      </c>
      <c r="Q2" s="107" cm="1">
        <f t="array" aca="1" ref="Q2" ca="1">INDIRECT(CONCATENATE("'Servicing Total'!C",MATCH($A$1,'Servicing Total'!A:A,0)))</f>
        <v>0</v>
      </c>
      <c r="T2" s="13" t="str">
        <f>LOWER(VLOOKUP(A1,Individual!A:R,16,FALSE))</f>
        <v/>
      </c>
      <c r="U2" s="101" t="s">
        <v>5</v>
      </c>
      <c r="V2" s="101" t="b">
        <f>COUNTIF(W2:AC2,"&gt;"&amp;0)&gt;=6</f>
        <v>0</v>
      </c>
      <c r="W2" s="59">
        <f>COUNTIF(B3:B74,"*Pre-Vocational*")</f>
        <v>0</v>
      </c>
      <c r="X2" s="59">
        <f t="shared" ref="X2:AC2" si="0">COUNTIF(C3:C74,"*Pre-Vocational*")</f>
        <v>0</v>
      </c>
      <c r="Y2" s="59">
        <f t="shared" si="0"/>
        <v>0</v>
      </c>
      <c r="Z2" s="59">
        <f t="shared" si="0"/>
        <v>0</v>
      </c>
      <c r="AA2" s="59">
        <f t="shared" si="0"/>
        <v>0</v>
      </c>
      <c r="AB2" s="59">
        <f t="shared" si="0"/>
        <v>0</v>
      </c>
      <c r="AC2" s="59">
        <f t="shared" si="0"/>
        <v>0</v>
      </c>
    </row>
    <row r="3" spans="1:29" ht="8.25" customHeight="1" x14ac:dyDescent="0.45">
      <c r="A3" s="150">
        <v>0.25</v>
      </c>
      <c r="B3" s="70"/>
      <c r="C3" s="74"/>
      <c r="D3" s="74"/>
      <c r="E3" s="78"/>
      <c r="F3" s="74"/>
      <c r="G3" s="78"/>
      <c r="H3" s="74"/>
      <c r="I3" s="57"/>
      <c r="J3" s="125">
        <f ca="1">IFERROR(COUNTIFS(INDIRECT(CONCATENATE("'",$I3,"'!B3:H74")),"*Pre-Vocational*",INDIRECT(CONCATENATE("'",$I3,"'!B3:H74")),"*"&amp;$A$1&amp;"*")/4,0)</f>
        <v>0</v>
      </c>
      <c r="K3" s="126">
        <f ca="1">IFERROR(COUNTIFS(INDIRECT(CONCATENATE("'",$I3,"'!B3:H74")),"*CareGiver*",INDIRECT(CONCATENATE("'",$I3,"'!B3:H74")),"*"&amp;$A$1&amp;"*")/4,0)</f>
        <v>0</v>
      </c>
      <c r="L3" s="127">
        <f ca="1">IFERROR(COUNTIFS(INDIRECT(CONCATENATE("'",$I3,"'!B3:H74")),"*Advocacy*",INDIRECT(CONCATENATE("'",$I3,"'!B3:H74")),"*"&amp;$A$1&amp;"*")/4,0)</f>
        <v>0</v>
      </c>
      <c r="M3" s="128">
        <f ca="1">IFERROR(COUNTIFS(INDIRECT(CONCATENATE("'",$I3,"'!B3:H74")),"*Respite*",INDIRECT(CONCATENATE("'",$I3,"'!B3:H74")),"*"&amp;$A$1&amp;"*")/4,0)</f>
        <v>0</v>
      </c>
      <c r="N3" s="129">
        <f ca="1">IFERROR(COUNTIFS(INDIRECT(CONCATENATE("'",$I3,"'!B3:H74")),"*Com Hab*",INDIRECT(CONCATENATE("'",$I3,"'!B3:H74")),"*"&amp;$A$1&amp;"*")/4,0)</f>
        <v>0</v>
      </c>
      <c r="O3" s="130">
        <f ca="1">SUM(J3:N3)</f>
        <v>0</v>
      </c>
      <c r="P3" s="102" t="s">
        <v>6</v>
      </c>
      <c r="Q3" s="108" cm="1">
        <f t="array" aca="1" ref="Q3" ca="1">INDIRECT(CONCATENATE("'Servicing Total'!D",MATCH($A$1,'Servicing Total'!A:A,0)))</f>
        <v>0</v>
      </c>
      <c r="R3" s="1"/>
      <c r="S3" s="1"/>
      <c r="T3" s="1"/>
      <c r="U3" s="102" t="s">
        <v>6</v>
      </c>
      <c r="V3" s="102" t="b">
        <f t="shared" ref="V3:V6" si="1">COUNTIF(W3:AC3,"&gt;"&amp;0)&gt;=6</f>
        <v>0</v>
      </c>
      <c r="W3" s="61">
        <f>COUNTIF(B3:B74,"*CareGiver*")</f>
        <v>0</v>
      </c>
      <c r="X3" s="61">
        <f t="shared" ref="X3:AC3" si="2">COUNTIF(C3:C74,"*CareGiver*")</f>
        <v>0</v>
      </c>
      <c r="Y3" s="61">
        <f t="shared" si="2"/>
        <v>0</v>
      </c>
      <c r="Z3" s="61">
        <f t="shared" si="2"/>
        <v>0</v>
      </c>
      <c r="AA3" s="61">
        <f t="shared" si="2"/>
        <v>0</v>
      </c>
      <c r="AB3" s="61">
        <f t="shared" si="2"/>
        <v>0</v>
      </c>
      <c r="AC3" s="61">
        <f t="shared" si="2"/>
        <v>0</v>
      </c>
    </row>
    <row r="4" spans="1:29" ht="8.25" customHeight="1" x14ac:dyDescent="0.45">
      <c r="A4" s="151">
        <v>0.26041666666666669</v>
      </c>
      <c r="B4" s="71"/>
      <c r="C4" s="75"/>
      <c r="D4" s="75"/>
      <c r="E4" s="79"/>
      <c r="F4" s="75"/>
      <c r="G4" s="79"/>
      <c r="H4" s="75"/>
      <c r="I4" s="57"/>
      <c r="J4" s="125">
        <f t="shared" ref="J4:J67" ca="1" si="3">IFERROR(COUNTIFS(INDIRECT(CONCATENATE("'",$I4,"'!B3:H74")),"*Pre-Vocational*",INDIRECT(CONCATENATE("'",$I4,"'!B3:H74")),"*"&amp;$A$1&amp;"*")/4,0)</f>
        <v>0</v>
      </c>
      <c r="K4" s="126">
        <f t="shared" ref="K4:K67" ca="1" si="4">IFERROR(COUNTIFS(INDIRECT(CONCATENATE("'",$I4,"'!B3:H74")),"*CareGiver*",INDIRECT(CONCATENATE("'",$I4,"'!B3:H74")),"*"&amp;$A$1&amp;"*")/4,0)</f>
        <v>0</v>
      </c>
      <c r="L4" s="127">
        <f t="shared" ref="L4:L67" ca="1" si="5">IFERROR(COUNTIFS(INDIRECT(CONCATENATE("'",$I4,"'!B3:H74")),"*Advocacy*",INDIRECT(CONCATENATE("'",$I4,"'!B3:H74")),"*"&amp;$A$1&amp;"*")/4,0)</f>
        <v>0</v>
      </c>
      <c r="M4" s="128">
        <f t="shared" ref="M4:M67" ca="1" si="6">IFERROR(COUNTIFS(INDIRECT(CONCATENATE("'",$I4,"'!B3:H74")),"*Respite*",INDIRECT(CONCATENATE("'",$I4,"'!B3:H74")),"*"&amp;$A$1&amp;"*")/4,0)</f>
        <v>0</v>
      </c>
      <c r="N4" s="129">
        <f t="shared" ref="N4:N67" ca="1" si="7">IFERROR(COUNTIFS(INDIRECT(CONCATENATE("'",$I4,"'!B3:H74")),"*Com Hab*",INDIRECT(CONCATENATE("'",$I4,"'!B3:H74")),"*"&amp;$A$1&amp;"*")/4,0)</f>
        <v>0</v>
      </c>
      <c r="O4" s="130">
        <f t="shared" ref="O4:O66" ca="1" si="8">SUM(J4:N4)</f>
        <v>0</v>
      </c>
      <c r="P4" s="103" t="s">
        <v>7</v>
      </c>
      <c r="Q4" s="109" cm="1">
        <f t="array" aca="1" ref="Q4" ca="1">INDIRECT(CONCATENATE("'Servicing Total'!E",MATCH($A$1,'Servicing Total'!A:A,0)))</f>
        <v>0</v>
      </c>
      <c r="R4" s="1"/>
      <c r="S4" s="1"/>
      <c r="T4" s="1"/>
      <c r="U4" s="103" t="s">
        <v>7</v>
      </c>
      <c r="V4" s="103" t="b">
        <f t="shared" si="1"/>
        <v>0</v>
      </c>
      <c r="W4" s="63">
        <f>COUNTIF(B3:B74,"*Advocacy*")</f>
        <v>0</v>
      </c>
      <c r="X4" s="63">
        <f t="shared" ref="X4:AC4" si="9">COUNTIF(C3:C74,"*Advocacy*")</f>
        <v>0</v>
      </c>
      <c r="Y4" s="63">
        <f t="shared" si="9"/>
        <v>0</v>
      </c>
      <c r="Z4" s="63">
        <f t="shared" si="9"/>
        <v>0</v>
      </c>
      <c r="AA4" s="63">
        <f t="shared" si="9"/>
        <v>0</v>
      </c>
      <c r="AB4" s="63">
        <f t="shared" si="9"/>
        <v>0</v>
      </c>
      <c r="AC4" s="63">
        <f t="shared" si="9"/>
        <v>0</v>
      </c>
    </row>
    <row r="5" spans="1:29" ht="8.25" customHeight="1" x14ac:dyDescent="0.45">
      <c r="A5" s="151">
        <v>0.27083333333333331</v>
      </c>
      <c r="B5" s="71"/>
      <c r="C5" s="75"/>
      <c r="D5" s="75"/>
      <c r="E5" s="79"/>
      <c r="F5" s="75"/>
      <c r="G5" s="79"/>
      <c r="H5" s="75"/>
      <c r="I5" s="57"/>
      <c r="J5" s="125">
        <f t="shared" ca="1" si="3"/>
        <v>0</v>
      </c>
      <c r="K5" s="126">
        <f t="shared" ca="1" si="4"/>
        <v>0</v>
      </c>
      <c r="L5" s="127">
        <f t="shared" ca="1" si="5"/>
        <v>0</v>
      </c>
      <c r="M5" s="128">
        <f t="shared" ca="1" si="6"/>
        <v>0</v>
      </c>
      <c r="N5" s="129">
        <f t="shared" ca="1" si="7"/>
        <v>0</v>
      </c>
      <c r="O5" s="130">
        <f t="shared" ca="1" si="8"/>
        <v>0</v>
      </c>
      <c r="P5" s="104" t="s">
        <v>8</v>
      </c>
      <c r="Q5" s="110" cm="1">
        <f t="array" aca="1" ref="Q5" ca="1">INDIRECT(CONCATENATE("'Servicing Total'!F",MATCH($A$1,'Servicing Total'!A:A,0)))</f>
        <v>0</v>
      </c>
      <c r="R5" s="1"/>
      <c r="S5" s="1"/>
      <c r="T5" s="1"/>
      <c r="U5" s="104" t="s">
        <v>8</v>
      </c>
      <c r="V5" s="104" t="b">
        <f t="shared" si="1"/>
        <v>0</v>
      </c>
      <c r="W5" s="65">
        <f>COUNTIF(B3:B74,"*Respite*")</f>
        <v>0</v>
      </c>
      <c r="X5" s="65">
        <f t="shared" ref="X5:AC5" si="10">COUNTIF(C3:C74,"*Respite*")</f>
        <v>0</v>
      </c>
      <c r="Y5" s="65">
        <f t="shared" si="10"/>
        <v>0</v>
      </c>
      <c r="Z5" s="65">
        <f t="shared" si="10"/>
        <v>0</v>
      </c>
      <c r="AA5" s="65">
        <f t="shared" si="10"/>
        <v>0</v>
      </c>
      <c r="AB5" s="65">
        <f t="shared" si="10"/>
        <v>0</v>
      </c>
      <c r="AC5" s="65">
        <f t="shared" si="10"/>
        <v>0</v>
      </c>
    </row>
    <row r="6" spans="1:29" ht="8.25" customHeight="1" x14ac:dyDescent="0.45">
      <c r="A6" s="152">
        <v>0.28125</v>
      </c>
      <c r="B6" s="72"/>
      <c r="C6" s="76"/>
      <c r="D6" s="76"/>
      <c r="E6" s="80"/>
      <c r="F6" s="76"/>
      <c r="G6" s="80"/>
      <c r="H6" s="76"/>
      <c r="I6" s="57"/>
      <c r="J6" s="125">
        <f t="shared" ca="1" si="3"/>
        <v>0</v>
      </c>
      <c r="K6" s="126">
        <f t="shared" ca="1" si="4"/>
        <v>0</v>
      </c>
      <c r="L6" s="127">
        <f t="shared" ca="1" si="5"/>
        <v>0</v>
      </c>
      <c r="M6" s="128">
        <f t="shared" ca="1" si="6"/>
        <v>0</v>
      </c>
      <c r="N6" s="129">
        <f t="shared" ca="1" si="7"/>
        <v>0</v>
      </c>
      <c r="O6" s="130">
        <f t="shared" ca="1" si="8"/>
        <v>0</v>
      </c>
      <c r="P6" s="105" t="s">
        <v>107</v>
      </c>
      <c r="Q6" s="111" cm="1">
        <f t="array" aca="1" ref="Q6" ca="1">INDIRECT(CONCATENATE("'Servicing Total'!G",MATCH($A$1,'Servicing Total'!A:A,0)))</f>
        <v>0</v>
      </c>
      <c r="R6" s="1"/>
      <c r="S6" s="1"/>
      <c r="T6" s="1"/>
      <c r="U6" s="105" t="s">
        <v>107</v>
      </c>
      <c r="V6" s="105" t="b">
        <f t="shared" si="1"/>
        <v>0</v>
      </c>
      <c r="W6" s="69">
        <f>COUNTIF(B3:B74,"*Com Hab*")</f>
        <v>0</v>
      </c>
      <c r="X6" s="69">
        <f t="shared" ref="X6:AC6" si="11">COUNTIF(C3:C74,"*Com Hab*")</f>
        <v>0</v>
      </c>
      <c r="Y6" s="69">
        <f t="shared" si="11"/>
        <v>0</v>
      </c>
      <c r="Z6" s="69">
        <f t="shared" si="11"/>
        <v>0</v>
      </c>
      <c r="AA6" s="69">
        <f t="shared" si="11"/>
        <v>0</v>
      </c>
      <c r="AB6" s="69">
        <f t="shared" si="11"/>
        <v>0</v>
      </c>
      <c r="AC6" s="69">
        <f t="shared" si="11"/>
        <v>0</v>
      </c>
    </row>
    <row r="7" spans="1:29" ht="8.25" customHeight="1" x14ac:dyDescent="0.45">
      <c r="A7" s="150">
        <v>0.29166666666666669</v>
      </c>
      <c r="B7" s="70"/>
      <c r="C7" s="74"/>
      <c r="D7" s="74"/>
      <c r="E7" s="78"/>
      <c r="F7" s="74"/>
      <c r="G7" s="78"/>
      <c r="H7" s="74"/>
      <c r="I7" s="57"/>
      <c r="J7" s="125">
        <f t="shared" ca="1" si="3"/>
        <v>0</v>
      </c>
      <c r="K7" s="126">
        <f t="shared" ca="1" si="4"/>
        <v>0</v>
      </c>
      <c r="L7" s="127">
        <f t="shared" ca="1" si="5"/>
        <v>0</v>
      </c>
      <c r="M7" s="128">
        <f t="shared" ca="1" si="6"/>
        <v>0</v>
      </c>
      <c r="N7" s="129">
        <f t="shared" ca="1" si="7"/>
        <v>0</v>
      </c>
      <c r="O7" s="130">
        <f t="shared" ca="1" si="8"/>
        <v>0</v>
      </c>
      <c r="P7" s="106" t="s">
        <v>9</v>
      </c>
      <c r="Q7" s="112">
        <f ca="1">SUM(Q2:Q6)</f>
        <v>0</v>
      </c>
      <c r="R7" s="1"/>
      <c r="S7" s="1"/>
      <c r="T7" s="1"/>
    </row>
    <row r="8" spans="1:29" ht="8.25" customHeight="1" x14ac:dyDescent="0.45">
      <c r="A8" s="151">
        <v>0.30208333333333331</v>
      </c>
      <c r="B8" s="71"/>
      <c r="C8" s="75"/>
      <c r="D8" s="75"/>
      <c r="E8" s="79"/>
      <c r="F8" s="75"/>
      <c r="G8" s="79"/>
      <c r="H8" s="75"/>
      <c r="I8" s="57"/>
      <c r="J8" s="125">
        <f t="shared" ca="1" si="3"/>
        <v>0</v>
      </c>
      <c r="K8" s="126">
        <f t="shared" ca="1" si="4"/>
        <v>0</v>
      </c>
      <c r="L8" s="127">
        <f t="shared" ca="1" si="5"/>
        <v>0</v>
      </c>
      <c r="M8" s="128">
        <f t="shared" ca="1" si="6"/>
        <v>0</v>
      </c>
      <c r="N8" s="129">
        <f t="shared" ca="1" si="7"/>
        <v>0</v>
      </c>
      <c r="O8" s="130">
        <f t="shared" ca="1" si="8"/>
        <v>0</v>
      </c>
      <c r="P8" s="118" t="s">
        <v>40</v>
      </c>
      <c r="Q8" s="56" t="str" cm="1">
        <f t="array" aca="1" ref="Q8" ca="1">INDIRECT(CONCATENATE("Individual!A",MATCH($A$1,Individual!A:A,0)))</f>
        <v>Individual 9</v>
      </c>
      <c r="R8" s="1"/>
      <c r="S8" s="1"/>
      <c r="T8" s="1"/>
    </row>
    <row r="9" spans="1:29" ht="8.25" customHeight="1" x14ac:dyDescent="0.45">
      <c r="A9" s="151">
        <v>0.3125</v>
      </c>
      <c r="B9" s="71"/>
      <c r="C9" s="75"/>
      <c r="D9" s="75"/>
      <c r="E9" s="79"/>
      <c r="F9" s="75"/>
      <c r="G9" s="79"/>
      <c r="H9" s="75"/>
      <c r="I9" s="57"/>
      <c r="J9" s="125">
        <f t="shared" ca="1" si="3"/>
        <v>0</v>
      </c>
      <c r="K9" s="126">
        <f t="shared" ca="1" si="4"/>
        <v>0</v>
      </c>
      <c r="L9" s="127">
        <f t="shared" ca="1" si="5"/>
        <v>0</v>
      </c>
      <c r="M9" s="128">
        <f t="shared" ca="1" si="6"/>
        <v>0</v>
      </c>
      <c r="N9" s="129">
        <f t="shared" ca="1" si="7"/>
        <v>0</v>
      </c>
      <c r="O9" s="130">
        <f t="shared" ca="1" si="8"/>
        <v>0</v>
      </c>
      <c r="P9" s="118" t="s">
        <v>209</v>
      </c>
      <c r="Q9" s="56" cm="1">
        <f t="array" aca="1" ref="Q9" ca="1">INDIRECT(CONCATENATE("Individual!B",MATCH($A$1,Individual!A:A,0)))</f>
        <v>0</v>
      </c>
      <c r="R9" s="1"/>
      <c r="S9" s="1"/>
      <c r="T9" s="1"/>
    </row>
    <row r="10" spans="1:29" ht="8.25" customHeight="1" x14ac:dyDescent="0.45">
      <c r="A10" s="152">
        <v>0.32291666666666702</v>
      </c>
      <c r="B10" s="72"/>
      <c r="C10" s="76"/>
      <c r="D10" s="76"/>
      <c r="E10" s="80"/>
      <c r="F10" s="76"/>
      <c r="G10" s="80"/>
      <c r="H10" s="76"/>
      <c r="I10" s="57"/>
      <c r="J10" s="125">
        <f t="shared" ca="1" si="3"/>
        <v>0</v>
      </c>
      <c r="K10" s="126">
        <f t="shared" ca="1" si="4"/>
        <v>0</v>
      </c>
      <c r="L10" s="127">
        <f t="shared" ca="1" si="5"/>
        <v>0</v>
      </c>
      <c r="M10" s="128">
        <f t="shared" ca="1" si="6"/>
        <v>0</v>
      </c>
      <c r="N10" s="129">
        <f t="shared" ca="1" si="7"/>
        <v>0</v>
      </c>
      <c r="O10" s="130">
        <f t="shared" ca="1" si="8"/>
        <v>0</v>
      </c>
      <c r="P10" s="118" t="s">
        <v>210</v>
      </c>
      <c r="Q10" s="56" cm="1">
        <f t="array" aca="1" ref="Q10" ca="1">INDIRECT(CONCATENATE("Individual!C",MATCH($A$1,Individual!A:A,0)))</f>
        <v>0</v>
      </c>
      <c r="R10" s="1"/>
      <c r="S10" s="1"/>
      <c r="T10" s="1"/>
    </row>
    <row r="11" spans="1:29" ht="8.25" customHeight="1" x14ac:dyDescent="0.45">
      <c r="A11" s="150">
        <v>0.33333333333333298</v>
      </c>
      <c r="B11" s="70"/>
      <c r="C11" s="74"/>
      <c r="D11" s="74"/>
      <c r="E11" s="78"/>
      <c r="F11" s="74"/>
      <c r="G11" s="78"/>
      <c r="H11" s="74"/>
      <c r="I11" s="57"/>
      <c r="J11" s="125">
        <f t="shared" ca="1" si="3"/>
        <v>0</v>
      </c>
      <c r="K11" s="126">
        <f t="shared" ca="1" si="4"/>
        <v>0</v>
      </c>
      <c r="L11" s="127">
        <f t="shared" ca="1" si="5"/>
        <v>0</v>
      </c>
      <c r="M11" s="128">
        <f t="shared" ca="1" si="6"/>
        <v>0</v>
      </c>
      <c r="N11" s="129">
        <f t="shared" ca="1" si="7"/>
        <v>0</v>
      </c>
      <c r="O11" s="130">
        <f t="shared" ca="1" si="8"/>
        <v>0</v>
      </c>
      <c r="P11" s="118" t="s">
        <v>197</v>
      </c>
      <c r="Q11" s="56" cm="1">
        <f t="array" aca="1" ref="Q11" ca="1">INDIRECT(CONCATENATE("Individual!J",MATCH($A$1,Individual!A:A,0)))</f>
        <v>0</v>
      </c>
      <c r="R11" s="1"/>
      <c r="S11" s="1"/>
      <c r="T11" s="1"/>
    </row>
    <row r="12" spans="1:29" ht="8.25" customHeight="1" x14ac:dyDescent="0.45">
      <c r="A12" s="151">
        <v>0.34375</v>
      </c>
      <c r="B12" s="71"/>
      <c r="C12" s="75"/>
      <c r="D12" s="75"/>
      <c r="E12" s="79"/>
      <c r="F12" s="75"/>
      <c r="G12" s="79"/>
      <c r="H12" s="75"/>
      <c r="I12" s="57"/>
      <c r="J12" s="125">
        <f t="shared" ca="1" si="3"/>
        <v>0</v>
      </c>
      <c r="K12" s="126">
        <f t="shared" ca="1" si="4"/>
        <v>0</v>
      </c>
      <c r="L12" s="127">
        <f t="shared" ca="1" si="5"/>
        <v>0</v>
      </c>
      <c r="M12" s="128">
        <f t="shared" ca="1" si="6"/>
        <v>0</v>
      </c>
      <c r="N12" s="129">
        <f t="shared" ca="1" si="7"/>
        <v>0</v>
      </c>
      <c r="O12" s="130">
        <f t="shared" ca="1" si="8"/>
        <v>0</v>
      </c>
      <c r="P12" s="118" t="s">
        <v>202</v>
      </c>
      <c r="Q12" s="56" cm="1">
        <f t="array" aca="1" ref="Q12" ca="1">INDIRECT(CONCATENATE("Individual!K",MATCH($A$1,Individual!A:A,0)))</f>
        <v>0</v>
      </c>
      <c r="R12" s="1"/>
      <c r="S12" s="1"/>
      <c r="T12" s="1"/>
    </row>
    <row r="13" spans="1:29" ht="8.25" customHeight="1" x14ac:dyDescent="0.45">
      <c r="A13" s="151">
        <v>0.35416666666666602</v>
      </c>
      <c r="B13" s="71"/>
      <c r="C13" s="75"/>
      <c r="D13" s="75"/>
      <c r="E13" s="79"/>
      <c r="F13" s="75"/>
      <c r="G13" s="79"/>
      <c r="H13" s="75"/>
      <c r="I13" s="57"/>
      <c r="J13" s="125">
        <f t="shared" ca="1" si="3"/>
        <v>0</v>
      </c>
      <c r="K13" s="126">
        <f t="shared" ca="1" si="4"/>
        <v>0</v>
      </c>
      <c r="L13" s="127">
        <f t="shared" ca="1" si="5"/>
        <v>0</v>
      </c>
      <c r="M13" s="128">
        <f t="shared" ca="1" si="6"/>
        <v>0</v>
      </c>
      <c r="N13" s="129">
        <f t="shared" ca="1" si="7"/>
        <v>0</v>
      </c>
      <c r="O13" s="130">
        <f t="shared" ca="1" si="8"/>
        <v>0</v>
      </c>
      <c r="P13" s="118" t="s">
        <v>204</v>
      </c>
      <c r="Q13" s="56" cm="1">
        <f t="array" aca="1" ref="Q13" ca="1">INDIRECT(CONCATENATE("Individual!L",MATCH($A$1,Individual!A:A,0)))</f>
        <v>0</v>
      </c>
      <c r="R13" s="1"/>
      <c r="S13" s="1"/>
      <c r="T13" s="1"/>
    </row>
    <row r="14" spans="1:29" ht="8.25" customHeight="1" x14ac:dyDescent="0.45">
      <c r="A14" s="152">
        <v>0.36458333333333298</v>
      </c>
      <c r="B14" s="72"/>
      <c r="C14" s="76"/>
      <c r="D14" s="76"/>
      <c r="E14" s="80"/>
      <c r="F14" s="76"/>
      <c r="G14" s="80"/>
      <c r="H14" s="76"/>
      <c r="I14" s="57"/>
      <c r="J14" s="125">
        <f t="shared" ca="1" si="3"/>
        <v>0</v>
      </c>
      <c r="K14" s="126">
        <f t="shared" ca="1" si="4"/>
        <v>0</v>
      </c>
      <c r="L14" s="127">
        <f t="shared" ca="1" si="5"/>
        <v>0</v>
      </c>
      <c r="M14" s="128">
        <f t="shared" ca="1" si="6"/>
        <v>0</v>
      </c>
      <c r="N14" s="129">
        <f t="shared" ca="1" si="7"/>
        <v>0</v>
      </c>
      <c r="O14" s="130">
        <f t="shared" ca="1" si="8"/>
        <v>0</v>
      </c>
      <c r="P14" s="118" t="s">
        <v>203</v>
      </c>
      <c r="Q14" s="56" cm="1">
        <f t="array" aca="1" ref="Q14" ca="1">INDIRECT(CONCATENATE("Individual!M",MATCH($A$1,Individual!A:A,0)))</f>
        <v>0</v>
      </c>
      <c r="R14" s="1"/>
      <c r="S14" s="1"/>
      <c r="T14" s="1"/>
    </row>
    <row r="15" spans="1:29" ht="8.25" customHeight="1" x14ac:dyDescent="0.45">
      <c r="A15" s="150">
        <v>0.375</v>
      </c>
      <c r="B15" s="70"/>
      <c r="C15" s="74"/>
      <c r="D15" s="74"/>
      <c r="E15" s="78"/>
      <c r="F15" s="74"/>
      <c r="G15" s="78"/>
      <c r="H15" s="74"/>
      <c r="I15" s="57"/>
      <c r="J15" s="125">
        <f t="shared" ca="1" si="3"/>
        <v>0</v>
      </c>
      <c r="K15" s="126">
        <f t="shared" ca="1" si="4"/>
        <v>0</v>
      </c>
      <c r="L15" s="127">
        <f t="shared" ca="1" si="5"/>
        <v>0</v>
      </c>
      <c r="M15" s="128">
        <f t="shared" ca="1" si="6"/>
        <v>0</v>
      </c>
      <c r="N15" s="129">
        <f t="shared" ca="1" si="7"/>
        <v>0</v>
      </c>
      <c r="O15" s="130">
        <f t="shared" ca="1" si="8"/>
        <v>0</v>
      </c>
      <c r="P15" s="118" t="s">
        <v>201</v>
      </c>
      <c r="Q15" s="56" cm="1">
        <f t="array" aca="1" ref="Q15" ca="1">INDIRECT(CONCATENATE("Individual!N",MATCH($A$1,Individual!A:A,0)))</f>
        <v>0</v>
      </c>
      <c r="R15" s="1"/>
      <c r="S15" s="1"/>
      <c r="T15" s="1"/>
    </row>
    <row r="16" spans="1:29" ht="8.25" customHeight="1" x14ac:dyDescent="0.45">
      <c r="A16" s="151">
        <v>0.38541666666666602</v>
      </c>
      <c r="B16" s="71"/>
      <c r="C16" s="75"/>
      <c r="D16" s="75"/>
      <c r="E16" s="79"/>
      <c r="F16" s="75"/>
      <c r="G16" s="79"/>
      <c r="H16" s="75"/>
      <c r="I16" s="57"/>
      <c r="J16" s="125">
        <f t="shared" ca="1" si="3"/>
        <v>0</v>
      </c>
      <c r="K16" s="126">
        <f t="shared" ca="1" si="4"/>
        <v>0</v>
      </c>
      <c r="L16" s="127">
        <f t="shared" ca="1" si="5"/>
        <v>0</v>
      </c>
      <c r="M16" s="128">
        <f t="shared" ca="1" si="6"/>
        <v>0</v>
      </c>
      <c r="N16" s="129">
        <f t="shared" ca="1" si="7"/>
        <v>0</v>
      </c>
      <c r="O16" s="130">
        <f t="shared" ca="1" si="8"/>
        <v>0</v>
      </c>
      <c r="P16" s="118" t="s">
        <v>199</v>
      </c>
      <c r="Q16" s="56" cm="1">
        <f t="array" aca="1" ref="Q16" ca="1">INDIRECT(CONCATENATE("Individual!O",MATCH($A$1,Individual!A:A,0)))</f>
        <v>0</v>
      </c>
      <c r="R16" s="1"/>
      <c r="S16" s="1"/>
      <c r="T16" s="1"/>
    </row>
    <row r="17" spans="1:20" ht="8.25" customHeight="1" x14ac:dyDescent="0.45">
      <c r="A17" s="151">
        <v>0.39583333333333298</v>
      </c>
      <c r="B17" s="71"/>
      <c r="C17" s="75"/>
      <c r="D17" s="75"/>
      <c r="E17" s="79"/>
      <c r="F17" s="75"/>
      <c r="G17" s="79"/>
      <c r="H17" s="75"/>
      <c r="I17" s="57"/>
      <c r="J17" s="125">
        <f t="shared" ca="1" si="3"/>
        <v>0</v>
      </c>
      <c r="K17" s="126">
        <f t="shared" ca="1" si="4"/>
        <v>0</v>
      </c>
      <c r="L17" s="127">
        <f t="shared" ca="1" si="5"/>
        <v>0</v>
      </c>
      <c r="M17" s="128">
        <f t="shared" ca="1" si="6"/>
        <v>0</v>
      </c>
      <c r="N17" s="129">
        <f t="shared" ca="1" si="7"/>
        <v>0</v>
      </c>
      <c r="O17" s="130">
        <f t="shared" ca="1" si="8"/>
        <v>0</v>
      </c>
      <c r="P17" s="118" t="s">
        <v>226</v>
      </c>
      <c r="Q17" s="56" cm="1">
        <f t="array" aca="1" ref="Q17" ca="1">INDIRECT(CONCATENATE("Individual!P",MATCH($A$1,Individual!A:A,0)))</f>
        <v>0</v>
      </c>
      <c r="R17" s="1"/>
      <c r="S17" s="1"/>
      <c r="T17" s="1"/>
    </row>
    <row r="18" spans="1:20" ht="8.25" customHeight="1" x14ac:dyDescent="0.45">
      <c r="A18" s="152">
        <v>0.40625</v>
      </c>
      <c r="B18" s="72"/>
      <c r="C18" s="76"/>
      <c r="D18" s="76"/>
      <c r="E18" s="80"/>
      <c r="F18" s="76"/>
      <c r="G18" s="80"/>
      <c r="H18" s="76"/>
      <c r="I18" s="57"/>
      <c r="J18" s="125">
        <f t="shared" ca="1" si="3"/>
        <v>0</v>
      </c>
      <c r="K18" s="126">
        <f t="shared" ca="1" si="4"/>
        <v>0</v>
      </c>
      <c r="L18" s="127">
        <f t="shared" ca="1" si="5"/>
        <v>0</v>
      </c>
      <c r="M18" s="128">
        <f t="shared" ca="1" si="6"/>
        <v>0</v>
      </c>
      <c r="N18" s="129">
        <f t="shared" ca="1" si="7"/>
        <v>0</v>
      </c>
      <c r="O18" s="130">
        <f t="shared" ca="1" si="8"/>
        <v>0</v>
      </c>
      <c r="P18" s="118" t="s">
        <v>200</v>
      </c>
      <c r="Q18" s="56" cm="1">
        <f t="array" aca="1" ref="Q18" ca="1">INDIRECT(CONCATENATE("Individual!Q",MATCH($A$1,Individual!A:A,0)))</f>
        <v>0</v>
      </c>
      <c r="R18" s="1"/>
      <c r="S18" s="1"/>
      <c r="T18" s="1"/>
    </row>
    <row r="19" spans="1:20" ht="8.25" customHeight="1" x14ac:dyDescent="0.45">
      <c r="A19" s="150">
        <v>0.41666666666666702</v>
      </c>
      <c r="B19" s="70"/>
      <c r="C19" s="74"/>
      <c r="D19" s="74"/>
      <c r="E19" s="78"/>
      <c r="F19" s="74"/>
      <c r="G19" s="78"/>
      <c r="H19" s="74"/>
      <c r="I19" s="57"/>
      <c r="J19" s="125">
        <f t="shared" ca="1" si="3"/>
        <v>0</v>
      </c>
      <c r="K19" s="126">
        <f t="shared" ca="1" si="4"/>
        <v>0</v>
      </c>
      <c r="L19" s="127">
        <f t="shared" ca="1" si="5"/>
        <v>0</v>
      </c>
      <c r="M19" s="128">
        <f t="shared" ca="1" si="6"/>
        <v>0</v>
      </c>
      <c r="N19" s="129">
        <f t="shared" ca="1" si="7"/>
        <v>0</v>
      </c>
      <c r="O19" s="130">
        <f t="shared" ca="1" si="8"/>
        <v>0</v>
      </c>
      <c r="P19" s="48"/>
      <c r="Q19" s="49"/>
      <c r="R19" s="1"/>
      <c r="S19" s="1"/>
      <c r="T19" s="1"/>
    </row>
    <row r="20" spans="1:20" ht="8.25" customHeight="1" x14ac:dyDescent="0.45">
      <c r="A20" s="151">
        <v>0.42708333333333298</v>
      </c>
      <c r="B20" s="71"/>
      <c r="C20" s="75"/>
      <c r="D20" s="75"/>
      <c r="E20" s="79"/>
      <c r="F20" s="75"/>
      <c r="G20" s="79"/>
      <c r="H20" s="75"/>
      <c r="I20" s="57"/>
      <c r="J20" s="125">
        <f t="shared" ca="1" si="3"/>
        <v>0</v>
      </c>
      <c r="K20" s="126">
        <f t="shared" ca="1" si="4"/>
        <v>0</v>
      </c>
      <c r="L20" s="127">
        <f t="shared" ca="1" si="5"/>
        <v>0</v>
      </c>
      <c r="M20" s="128">
        <f t="shared" ca="1" si="6"/>
        <v>0</v>
      </c>
      <c r="N20" s="129">
        <f t="shared" ca="1" si="7"/>
        <v>0</v>
      </c>
      <c r="O20" s="130">
        <f t="shared" ca="1" si="8"/>
        <v>0</v>
      </c>
      <c r="P20" s="48"/>
      <c r="Q20" s="49"/>
      <c r="R20" s="1"/>
      <c r="S20" s="1"/>
      <c r="T20" s="1"/>
    </row>
    <row r="21" spans="1:20" ht="8.25" customHeight="1" x14ac:dyDescent="0.45">
      <c r="A21" s="151">
        <v>0.4375</v>
      </c>
      <c r="B21" s="71"/>
      <c r="C21" s="75"/>
      <c r="D21" s="75"/>
      <c r="E21" s="79"/>
      <c r="F21" s="75"/>
      <c r="G21" s="79"/>
      <c r="H21" s="75"/>
      <c r="I21" s="57"/>
      <c r="J21" s="125">
        <f t="shared" ca="1" si="3"/>
        <v>0</v>
      </c>
      <c r="K21" s="126">
        <f t="shared" ca="1" si="4"/>
        <v>0</v>
      </c>
      <c r="L21" s="127">
        <f t="shared" ca="1" si="5"/>
        <v>0</v>
      </c>
      <c r="M21" s="128">
        <f t="shared" ca="1" si="6"/>
        <v>0</v>
      </c>
      <c r="N21" s="129">
        <f t="shared" ca="1" si="7"/>
        <v>0</v>
      </c>
      <c r="O21" s="130">
        <f t="shared" ca="1" si="8"/>
        <v>0</v>
      </c>
      <c r="P21" s="48"/>
      <c r="Q21" s="49"/>
      <c r="R21" s="1"/>
      <c r="S21" s="1"/>
      <c r="T21" s="1"/>
    </row>
    <row r="22" spans="1:20" ht="8.25" customHeight="1" x14ac:dyDescent="0.45">
      <c r="A22" s="152">
        <v>0.44791666666666602</v>
      </c>
      <c r="B22" s="72"/>
      <c r="C22" s="76"/>
      <c r="D22" s="76"/>
      <c r="E22" s="80"/>
      <c r="F22" s="76"/>
      <c r="G22" s="80"/>
      <c r="H22" s="76"/>
      <c r="I22" s="57"/>
      <c r="J22" s="125">
        <f t="shared" ca="1" si="3"/>
        <v>0</v>
      </c>
      <c r="K22" s="126">
        <f t="shared" ca="1" si="4"/>
        <v>0</v>
      </c>
      <c r="L22" s="127">
        <f t="shared" ca="1" si="5"/>
        <v>0</v>
      </c>
      <c r="M22" s="128">
        <f t="shared" ca="1" si="6"/>
        <v>0</v>
      </c>
      <c r="N22" s="129">
        <f t="shared" ca="1" si="7"/>
        <v>0</v>
      </c>
      <c r="O22" s="130">
        <f t="shared" ca="1" si="8"/>
        <v>0</v>
      </c>
      <c r="P22" s="48"/>
      <c r="Q22" s="49"/>
      <c r="R22" s="1"/>
      <c r="S22" s="1"/>
      <c r="T22" s="1"/>
    </row>
    <row r="23" spans="1:20" ht="8.25" customHeight="1" x14ac:dyDescent="0.45">
      <c r="A23" s="150">
        <v>0.45833333333333298</v>
      </c>
      <c r="B23" s="70"/>
      <c r="C23" s="74"/>
      <c r="D23" s="74"/>
      <c r="E23" s="78"/>
      <c r="F23" s="74"/>
      <c r="G23" s="78"/>
      <c r="H23" s="74"/>
      <c r="I23" s="57"/>
      <c r="J23" s="125">
        <f t="shared" ca="1" si="3"/>
        <v>0</v>
      </c>
      <c r="K23" s="126">
        <f t="shared" ca="1" si="4"/>
        <v>0</v>
      </c>
      <c r="L23" s="127">
        <f t="shared" ca="1" si="5"/>
        <v>0</v>
      </c>
      <c r="M23" s="128">
        <f t="shared" ca="1" si="6"/>
        <v>0</v>
      </c>
      <c r="N23" s="129">
        <f t="shared" ca="1" si="7"/>
        <v>0</v>
      </c>
      <c r="O23" s="130">
        <f t="shared" ca="1" si="8"/>
        <v>0</v>
      </c>
      <c r="P23" s="48"/>
      <c r="Q23" s="49"/>
      <c r="R23" s="1"/>
      <c r="S23" s="1"/>
      <c r="T23" s="1"/>
    </row>
    <row r="24" spans="1:20" ht="8.25" customHeight="1" x14ac:dyDescent="0.45">
      <c r="A24" s="151">
        <v>0.46875</v>
      </c>
      <c r="B24" s="71"/>
      <c r="C24" s="75"/>
      <c r="D24" s="75"/>
      <c r="E24" s="79"/>
      <c r="F24" s="75"/>
      <c r="G24" s="79"/>
      <c r="H24" s="75"/>
      <c r="I24" s="57"/>
      <c r="J24" s="125">
        <f t="shared" ca="1" si="3"/>
        <v>0</v>
      </c>
      <c r="K24" s="126">
        <f t="shared" ca="1" si="4"/>
        <v>0</v>
      </c>
      <c r="L24" s="127">
        <f t="shared" ca="1" si="5"/>
        <v>0</v>
      </c>
      <c r="M24" s="128">
        <f t="shared" ca="1" si="6"/>
        <v>0</v>
      </c>
      <c r="N24" s="129">
        <f t="shared" ca="1" si="7"/>
        <v>0</v>
      </c>
      <c r="O24" s="130">
        <f t="shared" ca="1" si="8"/>
        <v>0</v>
      </c>
      <c r="P24" s="48"/>
      <c r="Q24" s="49"/>
      <c r="R24" s="1"/>
      <c r="S24" s="1"/>
      <c r="T24" s="1"/>
    </row>
    <row r="25" spans="1:20" ht="8.25" customHeight="1" x14ac:dyDescent="0.45">
      <c r="A25" s="151">
        <v>0.47916666666666602</v>
      </c>
      <c r="B25" s="71"/>
      <c r="C25" s="75"/>
      <c r="D25" s="75"/>
      <c r="E25" s="79"/>
      <c r="F25" s="75"/>
      <c r="G25" s="79"/>
      <c r="H25" s="75"/>
      <c r="I25" s="57"/>
      <c r="J25" s="125">
        <f t="shared" ca="1" si="3"/>
        <v>0</v>
      </c>
      <c r="K25" s="126">
        <f t="shared" ca="1" si="4"/>
        <v>0</v>
      </c>
      <c r="L25" s="127">
        <f t="shared" ca="1" si="5"/>
        <v>0</v>
      </c>
      <c r="M25" s="128">
        <f t="shared" ca="1" si="6"/>
        <v>0</v>
      </c>
      <c r="N25" s="129">
        <f t="shared" ca="1" si="7"/>
        <v>0</v>
      </c>
      <c r="O25" s="130">
        <f t="shared" ca="1" si="8"/>
        <v>0</v>
      </c>
      <c r="P25" s="1"/>
      <c r="R25" s="1"/>
      <c r="S25" s="1"/>
      <c r="T25" s="1"/>
    </row>
    <row r="26" spans="1:20" ht="8.25" customHeight="1" x14ac:dyDescent="0.45">
      <c r="A26" s="152">
        <v>0.48958333333333298</v>
      </c>
      <c r="B26" s="72"/>
      <c r="C26" s="76"/>
      <c r="D26" s="76"/>
      <c r="E26" s="80"/>
      <c r="F26" s="76"/>
      <c r="G26" s="80"/>
      <c r="H26" s="76"/>
      <c r="I26" s="57"/>
      <c r="J26" s="125">
        <f t="shared" ca="1" si="3"/>
        <v>0</v>
      </c>
      <c r="K26" s="126">
        <f t="shared" ca="1" si="4"/>
        <v>0</v>
      </c>
      <c r="L26" s="127">
        <f t="shared" ca="1" si="5"/>
        <v>0</v>
      </c>
      <c r="M26" s="128">
        <f t="shared" ca="1" si="6"/>
        <v>0</v>
      </c>
      <c r="N26" s="129">
        <f t="shared" ca="1" si="7"/>
        <v>0</v>
      </c>
      <c r="O26" s="130">
        <f t="shared" ca="1" si="8"/>
        <v>0</v>
      </c>
      <c r="P26" s="1"/>
      <c r="R26" s="1"/>
      <c r="S26" s="1"/>
      <c r="T26" s="1"/>
    </row>
    <row r="27" spans="1:20" ht="8.25" customHeight="1" x14ac:dyDescent="0.45">
      <c r="A27" s="150">
        <v>0.5</v>
      </c>
      <c r="B27" s="70"/>
      <c r="C27" s="74"/>
      <c r="D27" s="74"/>
      <c r="E27" s="78"/>
      <c r="F27" s="74"/>
      <c r="G27" s="78"/>
      <c r="H27" s="74"/>
      <c r="I27" s="57"/>
      <c r="J27" s="125">
        <f t="shared" ca="1" si="3"/>
        <v>0</v>
      </c>
      <c r="K27" s="126">
        <f t="shared" ca="1" si="4"/>
        <v>0</v>
      </c>
      <c r="L27" s="127">
        <f t="shared" ca="1" si="5"/>
        <v>0</v>
      </c>
      <c r="M27" s="128">
        <f t="shared" ca="1" si="6"/>
        <v>0</v>
      </c>
      <c r="N27" s="129">
        <f t="shared" ca="1" si="7"/>
        <v>0</v>
      </c>
      <c r="O27" s="130">
        <f t="shared" ca="1" si="8"/>
        <v>0</v>
      </c>
      <c r="P27" s="1"/>
      <c r="R27" s="1"/>
      <c r="S27" s="1"/>
      <c r="T27" s="1"/>
    </row>
    <row r="28" spans="1:20" ht="8.25" customHeight="1" x14ac:dyDescent="0.45">
      <c r="A28" s="151">
        <v>0.51041666666666596</v>
      </c>
      <c r="B28" s="71"/>
      <c r="C28" s="75"/>
      <c r="D28" s="75"/>
      <c r="E28" s="79"/>
      <c r="F28" s="75"/>
      <c r="G28" s="79"/>
      <c r="H28" s="75"/>
      <c r="I28" s="57"/>
      <c r="J28" s="125">
        <f t="shared" ca="1" si="3"/>
        <v>0</v>
      </c>
      <c r="K28" s="126">
        <f t="shared" ca="1" si="4"/>
        <v>0</v>
      </c>
      <c r="L28" s="127">
        <f t="shared" ca="1" si="5"/>
        <v>0</v>
      </c>
      <c r="M28" s="128">
        <f t="shared" ca="1" si="6"/>
        <v>0</v>
      </c>
      <c r="N28" s="129">
        <f t="shared" ca="1" si="7"/>
        <v>0</v>
      </c>
      <c r="O28" s="130">
        <f t="shared" ca="1" si="8"/>
        <v>0</v>
      </c>
      <c r="P28" s="1"/>
      <c r="R28" s="1"/>
      <c r="S28" s="1"/>
      <c r="T28" s="1"/>
    </row>
    <row r="29" spans="1:20" ht="8.25" customHeight="1" x14ac:dyDescent="0.45">
      <c r="A29" s="151">
        <v>0.52083333333333304</v>
      </c>
      <c r="B29" s="71"/>
      <c r="C29" s="75"/>
      <c r="D29" s="75"/>
      <c r="E29" s="79"/>
      <c r="F29" s="75"/>
      <c r="G29" s="79"/>
      <c r="H29" s="75"/>
      <c r="I29" s="57"/>
      <c r="J29" s="125">
        <f t="shared" ca="1" si="3"/>
        <v>0</v>
      </c>
      <c r="K29" s="126">
        <f t="shared" ca="1" si="4"/>
        <v>0</v>
      </c>
      <c r="L29" s="127">
        <f t="shared" ca="1" si="5"/>
        <v>0</v>
      </c>
      <c r="M29" s="128">
        <f t="shared" ca="1" si="6"/>
        <v>0</v>
      </c>
      <c r="N29" s="129">
        <f t="shared" ca="1" si="7"/>
        <v>0</v>
      </c>
      <c r="O29" s="130">
        <f t="shared" ca="1" si="8"/>
        <v>0</v>
      </c>
      <c r="P29" s="1"/>
      <c r="R29" s="1"/>
      <c r="S29" s="1"/>
      <c r="T29" s="1"/>
    </row>
    <row r="30" spans="1:20" ht="8.25" customHeight="1" x14ac:dyDescent="0.45">
      <c r="A30" s="152">
        <v>0.531249999999999</v>
      </c>
      <c r="B30" s="72"/>
      <c r="C30" s="76"/>
      <c r="D30" s="76"/>
      <c r="E30" s="80"/>
      <c r="F30" s="76"/>
      <c r="G30" s="80"/>
      <c r="H30" s="76"/>
      <c r="I30" s="57"/>
      <c r="J30" s="125">
        <f t="shared" ca="1" si="3"/>
        <v>0</v>
      </c>
      <c r="K30" s="126">
        <f t="shared" ca="1" si="4"/>
        <v>0</v>
      </c>
      <c r="L30" s="127">
        <f t="shared" ca="1" si="5"/>
        <v>0</v>
      </c>
      <c r="M30" s="128">
        <f t="shared" ca="1" si="6"/>
        <v>0</v>
      </c>
      <c r="N30" s="129">
        <f t="shared" ca="1" si="7"/>
        <v>0</v>
      </c>
      <c r="O30" s="130">
        <f t="shared" ca="1" si="8"/>
        <v>0</v>
      </c>
      <c r="P30" s="1"/>
      <c r="R30" s="1"/>
      <c r="S30" s="1"/>
      <c r="T30" s="1"/>
    </row>
    <row r="31" spans="1:20" ht="8.25" customHeight="1" x14ac:dyDescent="0.45">
      <c r="A31" s="150">
        <v>0.54166666666666596</v>
      </c>
      <c r="B31" s="70"/>
      <c r="C31" s="74"/>
      <c r="D31" s="74"/>
      <c r="E31" s="78"/>
      <c r="F31" s="74"/>
      <c r="G31" s="78"/>
      <c r="H31" s="74"/>
      <c r="I31" s="57"/>
      <c r="J31" s="125">
        <f t="shared" ca="1" si="3"/>
        <v>0</v>
      </c>
      <c r="K31" s="126">
        <f t="shared" ca="1" si="4"/>
        <v>0</v>
      </c>
      <c r="L31" s="127">
        <f t="shared" ca="1" si="5"/>
        <v>0</v>
      </c>
      <c r="M31" s="128">
        <f t="shared" ca="1" si="6"/>
        <v>0</v>
      </c>
      <c r="N31" s="129">
        <f t="shared" ca="1" si="7"/>
        <v>0</v>
      </c>
      <c r="O31" s="130">
        <f t="shared" ca="1" si="8"/>
        <v>0</v>
      </c>
      <c r="P31" s="1"/>
      <c r="R31" s="1"/>
      <c r="S31" s="1"/>
      <c r="T31" s="1"/>
    </row>
    <row r="32" spans="1:20" ht="8.25" customHeight="1" x14ac:dyDescent="0.45">
      <c r="A32" s="151">
        <v>0.55208333333333304</v>
      </c>
      <c r="B32" s="71"/>
      <c r="C32" s="75"/>
      <c r="D32" s="75"/>
      <c r="E32" s="79"/>
      <c r="F32" s="75"/>
      <c r="G32" s="79"/>
      <c r="H32" s="75"/>
      <c r="I32" s="57"/>
      <c r="J32" s="125">
        <f t="shared" ca="1" si="3"/>
        <v>0</v>
      </c>
      <c r="K32" s="126">
        <f t="shared" ca="1" si="4"/>
        <v>0</v>
      </c>
      <c r="L32" s="127">
        <f t="shared" ca="1" si="5"/>
        <v>0</v>
      </c>
      <c r="M32" s="128">
        <f t="shared" ca="1" si="6"/>
        <v>0</v>
      </c>
      <c r="N32" s="129">
        <f t="shared" ca="1" si="7"/>
        <v>0</v>
      </c>
      <c r="O32" s="130">
        <f t="shared" ca="1" si="8"/>
        <v>0</v>
      </c>
      <c r="P32" s="1"/>
      <c r="R32" s="1"/>
      <c r="S32" s="1"/>
      <c r="T32" s="1"/>
    </row>
    <row r="33" spans="1:20" ht="8.25" customHeight="1" x14ac:dyDescent="0.45">
      <c r="A33" s="151">
        <v>0.562499999999999</v>
      </c>
      <c r="B33" s="71"/>
      <c r="C33" s="75"/>
      <c r="D33" s="75"/>
      <c r="E33" s="79"/>
      <c r="F33" s="75"/>
      <c r="G33" s="79"/>
      <c r="H33" s="75"/>
      <c r="I33" s="57"/>
      <c r="J33" s="125">
        <f t="shared" ca="1" si="3"/>
        <v>0</v>
      </c>
      <c r="K33" s="126">
        <f t="shared" ca="1" si="4"/>
        <v>0</v>
      </c>
      <c r="L33" s="127">
        <f t="shared" ca="1" si="5"/>
        <v>0</v>
      </c>
      <c r="M33" s="128">
        <f t="shared" ca="1" si="6"/>
        <v>0</v>
      </c>
      <c r="N33" s="129">
        <f t="shared" ca="1" si="7"/>
        <v>0</v>
      </c>
      <c r="O33" s="130">
        <f t="shared" ca="1" si="8"/>
        <v>0</v>
      </c>
      <c r="P33" s="1"/>
      <c r="R33" s="1"/>
      <c r="S33" s="1"/>
      <c r="T33" s="1"/>
    </row>
    <row r="34" spans="1:20" ht="8.25" customHeight="1" x14ac:dyDescent="0.45">
      <c r="A34" s="152">
        <v>0.57291666666666596</v>
      </c>
      <c r="B34" s="72"/>
      <c r="C34" s="76"/>
      <c r="D34" s="76"/>
      <c r="E34" s="80"/>
      <c r="F34" s="76"/>
      <c r="G34" s="80"/>
      <c r="H34" s="76"/>
      <c r="I34" s="57"/>
      <c r="J34" s="125">
        <f t="shared" ca="1" si="3"/>
        <v>0</v>
      </c>
      <c r="K34" s="126">
        <f t="shared" ca="1" si="4"/>
        <v>0</v>
      </c>
      <c r="L34" s="127">
        <f t="shared" ca="1" si="5"/>
        <v>0</v>
      </c>
      <c r="M34" s="128">
        <f t="shared" ca="1" si="6"/>
        <v>0</v>
      </c>
      <c r="N34" s="129">
        <f t="shared" ca="1" si="7"/>
        <v>0</v>
      </c>
      <c r="O34" s="130">
        <f t="shared" ca="1" si="8"/>
        <v>0</v>
      </c>
      <c r="P34" s="1"/>
      <c r="R34" s="1"/>
      <c r="S34" s="1"/>
      <c r="T34" s="1"/>
    </row>
    <row r="35" spans="1:20" ht="8.25" customHeight="1" x14ac:dyDescent="0.45">
      <c r="A35" s="150">
        <v>0.58333333333333304</v>
      </c>
      <c r="B35" s="70"/>
      <c r="C35" s="74"/>
      <c r="D35" s="74"/>
      <c r="E35" s="78"/>
      <c r="F35" s="74"/>
      <c r="G35" s="78"/>
      <c r="H35" s="74"/>
      <c r="I35" s="57"/>
      <c r="J35" s="125">
        <f t="shared" ca="1" si="3"/>
        <v>0</v>
      </c>
      <c r="K35" s="126">
        <f t="shared" ca="1" si="4"/>
        <v>0</v>
      </c>
      <c r="L35" s="127">
        <f t="shared" ca="1" si="5"/>
        <v>0</v>
      </c>
      <c r="M35" s="128">
        <f t="shared" ca="1" si="6"/>
        <v>0</v>
      </c>
      <c r="N35" s="129">
        <f t="shared" ca="1" si="7"/>
        <v>0</v>
      </c>
      <c r="O35" s="130">
        <f t="shared" ca="1" si="8"/>
        <v>0</v>
      </c>
      <c r="P35" s="1"/>
      <c r="R35" s="1"/>
      <c r="S35" s="1"/>
      <c r="T35" s="1"/>
    </row>
    <row r="36" spans="1:20" ht="8.25" customHeight="1" x14ac:dyDescent="0.45">
      <c r="A36" s="151">
        <v>0.593749999999999</v>
      </c>
      <c r="B36" s="71"/>
      <c r="C36" s="75"/>
      <c r="D36" s="75"/>
      <c r="E36" s="79"/>
      <c r="F36" s="75"/>
      <c r="G36" s="79"/>
      <c r="H36" s="75"/>
      <c r="I36" s="57"/>
      <c r="J36" s="125">
        <f t="shared" ca="1" si="3"/>
        <v>0</v>
      </c>
      <c r="K36" s="126">
        <f t="shared" ca="1" si="4"/>
        <v>0</v>
      </c>
      <c r="L36" s="127">
        <f t="shared" ca="1" si="5"/>
        <v>0</v>
      </c>
      <c r="M36" s="128">
        <f t="shared" ca="1" si="6"/>
        <v>0</v>
      </c>
      <c r="N36" s="129">
        <f t="shared" ca="1" si="7"/>
        <v>0</v>
      </c>
      <c r="O36" s="130">
        <f t="shared" ca="1" si="8"/>
        <v>0</v>
      </c>
      <c r="P36" s="1"/>
      <c r="R36" s="1"/>
      <c r="S36" s="1"/>
      <c r="T36" s="1"/>
    </row>
    <row r="37" spans="1:20" ht="8.25" customHeight="1" x14ac:dyDescent="0.45">
      <c r="A37" s="151">
        <v>0.60416666666666596</v>
      </c>
      <c r="B37" s="71"/>
      <c r="C37" s="75"/>
      <c r="D37" s="75"/>
      <c r="E37" s="79"/>
      <c r="F37" s="75"/>
      <c r="G37" s="79"/>
      <c r="H37" s="75"/>
      <c r="I37" s="57"/>
      <c r="J37" s="125">
        <f t="shared" ca="1" si="3"/>
        <v>0</v>
      </c>
      <c r="K37" s="126">
        <f t="shared" ca="1" si="4"/>
        <v>0</v>
      </c>
      <c r="L37" s="127">
        <f t="shared" ca="1" si="5"/>
        <v>0</v>
      </c>
      <c r="M37" s="128">
        <f t="shared" ca="1" si="6"/>
        <v>0</v>
      </c>
      <c r="N37" s="129">
        <f t="shared" ca="1" si="7"/>
        <v>0</v>
      </c>
      <c r="O37" s="130">
        <f t="shared" ca="1" si="8"/>
        <v>0</v>
      </c>
      <c r="P37" s="1"/>
      <c r="R37" s="1"/>
      <c r="S37" s="1"/>
      <c r="T37" s="1"/>
    </row>
    <row r="38" spans="1:20" ht="8.25" customHeight="1" x14ac:dyDescent="0.45">
      <c r="A38" s="152">
        <v>0.61458333333333304</v>
      </c>
      <c r="B38" s="72"/>
      <c r="C38" s="76"/>
      <c r="D38" s="76"/>
      <c r="E38" s="80"/>
      <c r="F38" s="76"/>
      <c r="G38" s="80"/>
      <c r="H38" s="76"/>
      <c r="I38" s="57"/>
      <c r="J38" s="125">
        <f t="shared" ca="1" si="3"/>
        <v>0</v>
      </c>
      <c r="K38" s="126">
        <f t="shared" ca="1" si="4"/>
        <v>0</v>
      </c>
      <c r="L38" s="127">
        <f t="shared" ca="1" si="5"/>
        <v>0</v>
      </c>
      <c r="M38" s="128">
        <f t="shared" ca="1" si="6"/>
        <v>0</v>
      </c>
      <c r="N38" s="129">
        <f t="shared" ca="1" si="7"/>
        <v>0</v>
      </c>
      <c r="O38" s="130">
        <f t="shared" ca="1" si="8"/>
        <v>0</v>
      </c>
      <c r="P38" s="1"/>
      <c r="R38" s="1"/>
      <c r="S38" s="1"/>
      <c r="T38" s="1"/>
    </row>
    <row r="39" spans="1:20" ht="8.25" customHeight="1" x14ac:dyDescent="0.45">
      <c r="A39" s="150">
        <v>0.624999999999999</v>
      </c>
      <c r="B39" s="70"/>
      <c r="C39" s="74"/>
      <c r="D39" s="74"/>
      <c r="E39" s="78"/>
      <c r="F39" s="74"/>
      <c r="G39" s="78"/>
      <c r="H39" s="74"/>
      <c r="I39" s="57"/>
      <c r="J39" s="125">
        <f t="shared" ca="1" si="3"/>
        <v>0</v>
      </c>
      <c r="K39" s="126">
        <f t="shared" ca="1" si="4"/>
        <v>0</v>
      </c>
      <c r="L39" s="127">
        <f t="shared" ca="1" si="5"/>
        <v>0</v>
      </c>
      <c r="M39" s="128">
        <f t="shared" ca="1" si="6"/>
        <v>0</v>
      </c>
      <c r="N39" s="129">
        <f t="shared" ca="1" si="7"/>
        <v>0</v>
      </c>
      <c r="O39" s="130">
        <f t="shared" ca="1" si="8"/>
        <v>0</v>
      </c>
      <c r="P39" s="1"/>
      <c r="R39" s="1"/>
      <c r="S39" s="1"/>
      <c r="T39" s="1"/>
    </row>
    <row r="40" spans="1:20" ht="8.25" customHeight="1" x14ac:dyDescent="0.45">
      <c r="A40" s="151">
        <v>0.63541666666666596</v>
      </c>
      <c r="B40" s="71"/>
      <c r="C40" s="75"/>
      <c r="D40" s="75"/>
      <c r="E40" s="79"/>
      <c r="F40" s="75"/>
      <c r="G40" s="79"/>
      <c r="H40" s="75"/>
      <c r="I40" s="57"/>
      <c r="J40" s="125">
        <f t="shared" ca="1" si="3"/>
        <v>0</v>
      </c>
      <c r="K40" s="126">
        <f t="shared" ca="1" si="4"/>
        <v>0</v>
      </c>
      <c r="L40" s="127">
        <f t="shared" ca="1" si="5"/>
        <v>0</v>
      </c>
      <c r="M40" s="128">
        <f t="shared" ca="1" si="6"/>
        <v>0</v>
      </c>
      <c r="N40" s="129">
        <f t="shared" ca="1" si="7"/>
        <v>0</v>
      </c>
      <c r="O40" s="130">
        <f t="shared" ca="1" si="8"/>
        <v>0</v>
      </c>
      <c r="P40" s="1"/>
      <c r="R40" s="1"/>
      <c r="S40" s="1"/>
      <c r="T40" s="1"/>
    </row>
    <row r="41" spans="1:20" ht="8.25" customHeight="1" x14ac:dyDescent="0.45">
      <c r="A41" s="151">
        <v>0.64583333333333204</v>
      </c>
      <c r="B41" s="71"/>
      <c r="C41" s="75"/>
      <c r="D41" s="75"/>
      <c r="E41" s="79"/>
      <c r="F41" s="75"/>
      <c r="G41" s="79"/>
      <c r="H41" s="75"/>
      <c r="I41" s="57"/>
      <c r="J41" s="125">
        <f t="shared" ca="1" si="3"/>
        <v>0</v>
      </c>
      <c r="K41" s="126">
        <f t="shared" ca="1" si="4"/>
        <v>0</v>
      </c>
      <c r="L41" s="127">
        <f t="shared" ca="1" si="5"/>
        <v>0</v>
      </c>
      <c r="M41" s="128">
        <f t="shared" ca="1" si="6"/>
        <v>0</v>
      </c>
      <c r="N41" s="129">
        <f t="shared" ca="1" si="7"/>
        <v>0</v>
      </c>
      <c r="O41" s="130">
        <f t="shared" ca="1" si="8"/>
        <v>0</v>
      </c>
      <c r="P41" s="1"/>
      <c r="R41" s="1"/>
      <c r="S41" s="1"/>
      <c r="T41" s="1"/>
    </row>
    <row r="42" spans="1:20" ht="8.25" customHeight="1" x14ac:dyDescent="0.45">
      <c r="A42" s="152">
        <v>0.656249999999999</v>
      </c>
      <c r="B42" s="72"/>
      <c r="C42" s="76"/>
      <c r="D42" s="76"/>
      <c r="E42" s="80"/>
      <c r="F42" s="76"/>
      <c r="G42" s="80"/>
      <c r="H42" s="76"/>
      <c r="I42" s="57"/>
      <c r="J42" s="125">
        <f t="shared" ca="1" si="3"/>
        <v>0</v>
      </c>
      <c r="K42" s="126">
        <f t="shared" ca="1" si="4"/>
        <v>0</v>
      </c>
      <c r="L42" s="127">
        <f t="shared" ca="1" si="5"/>
        <v>0</v>
      </c>
      <c r="M42" s="128">
        <f t="shared" ca="1" si="6"/>
        <v>0</v>
      </c>
      <c r="N42" s="129">
        <f t="shared" ca="1" si="7"/>
        <v>0</v>
      </c>
      <c r="O42" s="130">
        <f t="shared" ca="1" si="8"/>
        <v>0</v>
      </c>
      <c r="P42" s="1"/>
      <c r="R42" s="1"/>
      <c r="S42" s="1"/>
      <c r="T42" s="1"/>
    </row>
    <row r="43" spans="1:20" ht="8.25" customHeight="1" x14ac:dyDescent="0.45">
      <c r="A43" s="150">
        <v>0.66666666666666596</v>
      </c>
      <c r="B43" s="70"/>
      <c r="C43" s="74"/>
      <c r="D43" s="74"/>
      <c r="E43" s="78"/>
      <c r="F43" s="74"/>
      <c r="G43" s="78"/>
      <c r="H43" s="74"/>
      <c r="I43" s="57"/>
      <c r="J43" s="125">
        <f t="shared" ca="1" si="3"/>
        <v>0</v>
      </c>
      <c r="K43" s="126">
        <f t="shared" ca="1" si="4"/>
        <v>0</v>
      </c>
      <c r="L43" s="127">
        <f t="shared" ca="1" si="5"/>
        <v>0</v>
      </c>
      <c r="M43" s="128">
        <f t="shared" ca="1" si="6"/>
        <v>0</v>
      </c>
      <c r="N43" s="129">
        <f t="shared" ca="1" si="7"/>
        <v>0</v>
      </c>
      <c r="O43" s="130">
        <f t="shared" ca="1" si="8"/>
        <v>0</v>
      </c>
      <c r="P43" s="1"/>
      <c r="R43" s="1"/>
      <c r="S43" s="1"/>
      <c r="T43" s="1"/>
    </row>
    <row r="44" spans="1:20" ht="8.25" customHeight="1" x14ac:dyDescent="0.45">
      <c r="A44" s="151">
        <v>0.67708333333333204</v>
      </c>
      <c r="B44" s="71"/>
      <c r="C44" s="75"/>
      <c r="D44" s="75"/>
      <c r="E44" s="79"/>
      <c r="F44" s="75"/>
      <c r="G44" s="79"/>
      <c r="H44" s="75"/>
      <c r="I44" s="57"/>
      <c r="J44" s="125">
        <f t="shared" ca="1" si="3"/>
        <v>0</v>
      </c>
      <c r="K44" s="126">
        <f t="shared" ca="1" si="4"/>
        <v>0</v>
      </c>
      <c r="L44" s="127">
        <f t="shared" ca="1" si="5"/>
        <v>0</v>
      </c>
      <c r="M44" s="128">
        <f t="shared" ca="1" si="6"/>
        <v>0</v>
      </c>
      <c r="N44" s="129">
        <f t="shared" ca="1" si="7"/>
        <v>0</v>
      </c>
      <c r="O44" s="130">
        <f t="shared" ca="1" si="8"/>
        <v>0</v>
      </c>
      <c r="P44" s="1"/>
      <c r="R44" s="1"/>
      <c r="S44" s="1"/>
      <c r="T44" s="1"/>
    </row>
    <row r="45" spans="1:20" ht="8.25" customHeight="1" x14ac:dyDescent="0.45">
      <c r="A45" s="151">
        <v>0.687499999999999</v>
      </c>
      <c r="B45" s="71"/>
      <c r="C45" s="75"/>
      <c r="D45" s="75"/>
      <c r="E45" s="79"/>
      <c r="F45" s="75"/>
      <c r="G45" s="79"/>
      <c r="H45" s="75"/>
      <c r="I45" s="57"/>
      <c r="J45" s="125">
        <f t="shared" ca="1" si="3"/>
        <v>0</v>
      </c>
      <c r="K45" s="126">
        <f t="shared" ca="1" si="4"/>
        <v>0</v>
      </c>
      <c r="L45" s="127">
        <f t="shared" ca="1" si="5"/>
        <v>0</v>
      </c>
      <c r="M45" s="128">
        <f t="shared" ca="1" si="6"/>
        <v>0</v>
      </c>
      <c r="N45" s="129">
        <f t="shared" ca="1" si="7"/>
        <v>0</v>
      </c>
      <c r="O45" s="130">
        <f t="shared" ca="1" si="8"/>
        <v>0</v>
      </c>
      <c r="P45" s="1"/>
      <c r="R45" s="1"/>
      <c r="S45" s="1"/>
      <c r="T45" s="1"/>
    </row>
    <row r="46" spans="1:20" ht="8.25" customHeight="1" x14ac:dyDescent="0.45">
      <c r="A46" s="152">
        <v>0.69791666666666596</v>
      </c>
      <c r="B46" s="72"/>
      <c r="C46" s="76"/>
      <c r="D46" s="76"/>
      <c r="E46" s="80"/>
      <c r="F46" s="76"/>
      <c r="G46" s="80"/>
      <c r="H46" s="76"/>
      <c r="I46" s="57"/>
      <c r="J46" s="125">
        <f t="shared" ca="1" si="3"/>
        <v>0</v>
      </c>
      <c r="K46" s="126">
        <f t="shared" ca="1" si="4"/>
        <v>0</v>
      </c>
      <c r="L46" s="127">
        <f t="shared" ca="1" si="5"/>
        <v>0</v>
      </c>
      <c r="M46" s="128">
        <f t="shared" ca="1" si="6"/>
        <v>0</v>
      </c>
      <c r="N46" s="129">
        <f t="shared" ca="1" si="7"/>
        <v>0</v>
      </c>
      <c r="O46" s="130">
        <f t="shared" ca="1" si="8"/>
        <v>0</v>
      </c>
      <c r="P46" s="1"/>
      <c r="R46" s="1"/>
      <c r="S46" s="1"/>
      <c r="T46" s="1"/>
    </row>
    <row r="47" spans="1:20" ht="8.25" customHeight="1" x14ac:dyDescent="0.45">
      <c r="A47" s="150">
        <v>0.70833333333333204</v>
      </c>
      <c r="B47" s="70"/>
      <c r="C47" s="74"/>
      <c r="D47" s="74"/>
      <c r="E47" s="78"/>
      <c r="F47" s="74"/>
      <c r="G47" s="78"/>
      <c r="H47" s="74"/>
      <c r="I47" s="57"/>
      <c r="J47" s="125">
        <f t="shared" ca="1" si="3"/>
        <v>0</v>
      </c>
      <c r="K47" s="126">
        <f t="shared" ca="1" si="4"/>
        <v>0</v>
      </c>
      <c r="L47" s="127">
        <f t="shared" ca="1" si="5"/>
        <v>0</v>
      </c>
      <c r="M47" s="128">
        <f t="shared" ca="1" si="6"/>
        <v>0</v>
      </c>
      <c r="N47" s="129">
        <f t="shared" ca="1" si="7"/>
        <v>0</v>
      </c>
      <c r="O47" s="130">
        <f t="shared" ca="1" si="8"/>
        <v>0</v>
      </c>
      <c r="P47" s="1"/>
      <c r="R47" s="1"/>
      <c r="S47" s="1"/>
      <c r="T47" s="1"/>
    </row>
    <row r="48" spans="1:20" ht="8.25" customHeight="1" x14ac:dyDescent="0.45">
      <c r="A48" s="151">
        <v>0.718749999999999</v>
      </c>
      <c r="B48" s="71"/>
      <c r="C48" s="75"/>
      <c r="D48" s="75"/>
      <c r="E48" s="79"/>
      <c r="F48" s="75"/>
      <c r="G48" s="79"/>
      <c r="H48" s="75"/>
      <c r="I48" s="57"/>
      <c r="J48" s="125">
        <f t="shared" ca="1" si="3"/>
        <v>0</v>
      </c>
      <c r="K48" s="126">
        <f t="shared" ca="1" si="4"/>
        <v>0</v>
      </c>
      <c r="L48" s="127">
        <f t="shared" ca="1" si="5"/>
        <v>0</v>
      </c>
      <c r="M48" s="128">
        <f t="shared" ca="1" si="6"/>
        <v>0</v>
      </c>
      <c r="N48" s="129">
        <f t="shared" ca="1" si="7"/>
        <v>0</v>
      </c>
      <c r="O48" s="130">
        <f t="shared" ca="1" si="8"/>
        <v>0</v>
      </c>
      <c r="P48" s="1"/>
      <c r="R48" s="1"/>
      <c r="S48" s="1"/>
      <c r="T48" s="1"/>
    </row>
    <row r="49" spans="1:20" ht="8.25" customHeight="1" x14ac:dyDescent="0.45">
      <c r="A49" s="151">
        <v>0.72916666666666496</v>
      </c>
      <c r="B49" s="71"/>
      <c r="C49" s="75"/>
      <c r="D49" s="75"/>
      <c r="E49" s="79"/>
      <c r="F49" s="75"/>
      <c r="G49" s="79"/>
      <c r="H49" s="75"/>
      <c r="I49" s="57"/>
      <c r="J49" s="125">
        <f t="shared" ca="1" si="3"/>
        <v>0</v>
      </c>
      <c r="K49" s="126">
        <f t="shared" ca="1" si="4"/>
        <v>0</v>
      </c>
      <c r="L49" s="127">
        <f t="shared" ca="1" si="5"/>
        <v>0</v>
      </c>
      <c r="M49" s="128">
        <f t="shared" ca="1" si="6"/>
        <v>0</v>
      </c>
      <c r="N49" s="129">
        <f t="shared" ca="1" si="7"/>
        <v>0</v>
      </c>
      <c r="O49" s="130">
        <f t="shared" ca="1" si="8"/>
        <v>0</v>
      </c>
      <c r="P49" s="1"/>
      <c r="R49" s="1"/>
      <c r="S49" s="1"/>
      <c r="T49" s="1"/>
    </row>
    <row r="50" spans="1:20" ht="8.25" customHeight="1" x14ac:dyDescent="0.45">
      <c r="A50" s="152">
        <v>0.73958333333333204</v>
      </c>
      <c r="B50" s="72"/>
      <c r="C50" s="76"/>
      <c r="D50" s="76"/>
      <c r="E50" s="80"/>
      <c r="F50" s="76"/>
      <c r="G50" s="80"/>
      <c r="H50" s="76"/>
      <c r="I50" s="57"/>
      <c r="J50" s="125">
        <f t="shared" ca="1" si="3"/>
        <v>0</v>
      </c>
      <c r="K50" s="126">
        <f t="shared" ca="1" si="4"/>
        <v>0</v>
      </c>
      <c r="L50" s="127">
        <f t="shared" ca="1" si="5"/>
        <v>0</v>
      </c>
      <c r="M50" s="128">
        <f t="shared" ca="1" si="6"/>
        <v>0</v>
      </c>
      <c r="N50" s="129">
        <f t="shared" ca="1" si="7"/>
        <v>0</v>
      </c>
      <c r="O50" s="130">
        <f t="shared" ca="1" si="8"/>
        <v>0</v>
      </c>
      <c r="P50" s="1"/>
      <c r="R50" s="1"/>
      <c r="S50" s="1"/>
      <c r="T50" s="1"/>
    </row>
    <row r="51" spans="1:20" ht="8.25" customHeight="1" x14ac:dyDescent="0.45">
      <c r="A51" s="150">
        <v>0.749999999999999</v>
      </c>
      <c r="B51" s="70"/>
      <c r="C51" s="74"/>
      <c r="D51" s="74"/>
      <c r="E51" s="78"/>
      <c r="F51" s="74"/>
      <c r="G51" s="78"/>
      <c r="H51" s="74"/>
      <c r="I51" s="57"/>
      <c r="J51" s="125">
        <f t="shared" ca="1" si="3"/>
        <v>0</v>
      </c>
      <c r="K51" s="126">
        <f t="shared" ca="1" si="4"/>
        <v>0</v>
      </c>
      <c r="L51" s="127">
        <f t="shared" ca="1" si="5"/>
        <v>0</v>
      </c>
      <c r="M51" s="128">
        <f t="shared" ca="1" si="6"/>
        <v>0</v>
      </c>
      <c r="N51" s="129">
        <f t="shared" ca="1" si="7"/>
        <v>0</v>
      </c>
      <c r="O51" s="130">
        <f t="shared" ca="1" si="8"/>
        <v>0</v>
      </c>
      <c r="P51" s="1"/>
      <c r="R51" s="1"/>
      <c r="S51" s="1"/>
      <c r="T51" s="1"/>
    </row>
    <row r="52" spans="1:20" ht="8.25" customHeight="1" x14ac:dyDescent="0.45">
      <c r="A52" s="151">
        <v>0.76041666666666496</v>
      </c>
      <c r="B52" s="71"/>
      <c r="C52" s="75"/>
      <c r="D52" s="75"/>
      <c r="E52" s="79"/>
      <c r="F52" s="75"/>
      <c r="G52" s="79"/>
      <c r="H52" s="75"/>
      <c r="I52" s="57"/>
      <c r="J52" s="125">
        <f t="shared" ca="1" si="3"/>
        <v>0</v>
      </c>
      <c r="K52" s="126">
        <f t="shared" ca="1" si="4"/>
        <v>0</v>
      </c>
      <c r="L52" s="127">
        <f t="shared" ca="1" si="5"/>
        <v>0</v>
      </c>
      <c r="M52" s="128">
        <f t="shared" ca="1" si="6"/>
        <v>0</v>
      </c>
      <c r="N52" s="129">
        <f t="shared" ca="1" si="7"/>
        <v>0</v>
      </c>
      <c r="O52" s="130">
        <f t="shared" ca="1" si="8"/>
        <v>0</v>
      </c>
      <c r="P52" s="1"/>
      <c r="R52" s="1"/>
      <c r="S52" s="1"/>
      <c r="T52" s="1"/>
    </row>
    <row r="53" spans="1:20" ht="8.25" customHeight="1" x14ac:dyDescent="0.45">
      <c r="A53" s="151">
        <v>0.77083333333333204</v>
      </c>
      <c r="B53" s="71"/>
      <c r="C53" s="75"/>
      <c r="D53" s="75"/>
      <c r="E53" s="79"/>
      <c r="F53" s="75"/>
      <c r="G53" s="79"/>
      <c r="H53" s="75"/>
      <c r="I53" s="57"/>
      <c r="J53" s="125">
        <f t="shared" ca="1" si="3"/>
        <v>0</v>
      </c>
      <c r="K53" s="126">
        <f t="shared" ca="1" si="4"/>
        <v>0</v>
      </c>
      <c r="L53" s="127">
        <f t="shared" ca="1" si="5"/>
        <v>0</v>
      </c>
      <c r="M53" s="128">
        <f t="shared" ca="1" si="6"/>
        <v>0</v>
      </c>
      <c r="N53" s="129">
        <f t="shared" ca="1" si="7"/>
        <v>0</v>
      </c>
      <c r="O53" s="130">
        <f t="shared" ca="1" si="8"/>
        <v>0</v>
      </c>
      <c r="P53" s="1"/>
      <c r="R53" s="1"/>
      <c r="S53" s="1"/>
      <c r="T53" s="1"/>
    </row>
    <row r="54" spans="1:20" ht="8.25" customHeight="1" x14ac:dyDescent="0.45">
      <c r="A54" s="152">
        <v>0.781249999999999</v>
      </c>
      <c r="B54" s="72"/>
      <c r="C54" s="76"/>
      <c r="D54" s="76"/>
      <c r="E54" s="80"/>
      <c r="F54" s="76"/>
      <c r="G54" s="80"/>
      <c r="H54" s="76"/>
      <c r="I54" s="57"/>
      <c r="J54" s="125">
        <f t="shared" ca="1" si="3"/>
        <v>0</v>
      </c>
      <c r="K54" s="126">
        <f t="shared" ca="1" si="4"/>
        <v>0</v>
      </c>
      <c r="L54" s="127">
        <f t="shared" ca="1" si="5"/>
        <v>0</v>
      </c>
      <c r="M54" s="128">
        <f t="shared" ca="1" si="6"/>
        <v>0</v>
      </c>
      <c r="N54" s="129">
        <f t="shared" ca="1" si="7"/>
        <v>0</v>
      </c>
      <c r="O54" s="130">
        <f t="shared" ca="1" si="8"/>
        <v>0</v>
      </c>
      <c r="P54" s="1"/>
      <c r="R54" s="1"/>
      <c r="S54" s="1"/>
      <c r="T54" s="1"/>
    </row>
    <row r="55" spans="1:20" ht="8.25" customHeight="1" x14ac:dyDescent="0.45">
      <c r="A55" s="150">
        <v>0.79166666666666496</v>
      </c>
      <c r="B55" s="70"/>
      <c r="C55" s="74"/>
      <c r="D55" s="74"/>
      <c r="E55" s="78"/>
      <c r="F55" s="74"/>
      <c r="G55" s="78"/>
      <c r="H55" s="74"/>
      <c r="I55" s="57"/>
      <c r="J55" s="125">
        <f t="shared" ca="1" si="3"/>
        <v>0</v>
      </c>
      <c r="K55" s="126">
        <f t="shared" ca="1" si="4"/>
        <v>0</v>
      </c>
      <c r="L55" s="127">
        <f t="shared" ca="1" si="5"/>
        <v>0</v>
      </c>
      <c r="M55" s="128">
        <f t="shared" ca="1" si="6"/>
        <v>0</v>
      </c>
      <c r="N55" s="129">
        <f t="shared" ca="1" si="7"/>
        <v>0</v>
      </c>
      <c r="O55" s="130">
        <f t="shared" ca="1" si="8"/>
        <v>0</v>
      </c>
      <c r="P55" s="1"/>
      <c r="R55" s="1"/>
      <c r="S55" s="1"/>
      <c r="T55" s="1"/>
    </row>
    <row r="56" spans="1:20" ht="8.25" customHeight="1" x14ac:dyDescent="0.45">
      <c r="A56" s="151">
        <v>0.80208333333333204</v>
      </c>
      <c r="B56" s="71"/>
      <c r="C56" s="75"/>
      <c r="D56" s="75"/>
      <c r="E56" s="79"/>
      <c r="F56" s="75"/>
      <c r="G56" s="79"/>
      <c r="H56" s="75"/>
      <c r="I56" s="57"/>
      <c r="J56" s="125">
        <f t="shared" ca="1" si="3"/>
        <v>0</v>
      </c>
      <c r="K56" s="126">
        <f t="shared" ca="1" si="4"/>
        <v>0</v>
      </c>
      <c r="L56" s="127">
        <f t="shared" ca="1" si="5"/>
        <v>0</v>
      </c>
      <c r="M56" s="128">
        <f t="shared" ca="1" si="6"/>
        <v>0</v>
      </c>
      <c r="N56" s="129">
        <f t="shared" ca="1" si="7"/>
        <v>0</v>
      </c>
      <c r="O56" s="130">
        <f t="shared" ca="1" si="8"/>
        <v>0</v>
      </c>
      <c r="P56" s="1"/>
      <c r="R56" s="1"/>
      <c r="S56" s="1"/>
      <c r="T56" s="1"/>
    </row>
    <row r="57" spans="1:20" ht="8.25" customHeight="1" x14ac:dyDescent="0.45">
      <c r="A57" s="151">
        <v>0.812499999999998</v>
      </c>
      <c r="B57" s="71"/>
      <c r="C57" s="75"/>
      <c r="D57" s="75"/>
      <c r="E57" s="79"/>
      <c r="F57" s="75"/>
      <c r="G57" s="79"/>
      <c r="H57" s="75"/>
      <c r="I57" s="57"/>
      <c r="J57" s="125">
        <f t="shared" ca="1" si="3"/>
        <v>0</v>
      </c>
      <c r="K57" s="126">
        <f t="shared" ca="1" si="4"/>
        <v>0</v>
      </c>
      <c r="L57" s="127">
        <f t="shared" ca="1" si="5"/>
        <v>0</v>
      </c>
      <c r="M57" s="128">
        <f t="shared" ca="1" si="6"/>
        <v>0</v>
      </c>
      <c r="N57" s="129">
        <f t="shared" ca="1" si="7"/>
        <v>0</v>
      </c>
      <c r="O57" s="130">
        <f t="shared" ca="1" si="8"/>
        <v>0</v>
      </c>
      <c r="P57" s="1"/>
      <c r="R57" s="1"/>
      <c r="S57" s="1"/>
      <c r="T57" s="1"/>
    </row>
    <row r="58" spans="1:20" ht="8.25" customHeight="1" x14ac:dyDescent="0.45">
      <c r="A58" s="152">
        <v>0.82291666666666496</v>
      </c>
      <c r="B58" s="72"/>
      <c r="C58" s="76"/>
      <c r="D58" s="76"/>
      <c r="E58" s="80"/>
      <c r="F58" s="76"/>
      <c r="G58" s="80"/>
      <c r="H58" s="76"/>
      <c r="I58" s="57"/>
      <c r="J58" s="125">
        <f t="shared" ca="1" si="3"/>
        <v>0</v>
      </c>
      <c r="K58" s="126">
        <f t="shared" ca="1" si="4"/>
        <v>0</v>
      </c>
      <c r="L58" s="127">
        <f t="shared" ca="1" si="5"/>
        <v>0</v>
      </c>
      <c r="M58" s="128">
        <f t="shared" ca="1" si="6"/>
        <v>0</v>
      </c>
      <c r="N58" s="129">
        <f t="shared" ca="1" si="7"/>
        <v>0</v>
      </c>
      <c r="O58" s="130">
        <f t="shared" ca="1" si="8"/>
        <v>0</v>
      </c>
      <c r="P58" s="1"/>
      <c r="R58" s="1"/>
      <c r="S58" s="1"/>
      <c r="T58" s="1"/>
    </row>
    <row r="59" spans="1:20" ht="8.25" customHeight="1" x14ac:dyDescent="0.45">
      <c r="A59" s="150">
        <v>0.83333333333333204</v>
      </c>
      <c r="B59" s="70"/>
      <c r="C59" s="74"/>
      <c r="D59" s="74"/>
      <c r="E59" s="78"/>
      <c r="F59" s="74"/>
      <c r="G59" s="78"/>
      <c r="H59" s="74"/>
      <c r="I59" s="57"/>
      <c r="J59" s="125">
        <f t="shared" ca="1" si="3"/>
        <v>0</v>
      </c>
      <c r="K59" s="126">
        <f t="shared" ca="1" si="4"/>
        <v>0</v>
      </c>
      <c r="L59" s="127">
        <f t="shared" ca="1" si="5"/>
        <v>0</v>
      </c>
      <c r="M59" s="128">
        <f t="shared" ca="1" si="6"/>
        <v>0</v>
      </c>
      <c r="N59" s="129">
        <f t="shared" ca="1" si="7"/>
        <v>0</v>
      </c>
      <c r="O59" s="130">
        <f t="shared" ca="1" si="8"/>
        <v>0</v>
      </c>
      <c r="P59" s="1"/>
      <c r="R59" s="1"/>
      <c r="S59" s="1"/>
      <c r="T59" s="1"/>
    </row>
    <row r="60" spans="1:20" ht="8.25" customHeight="1" x14ac:dyDescent="0.45">
      <c r="A60" s="151">
        <v>0.843749999999998</v>
      </c>
      <c r="B60" s="71"/>
      <c r="C60" s="75"/>
      <c r="D60" s="75"/>
      <c r="E60" s="79"/>
      <c r="F60" s="75"/>
      <c r="G60" s="79"/>
      <c r="H60" s="75"/>
      <c r="I60" s="57"/>
      <c r="J60" s="125">
        <f t="shared" ca="1" si="3"/>
        <v>0</v>
      </c>
      <c r="K60" s="126">
        <f t="shared" ca="1" si="4"/>
        <v>0</v>
      </c>
      <c r="L60" s="127">
        <f t="shared" ca="1" si="5"/>
        <v>0</v>
      </c>
      <c r="M60" s="128">
        <f t="shared" ca="1" si="6"/>
        <v>0</v>
      </c>
      <c r="N60" s="129">
        <f t="shared" ca="1" si="7"/>
        <v>0</v>
      </c>
      <c r="O60" s="130">
        <f t="shared" ca="1" si="8"/>
        <v>0</v>
      </c>
      <c r="P60" s="1"/>
      <c r="R60" s="1"/>
      <c r="S60" s="1"/>
      <c r="T60" s="1"/>
    </row>
    <row r="61" spans="1:20" ht="8.25" customHeight="1" x14ac:dyDescent="0.45">
      <c r="A61" s="151">
        <v>0.85416666666666496</v>
      </c>
      <c r="B61" s="71"/>
      <c r="C61" s="75"/>
      <c r="D61" s="75"/>
      <c r="E61" s="79"/>
      <c r="F61" s="75"/>
      <c r="G61" s="79"/>
      <c r="H61" s="75"/>
      <c r="I61" s="57"/>
      <c r="J61" s="125">
        <f t="shared" ca="1" si="3"/>
        <v>0</v>
      </c>
      <c r="K61" s="126">
        <f t="shared" ca="1" si="4"/>
        <v>0</v>
      </c>
      <c r="L61" s="127">
        <f t="shared" ca="1" si="5"/>
        <v>0</v>
      </c>
      <c r="M61" s="128">
        <f t="shared" ca="1" si="6"/>
        <v>0</v>
      </c>
      <c r="N61" s="129">
        <f t="shared" ca="1" si="7"/>
        <v>0</v>
      </c>
      <c r="O61" s="130">
        <f t="shared" ca="1" si="8"/>
        <v>0</v>
      </c>
      <c r="P61" s="1"/>
      <c r="R61" s="1"/>
      <c r="S61" s="1"/>
      <c r="T61" s="1"/>
    </row>
    <row r="62" spans="1:20" ht="8.25" customHeight="1" x14ac:dyDescent="0.45">
      <c r="A62" s="152">
        <v>0.86458333333333204</v>
      </c>
      <c r="B62" s="73"/>
      <c r="C62" s="77"/>
      <c r="D62" s="77"/>
      <c r="E62" s="81"/>
      <c r="F62" s="77"/>
      <c r="G62" s="81"/>
      <c r="H62" s="77"/>
      <c r="I62" s="57"/>
      <c r="J62" s="125">
        <f t="shared" ca="1" si="3"/>
        <v>0</v>
      </c>
      <c r="K62" s="126">
        <f t="shared" ca="1" si="4"/>
        <v>0</v>
      </c>
      <c r="L62" s="127">
        <f t="shared" ca="1" si="5"/>
        <v>0</v>
      </c>
      <c r="M62" s="128">
        <f t="shared" ca="1" si="6"/>
        <v>0</v>
      </c>
      <c r="N62" s="129">
        <f t="shared" ca="1" si="7"/>
        <v>0</v>
      </c>
      <c r="O62" s="130">
        <f t="shared" ca="1" si="8"/>
        <v>0</v>
      </c>
      <c r="P62" s="1"/>
      <c r="R62" s="1"/>
      <c r="S62" s="1"/>
      <c r="T62" s="1"/>
    </row>
    <row r="63" spans="1:20" ht="8.25" customHeight="1" x14ac:dyDescent="0.45">
      <c r="A63" s="150">
        <v>0.874999999999998</v>
      </c>
      <c r="B63" s="74"/>
      <c r="C63" s="74"/>
      <c r="D63" s="74"/>
      <c r="E63" s="78"/>
      <c r="F63" s="74"/>
      <c r="G63" s="78"/>
      <c r="H63" s="74"/>
      <c r="I63" s="57"/>
      <c r="J63" s="125">
        <f t="shared" ca="1" si="3"/>
        <v>0</v>
      </c>
      <c r="K63" s="126">
        <f t="shared" ca="1" si="4"/>
        <v>0</v>
      </c>
      <c r="L63" s="127">
        <f t="shared" ca="1" si="5"/>
        <v>0</v>
      </c>
      <c r="M63" s="128">
        <f t="shared" ca="1" si="6"/>
        <v>0</v>
      </c>
      <c r="N63" s="129">
        <f t="shared" ca="1" si="7"/>
        <v>0</v>
      </c>
      <c r="O63" s="130">
        <f t="shared" ca="1" si="8"/>
        <v>0</v>
      </c>
      <c r="P63" s="1"/>
      <c r="R63" s="1"/>
      <c r="S63" s="1"/>
      <c r="T63" s="1"/>
    </row>
    <row r="64" spans="1:20" ht="8.25" customHeight="1" x14ac:dyDescent="0.45">
      <c r="A64" s="151">
        <v>0.88541666666666496</v>
      </c>
      <c r="B64" s="75"/>
      <c r="C64" s="75"/>
      <c r="D64" s="75"/>
      <c r="E64" s="79"/>
      <c r="F64" s="75"/>
      <c r="G64" s="79"/>
      <c r="H64" s="75"/>
      <c r="I64" s="57"/>
      <c r="J64" s="125">
        <f t="shared" ca="1" si="3"/>
        <v>0</v>
      </c>
      <c r="K64" s="126">
        <f t="shared" ca="1" si="4"/>
        <v>0</v>
      </c>
      <c r="L64" s="127">
        <f t="shared" ca="1" si="5"/>
        <v>0</v>
      </c>
      <c r="M64" s="128">
        <f t="shared" ca="1" si="6"/>
        <v>0</v>
      </c>
      <c r="N64" s="129">
        <f t="shared" ca="1" si="7"/>
        <v>0</v>
      </c>
      <c r="O64" s="130">
        <f t="shared" ca="1" si="8"/>
        <v>0</v>
      </c>
      <c r="P64" s="1"/>
      <c r="R64" s="1"/>
      <c r="S64" s="1"/>
      <c r="T64" s="1"/>
    </row>
    <row r="65" spans="1:20" ht="8.25" customHeight="1" x14ac:dyDescent="0.45">
      <c r="A65" s="151">
        <v>0.89583333333333204</v>
      </c>
      <c r="B65" s="75"/>
      <c r="C65" s="75"/>
      <c r="D65" s="75"/>
      <c r="E65" s="79"/>
      <c r="F65" s="75"/>
      <c r="G65" s="79"/>
      <c r="H65" s="75"/>
      <c r="I65" s="57"/>
      <c r="J65" s="125">
        <f t="shared" ca="1" si="3"/>
        <v>0</v>
      </c>
      <c r="K65" s="126">
        <f t="shared" ca="1" si="4"/>
        <v>0</v>
      </c>
      <c r="L65" s="127">
        <f t="shared" ca="1" si="5"/>
        <v>0</v>
      </c>
      <c r="M65" s="128">
        <f t="shared" ca="1" si="6"/>
        <v>0</v>
      </c>
      <c r="N65" s="129">
        <f t="shared" ca="1" si="7"/>
        <v>0</v>
      </c>
      <c r="O65" s="130">
        <f t="shared" ca="1" si="8"/>
        <v>0</v>
      </c>
      <c r="P65" s="1"/>
      <c r="R65" s="1"/>
      <c r="S65" s="1"/>
      <c r="T65" s="1"/>
    </row>
    <row r="66" spans="1:20" ht="8.25" customHeight="1" x14ac:dyDescent="0.45">
      <c r="A66" s="153">
        <v>0.906249999999998</v>
      </c>
      <c r="B66" s="76"/>
      <c r="C66" s="76"/>
      <c r="D66" s="76"/>
      <c r="E66" s="80"/>
      <c r="F66" s="76"/>
      <c r="G66" s="80"/>
      <c r="H66" s="76"/>
      <c r="I66" s="57"/>
      <c r="J66" s="125">
        <f t="shared" ca="1" si="3"/>
        <v>0</v>
      </c>
      <c r="K66" s="126">
        <f t="shared" ca="1" si="4"/>
        <v>0</v>
      </c>
      <c r="L66" s="127">
        <f t="shared" ca="1" si="5"/>
        <v>0</v>
      </c>
      <c r="M66" s="128">
        <f t="shared" ca="1" si="6"/>
        <v>0</v>
      </c>
      <c r="N66" s="129">
        <f t="shared" ca="1" si="7"/>
        <v>0</v>
      </c>
      <c r="O66" s="130">
        <f t="shared" ca="1" si="8"/>
        <v>0</v>
      </c>
      <c r="P66" s="1"/>
      <c r="R66" s="1"/>
      <c r="S66" s="1"/>
      <c r="T66" s="1"/>
    </row>
    <row r="67" spans="1:20" ht="8.25" customHeight="1" x14ac:dyDescent="0.45">
      <c r="A67" s="150">
        <v>0.91666666666666496</v>
      </c>
      <c r="B67" s="74"/>
      <c r="C67" s="74"/>
      <c r="D67" s="74"/>
      <c r="E67" s="78"/>
      <c r="F67" s="74"/>
      <c r="G67" s="78"/>
      <c r="H67" s="74"/>
      <c r="I67" s="57"/>
      <c r="J67" s="125">
        <f t="shared" ca="1" si="3"/>
        <v>0</v>
      </c>
      <c r="K67" s="126">
        <f t="shared" ca="1" si="4"/>
        <v>0</v>
      </c>
      <c r="L67" s="127">
        <f t="shared" ca="1" si="5"/>
        <v>0</v>
      </c>
      <c r="M67" s="128">
        <f t="shared" ca="1" si="6"/>
        <v>0</v>
      </c>
      <c r="N67" s="129">
        <f t="shared" ca="1" si="7"/>
        <v>0</v>
      </c>
      <c r="O67" s="130">
        <f t="shared" ref="O67:O74" ca="1" si="12">SUM(J67:N67)</f>
        <v>0</v>
      </c>
      <c r="P67" s="1"/>
      <c r="R67" s="1"/>
      <c r="S67" s="1"/>
      <c r="T67" s="1"/>
    </row>
    <row r="68" spans="1:20" ht="8.25" customHeight="1" x14ac:dyDescent="0.45">
      <c r="A68" s="151">
        <v>0.92708333333333104</v>
      </c>
      <c r="B68" s="75"/>
      <c r="C68" s="75"/>
      <c r="D68" s="75"/>
      <c r="E68" s="79"/>
      <c r="F68" s="75"/>
      <c r="G68" s="79"/>
      <c r="H68" s="75"/>
      <c r="I68" s="57"/>
      <c r="J68" s="125">
        <f t="shared" ref="J68:J74" ca="1" si="13">IFERROR(COUNTIFS(INDIRECT(CONCATENATE("'",$I68,"'!B3:H74")),"*Pre-Vocational*",INDIRECT(CONCATENATE("'",$I68,"'!B3:H74")),"*"&amp;$A$1&amp;"*")/4,0)</f>
        <v>0</v>
      </c>
      <c r="K68" s="126">
        <f t="shared" ref="K68:K74" ca="1" si="14">IFERROR(COUNTIFS(INDIRECT(CONCATENATE("'",$I68,"'!B3:H74")),"*CareGiver*",INDIRECT(CONCATENATE("'",$I68,"'!B3:H74")),"*"&amp;$A$1&amp;"*")/4,0)</f>
        <v>0</v>
      </c>
      <c r="L68" s="127">
        <f t="shared" ref="L68:L74" ca="1" si="15">IFERROR(COUNTIFS(INDIRECT(CONCATENATE("'",$I68,"'!B3:H74")),"*Advocacy*",INDIRECT(CONCATENATE("'",$I68,"'!B3:H74")),"*"&amp;$A$1&amp;"*")/4,0)</f>
        <v>0</v>
      </c>
      <c r="M68" s="128">
        <f t="shared" ref="M68:M74" ca="1" si="16">IFERROR(COUNTIFS(INDIRECT(CONCATENATE("'",$I68,"'!B3:H74")),"*Respite*",INDIRECT(CONCATENATE("'",$I68,"'!B3:H74")),"*"&amp;$A$1&amp;"*")/4,0)</f>
        <v>0</v>
      </c>
      <c r="N68" s="129">
        <f t="shared" ref="N68:N74" ca="1" si="17">IFERROR(COUNTIFS(INDIRECT(CONCATENATE("'",$I68,"'!B3:H74")),"*Com Hab*",INDIRECT(CONCATENATE("'",$I68,"'!B3:H74")),"*"&amp;$A$1&amp;"*")/4,0)</f>
        <v>0</v>
      </c>
      <c r="O68" s="130">
        <f t="shared" ca="1" si="12"/>
        <v>0</v>
      </c>
      <c r="P68" s="1"/>
      <c r="R68" s="1"/>
      <c r="S68" s="1"/>
      <c r="T68" s="1"/>
    </row>
    <row r="69" spans="1:20" ht="8.25" customHeight="1" x14ac:dyDescent="0.45">
      <c r="A69" s="151">
        <v>0.937499999999998</v>
      </c>
      <c r="B69" s="75"/>
      <c r="C69" s="75"/>
      <c r="D69" s="75"/>
      <c r="E69" s="79"/>
      <c r="F69" s="75"/>
      <c r="G69" s="79"/>
      <c r="H69" s="75"/>
      <c r="I69" s="57"/>
      <c r="J69" s="125">
        <f t="shared" ca="1" si="13"/>
        <v>0</v>
      </c>
      <c r="K69" s="126">
        <f t="shared" ca="1" si="14"/>
        <v>0</v>
      </c>
      <c r="L69" s="127">
        <f t="shared" ca="1" si="15"/>
        <v>0</v>
      </c>
      <c r="M69" s="128">
        <f t="shared" ca="1" si="16"/>
        <v>0</v>
      </c>
      <c r="N69" s="129">
        <f t="shared" ca="1" si="17"/>
        <v>0</v>
      </c>
      <c r="O69" s="130">
        <f t="shared" ca="1" si="12"/>
        <v>0</v>
      </c>
      <c r="P69" s="1"/>
      <c r="R69" s="1"/>
      <c r="S69" s="1"/>
      <c r="T69" s="1"/>
    </row>
    <row r="70" spans="1:20" ht="8.25" customHeight="1" x14ac:dyDescent="0.45">
      <c r="A70" s="153">
        <v>0.94791666666666496</v>
      </c>
      <c r="B70" s="76"/>
      <c r="C70" s="76"/>
      <c r="D70" s="76"/>
      <c r="E70" s="80"/>
      <c r="F70" s="76"/>
      <c r="G70" s="80"/>
      <c r="H70" s="76"/>
      <c r="I70" s="57"/>
      <c r="J70" s="125">
        <f t="shared" ca="1" si="13"/>
        <v>0</v>
      </c>
      <c r="K70" s="126">
        <f t="shared" ca="1" si="14"/>
        <v>0</v>
      </c>
      <c r="L70" s="127">
        <f t="shared" ca="1" si="15"/>
        <v>0</v>
      </c>
      <c r="M70" s="128">
        <f t="shared" ca="1" si="16"/>
        <v>0</v>
      </c>
      <c r="N70" s="129">
        <f t="shared" ca="1" si="17"/>
        <v>0</v>
      </c>
      <c r="O70" s="130">
        <f t="shared" ca="1" si="12"/>
        <v>0</v>
      </c>
      <c r="P70" s="1"/>
      <c r="R70" s="1"/>
      <c r="S70" s="1"/>
      <c r="T70" s="1"/>
    </row>
    <row r="71" spans="1:20" ht="8.25" customHeight="1" x14ac:dyDescent="0.45">
      <c r="A71" s="150">
        <v>0.95833333333333337</v>
      </c>
      <c r="B71" s="74"/>
      <c r="C71" s="74"/>
      <c r="D71" s="74"/>
      <c r="E71" s="78"/>
      <c r="F71" s="74"/>
      <c r="G71" s="78"/>
      <c r="H71" s="74"/>
      <c r="I71" s="57"/>
      <c r="J71" s="125">
        <f t="shared" ca="1" si="13"/>
        <v>0</v>
      </c>
      <c r="K71" s="126">
        <f t="shared" ca="1" si="14"/>
        <v>0</v>
      </c>
      <c r="L71" s="127">
        <f t="shared" ca="1" si="15"/>
        <v>0</v>
      </c>
      <c r="M71" s="128">
        <f t="shared" ca="1" si="16"/>
        <v>0</v>
      </c>
      <c r="N71" s="129">
        <f t="shared" ca="1" si="17"/>
        <v>0</v>
      </c>
      <c r="O71" s="130">
        <f t="shared" ca="1" si="12"/>
        <v>0</v>
      </c>
      <c r="P71" s="1"/>
      <c r="R71" s="1"/>
      <c r="S71" s="1"/>
      <c r="T71" s="1"/>
    </row>
    <row r="72" spans="1:20" ht="8.25" customHeight="1" x14ac:dyDescent="0.45">
      <c r="A72" s="151">
        <v>0.96875</v>
      </c>
      <c r="B72" s="75"/>
      <c r="C72" s="75"/>
      <c r="D72" s="75"/>
      <c r="E72" s="79"/>
      <c r="F72" s="75"/>
      <c r="G72" s="79"/>
      <c r="H72" s="75"/>
      <c r="I72" s="57"/>
      <c r="J72" s="125">
        <f t="shared" ca="1" si="13"/>
        <v>0</v>
      </c>
      <c r="K72" s="126">
        <f t="shared" ca="1" si="14"/>
        <v>0</v>
      </c>
      <c r="L72" s="127">
        <f t="shared" ca="1" si="15"/>
        <v>0</v>
      </c>
      <c r="M72" s="128">
        <f t="shared" ca="1" si="16"/>
        <v>0</v>
      </c>
      <c r="N72" s="129">
        <f t="shared" ca="1" si="17"/>
        <v>0</v>
      </c>
      <c r="O72" s="130">
        <f t="shared" ca="1" si="12"/>
        <v>0</v>
      </c>
      <c r="P72" s="1"/>
      <c r="R72" s="1"/>
      <c r="S72" s="1"/>
      <c r="T72" s="1"/>
    </row>
    <row r="73" spans="1:20" ht="8.25" customHeight="1" x14ac:dyDescent="0.45">
      <c r="A73" s="151">
        <v>0.97916666666666663</v>
      </c>
      <c r="B73" s="75"/>
      <c r="C73" s="75"/>
      <c r="D73" s="75"/>
      <c r="E73" s="79"/>
      <c r="F73" s="75"/>
      <c r="G73" s="79"/>
      <c r="H73" s="75"/>
      <c r="I73" s="57"/>
      <c r="J73" s="125">
        <f t="shared" ca="1" si="13"/>
        <v>0</v>
      </c>
      <c r="K73" s="126">
        <f t="shared" ca="1" si="14"/>
        <v>0</v>
      </c>
      <c r="L73" s="127">
        <f t="shared" ca="1" si="15"/>
        <v>0</v>
      </c>
      <c r="M73" s="128">
        <f t="shared" ca="1" si="16"/>
        <v>0</v>
      </c>
      <c r="N73" s="129">
        <f t="shared" ca="1" si="17"/>
        <v>0</v>
      </c>
      <c r="O73" s="130">
        <f t="shared" ca="1" si="12"/>
        <v>0</v>
      </c>
      <c r="P73" s="1"/>
      <c r="R73" s="1"/>
      <c r="S73" s="1"/>
      <c r="T73" s="1"/>
    </row>
    <row r="74" spans="1:20" ht="8.25" customHeight="1" x14ac:dyDescent="0.45">
      <c r="A74" s="153">
        <v>0.98958333333333337</v>
      </c>
      <c r="B74" s="76"/>
      <c r="C74" s="76"/>
      <c r="D74" s="76"/>
      <c r="E74" s="80"/>
      <c r="F74" s="76"/>
      <c r="G74" s="80"/>
      <c r="H74" s="76"/>
      <c r="I74" s="57"/>
      <c r="J74" s="125">
        <f t="shared" ca="1" si="13"/>
        <v>0</v>
      </c>
      <c r="K74" s="126">
        <f t="shared" ca="1" si="14"/>
        <v>0</v>
      </c>
      <c r="L74" s="127">
        <f t="shared" ca="1" si="15"/>
        <v>0</v>
      </c>
      <c r="M74" s="128">
        <f t="shared" ca="1" si="16"/>
        <v>0</v>
      </c>
      <c r="N74" s="129">
        <f t="shared" ca="1" si="17"/>
        <v>0</v>
      </c>
      <c r="O74" s="130">
        <f t="shared" ca="1" si="12"/>
        <v>0</v>
      </c>
      <c r="P74" s="1"/>
      <c r="R74" s="1"/>
      <c r="S74" s="1"/>
      <c r="T74" s="1"/>
    </row>
    <row r="75" spans="1:20" ht="8.25" customHeight="1" x14ac:dyDescent="0.45">
      <c r="A75" s="101" t="s">
        <v>5</v>
      </c>
      <c r="B75" s="58"/>
      <c r="C75" s="58"/>
      <c r="D75" s="58"/>
      <c r="E75" s="58"/>
      <c r="F75" s="58"/>
      <c r="G75" s="58"/>
      <c r="H75" s="59">
        <f>COUNTIF($B$3:$H$74,"*Pre-Vocational*")/4</f>
        <v>0</v>
      </c>
      <c r="I75" s="57"/>
      <c r="P75"/>
      <c r="R75"/>
      <c r="S75"/>
      <c r="T75"/>
    </row>
    <row r="76" spans="1:20" ht="8.25" customHeight="1" x14ac:dyDescent="0.45">
      <c r="A76" s="102" t="s">
        <v>6</v>
      </c>
      <c r="B76" s="60"/>
      <c r="C76" s="60"/>
      <c r="D76" s="60"/>
      <c r="E76" s="60"/>
      <c r="F76" s="60"/>
      <c r="G76" s="60"/>
      <c r="H76" s="61">
        <f>COUNTIF($B$3:$H$74,"*CareGiver*")/4</f>
        <v>0</v>
      </c>
      <c r="I76" s="57"/>
      <c r="P76"/>
      <c r="R76"/>
      <c r="S76"/>
      <c r="T76"/>
    </row>
    <row r="77" spans="1:20" ht="8.25" customHeight="1" x14ac:dyDescent="0.45">
      <c r="A77" s="103" t="s">
        <v>7</v>
      </c>
      <c r="B77" s="62"/>
      <c r="C77" s="62"/>
      <c r="D77" s="62"/>
      <c r="E77" s="62"/>
      <c r="F77" s="62"/>
      <c r="G77" s="62"/>
      <c r="H77" s="63">
        <f>COUNTIF($B$3:$H$74,"*Advocacy*")/4</f>
        <v>0</v>
      </c>
      <c r="I77" s="57"/>
      <c r="P77"/>
      <c r="R77"/>
      <c r="S77"/>
      <c r="T77"/>
    </row>
    <row r="78" spans="1:20" ht="7.5" customHeight="1" x14ac:dyDescent="0.45">
      <c r="A78" s="104" t="s">
        <v>8</v>
      </c>
      <c r="B78" s="64"/>
      <c r="C78" s="64"/>
      <c r="D78" s="64"/>
      <c r="E78" s="64"/>
      <c r="F78" s="64"/>
      <c r="G78" s="64"/>
      <c r="H78" s="65">
        <f>COUNTIF($B$3:$H$74,"*Respite*")/4</f>
        <v>0</v>
      </c>
      <c r="I78" s="57"/>
      <c r="P78"/>
      <c r="R78"/>
      <c r="S78"/>
      <c r="T78"/>
    </row>
    <row r="79" spans="1:20" ht="7.5" customHeight="1" x14ac:dyDescent="0.45">
      <c r="A79" s="105" t="s">
        <v>107</v>
      </c>
      <c r="B79" s="68"/>
      <c r="C79" s="68"/>
      <c r="D79" s="68"/>
      <c r="E79" s="68"/>
      <c r="F79" s="68"/>
      <c r="G79" s="68"/>
      <c r="H79" s="69">
        <f>COUNTIF($B$3:$H$74,"*Com Hab*")/4</f>
        <v>0</v>
      </c>
      <c r="I79" s="57"/>
      <c r="P79"/>
      <c r="R79"/>
      <c r="S79"/>
      <c r="T79"/>
    </row>
    <row r="80" spans="1:20" ht="8.25" customHeight="1" x14ac:dyDescent="0.45">
      <c r="A80" s="106" t="s">
        <v>39</v>
      </c>
      <c r="B80" s="66"/>
      <c r="C80" s="66"/>
      <c r="D80" s="66"/>
      <c r="E80" s="66"/>
      <c r="F80" s="66"/>
      <c r="G80" s="66"/>
      <c r="H80" s="67">
        <f>SUM(H75:H79)</f>
        <v>0</v>
      </c>
      <c r="I80" s="57"/>
      <c r="P80"/>
      <c r="R80"/>
      <c r="S80"/>
      <c r="T80"/>
    </row>
    <row r="81" spans="1:20" ht="32.65" hidden="1" customHeight="1" x14ac:dyDescent="0.45">
      <c r="I81" s="55"/>
      <c r="P81" s="1"/>
      <c r="R81" s="1"/>
      <c r="S81" s="1"/>
      <c r="T81" s="1"/>
    </row>
    <row r="82" spans="1:20" ht="8.25" hidden="1" customHeight="1" x14ac:dyDescent="0.45">
      <c r="I82" s="53"/>
      <c r="P82" s="1"/>
      <c r="R82" s="1"/>
      <c r="S82" s="1"/>
      <c r="T82" s="1"/>
    </row>
    <row r="83" spans="1:20" ht="14.65" hidden="1" customHeight="1" x14ac:dyDescent="0.45">
      <c r="I83" s="53"/>
      <c r="P83" s="1"/>
      <c r="R83" s="1"/>
      <c r="S83" s="1"/>
      <c r="T83" s="1"/>
    </row>
    <row r="84" spans="1:20" hidden="1" x14ac:dyDescent="0.45">
      <c r="I84" s="53"/>
      <c r="P84" s="1"/>
      <c r="R84" s="1"/>
      <c r="S84" s="1"/>
      <c r="T84" s="1"/>
    </row>
    <row r="85" spans="1:20" hidden="1" x14ac:dyDescent="0.45">
      <c r="A85"/>
      <c r="B85"/>
      <c r="C85"/>
      <c r="D85"/>
      <c r="E85"/>
      <c r="F85"/>
      <c r="G85"/>
      <c r="H85"/>
      <c r="I85" s="53"/>
      <c r="P85" s="1"/>
      <c r="R85" s="1"/>
      <c r="S85" s="1"/>
      <c r="T85" s="1"/>
    </row>
    <row r="86" spans="1:20" hidden="1" x14ac:dyDescent="0.45">
      <c r="A86"/>
      <c r="B86"/>
      <c r="C86"/>
      <c r="D86"/>
      <c r="E86"/>
      <c r="F86"/>
      <c r="G86"/>
      <c r="H86"/>
      <c r="I86" s="53"/>
      <c r="P86" s="1"/>
      <c r="R86" s="1"/>
      <c r="S86" s="1"/>
      <c r="T86" s="1"/>
    </row>
    <row r="87" spans="1:20" hidden="1" x14ac:dyDescent="0.45">
      <c r="A87"/>
      <c r="B87"/>
      <c r="C87"/>
      <c r="D87"/>
      <c r="E87"/>
      <c r="F87"/>
      <c r="G87"/>
      <c r="H87"/>
      <c r="I87" s="53"/>
      <c r="P87" s="1"/>
      <c r="R87" s="1"/>
      <c r="S87" s="1"/>
      <c r="T87" s="1"/>
    </row>
    <row r="88" spans="1:20" hidden="1" x14ac:dyDescent="0.45">
      <c r="A88"/>
      <c r="B88"/>
      <c r="C88"/>
      <c r="D88"/>
      <c r="E88"/>
      <c r="F88"/>
      <c r="G88"/>
      <c r="H88"/>
      <c r="I88" s="53"/>
      <c r="P88" s="1"/>
      <c r="R88" s="1"/>
      <c r="S88" s="1"/>
      <c r="T88" s="1"/>
    </row>
    <row r="89" spans="1:20" hidden="1" x14ac:dyDescent="0.45">
      <c r="A89"/>
      <c r="B89"/>
      <c r="C89"/>
      <c r="D89"/>
      <c r="E89"/>
      <c r="F89"/>
      <c r="G89"/>
      <c r="H89"/>
      <c r="I89" s="53"/>
      <c r="P89" s="1"/>
      <c r="R89" s="1"/>
      <c r="S89" s="1"/>
      <c r="T89" s="1"/>
    </row>
    <row r="90" spans="1:20" ht="14.65" hidden="1" customHeight="1" x14ac:dyDescent="0.45">
      <c r="A90"/>
      <c r="B90"/>
      <c r="C90"/>
      <c r="D90"/>
      <c r="E90"/>
      <c r="F90"/>
      <c r="G90"/>
      <c r="H90"/>
      <c r="I90" s="53"/>
      <c r="P90" s="1"/>
      <c r="R90" s="1"/>
      <c r="S90" s="1"/>
      <c r="T90" s="1"/>
    </row>
    <row r="91" spans="1:20" ht="14.65" hidden="1" customHeight="1" x14ac:dyDescent="0.45">
      <c r="I91" s="53"/>
      <c r="P91" s="1"/>
      <c r="R91" s="1"/>
      <c r="S91" s="1"/>
      <c r="T91" s="1"/>
    </row>
    <row r="92" spans="1:20" hidden="1" x14ac:dyDescent="0.45">
      <c r="I92" s="53"/>
      <c r="P92" s="1"/>
      <c r="R92" s="1"/>
      <c r="S92" s="1"/>
      <c r="T92" s="1"/>
    </row>
    <row r="93" spans="1:20" hidden="1" x14ac:dyDescent="0.45">
      <c r="I93" s="53"/>
      <c r="P93" s="1"/>
      <c r="R93" s="1"/>
      <c r="S93" s="1"/>
      <c r="T93" s="1"/>
    </row>
    <row r="94" spans="1:20" hidden="1" x14ac:dyDescent="0.45">
      <c r="I94" s="53"/>
      <c r="P94" s="1"/>
      <c r="R94" s="1"/>
      <c r="S94" s="1"/>
      <c r="T94" s="1"/>
    </row>
    <row r="95" spans="1:20" hidden="1" x14ac:dyDescent="0.45">
      <c r="I95" s="53"/>
      <c r="P95" s="1"/>
      <c r="R95" s="1"/>
      <c r="S95" s="1"/>
      <c r="T95" s="1"/>
    </row>
    <row r="96" spans="1:20" hidden="1" x14ac:dyDescent="0.45">
      <c r="I96" s="53"/>
      <c r="P96" s="1"/>
      <c r="R96" s="1"/>
      <c r="S96" s="1"/>
      <c r="T96" s="1"/>
    </row>
    <row r="97" spans="9:20" hidden="1" x14ac:dyDescent="0.45">
      <c r="I97" s="53"/>
      <c r="P97" s="1"/>
      <c r="R97" s="1"/>
      <c r="S97" s="1"/>
      <c r="T97" s="1"/>
    </row>
    <row r="98" spans="9:20" ht="14.65" hidden="1" customHeight="1" x14ac:dyDescent="0.45">
      <c r="I98" s="53"/>
    </row>
    <row r="99" spans="9:20" ht="14.65" hidden="1" customHeight="1" x14ac:dyDescent="0.45">
      <c r="I99" s="53"/>
    </row>
    <row r="100" spans="9:20" ht="14.65" hidden="1" customHeight="1" x14ac:dyDescent="0.45">
      <c r="I100" s="53"/>
    </row>
    <row r="101" spans="9:20" ht="14.65" hidden="1" customHeight="1" x14ac:dyDescent="0.45">
      <c r="I101" s="53"/>
    </row>
    <row r="102" spans="9:20" ht="14.65" hidden="1" customHeight="1" x14ac:dyDescent="0.45">
      <c r="I102" s="53"/>
    </row>
    <row r="103" spans="9:20" ht="14.65" hidden="1" customHeight="1" x14ac:dyDescent="0.45">
      <c r="I103" s="53"/>
    </row>
    <row r="104" spans="9:20" ht="14.65" hidden="1" customHeight="1" x14ac:dyDescent="0.45">
      <c r="I104" s="53"/>
    </row>
    <row r="105" spans="9:20" ht="14.65" hidden="1" customHeight="1" x14ac:dyDescent="0.45">
      <c r="I105" s="53"/>
    </row>
    <row r="106" spans="9:20" ht="14.65" hidden="1" customHeight="1" x14ac:dyDescent="0.45">
      <c r="I106" s="53"/>
    </row>
    <row r="107" spans="9:20" ht="14.65" hidden="1" customHeight="1" x14ac:dyDescent="0.45">
      <c r="I107" s="53"/>
    </row>
    <row r="108" spans="9:20" ht="14.65" hidden="1" customHeight="1" x14ac:dyDescent="0.45">
      <c r="I108" s="53"/>
    </row>
    <row r="109" spans="9:20" ht="14.65" hidden="1" customHeight="1" x14ac:dyDescent="0.45">
      <c r="I109" s="53"/>
    </row>
    <row r="110" spans="9:20" ht="14.65" hidden="1" customHeight="1" x14ac:dyDescent="0.45">
      <c r="I110" s="53"/>
    </row>
    <row r="111" spans="9:20" ht="14.65" hidden="1" customHeight="1" x14ac:dyDescent="0.45">
      <c r="I111" s="53"/>
    </row>
    <row r="112" spans="9:20" ht="14.65" hidden="1" customHeight="1" x14ac:dyDescent="0.45">
      <c r="I112" s="53"/>
    </row>
    <row r="113" spans="9:9" ht="14.65" hidden="1" customHeight="1" x14ac:dyDescent="0.45">
      <c r="I113" s="53"/>
    </row>
    <row r="114" spans="9:9" ht="14.65" hidden="1" customHeight="1" x14ac:dyDescent="0.45">
      <c r="I114" s="53"/>
    </row>
    <row r="115" spans="9:9" ht="14.65" hidden="1" customHeight="1" x14ac:dyDescent="0.45">
      <c r="I115" s="53"/>
    </row>
    <row r="116" spans="9:9" ht="14.65" hidden="1" customHeight="1" x14ac:dyDescent="0.45">
      <c r="I116" s="53"/>
    </row>
    <row r="117" spans="9:9" ht="14.65" hidden="1" customHeight="1" x14ac:dyDescent="0.45">
      <c r="I117" s="53"/>
    </row>
    <row r="118" spans="9:9" ht="14.65" hidden="1" customHeight="1" x14ac:dyDescent="0.45">
      <c r="I118" s="53"/>
    </row>
    <row r="119" spans="9:9" ht="14.65" hidden="1" customHeight="1" x14ac:dyDescent="0.45">
      <c r="I119" s="53"/>
    </row>
    <row r="120" spans="9:9" ht="14.65" hidden="1" customHeight="1" x14ac:dyDescent="0.45">
      <c r="I120" s="53"/>
    </row>
    <row r="121" spans="9:9" ht="14.65" hidden="1" customHeight="1" x14ac:dyDescent="0.45">
      <c r="I121" s="53"/>
    </row>
    <row r="122" spans="9:9" ht="14.65" hidden="1" customHeight="1" x14ac:dyDescent="0.45">
      <c r="I122" s="53"/>
    </row>
    <row r="123" spans="9:9" ht="14.65" hidden="1" customHeight="1" x14ac:dyDescent="0.45">
      <c r="I123" s="53"/>
    </row>
    <row r="124" spans="9:9" ht="14.65" hidden="1" customHeight="1" x14ac:dyDescent="0.45">
      <c r="I124" s="53"/>
    </row>
    <row r="125" spans="9:9" ht="14.65" hidden="1" customHeight="1" x14ac:dyDescent="0.45">
      <c r="I125" s="53"/>
    </row>
    <row r="126" spans="9:9" ht="14.65" hidden="1" customHeight="1" x14ac:dyDescent="0.45">
      <c r="I126" s="53"/>
    </row>
    <row r="127" spans="9:9" ht="14.65" hidden="1" customHeight="1" x14ac:dyDescent="0.45">
      <c r="I127" s="53"/>
    </row>
    <row r="128" spans="9:9" ht="14.65" hidden="1" customHeight="1" x14ac:dyDescent="0.45">
      <c r="I128" s="53"/>
    </row>
    <row r="129" spans="9:9" ht="14.65" hidden="1" customHeight="1" x14ac:dyDescent="0.45">
      <c r="I129" s="53"/>
    </row>
    <row r="130" spans="9:9" ht="14.65" hidden="1" customHeight="1" x14ac:dyDescent="0.45">
      <c r="I130" s="53"/>
    </row>
    <row r="131" spans="9:9" ht="14.65" hidden="1" customHeight="1" x14ac:dyDescent="0.45">
      <c r="I131" s="53"/>
    </row>
    <row r="132" spans="9:9" ht="14.65" hidden="1" customHeight="1" x14ac:dyDescent="0.45">
      <c r="I132" s="53"/>
    </row>
    <row r="133" spans="9:9" ht="14.65" hidden="1" customHeight="1" x14ac:dyDescent="0.45">
      <c r="I133" s="53"/>
    </row>
    <row r="134" spans="9:9" ht="14.65" hidden="1" customHeight="1" x14ac:dyDescent="0.45">
      <c r="I134" s="53"/>
    </row>
    <row r="135" spans="9:9" ht="14.65" hidden="1" customHeight="1" x14ac:dyDescent="0.45">
      <c r="I135" s="53"/>
    </row>
    <row r="136" spans="9:9" ht="14.65" hidden="1" customHeight="1" x14ac:dyDescent="0.45">
      <c r="I136" s="53"/>
    </row>
    <row r="137" spans="9:9" ht="14.65" hidden="1" customHeight="1" x14ac:dyDescent="0.45">
      <c r="I137" s="53"/>
    </row>
    <row r="138" spans="9:9" ht="14.65" hidden="1" customHeight="1" x14ac:dyDescent="0.45">
      <c r="I138" s="53"/>
    </row>
    <row r="139" spans="9:9" ht="14.65" hidden="1" customHeight="1" x14ac:dyDescent="0.45">
      <c r="I139" s="53"/>
    </row>
    <row r="140" spans="9:9" ht="14.65" hidden="1" customHeight="1" x14ac:dyDescent="0.45">
      <c r="I140" s="53"/>
    </row>
    <row r="141" spans="9:9" ht="14.65" hidden="1" customHeight="1" x14ac:dyDescent="0.45">
      <c r="I141" s="53"/>
    </row>
    <row r="142" spans="9:9" ht="14.65" hidden="1" customHeight="1" x14ac:dyDescent="0.45">
      <c r="I142" s="53"/>
    </row>
    <row r="143" spans="9:9" ht="14.65" hidden="1" customHeight="1" x14ac:dyDescent="0.45">
      <c r="I143" s="53"/>
    </row>
    <row r="144" spans="9:9" ht="14.65" hidden="1" customHeight="1" x14ac:dyDescent="0.45">
      <c r="I144" s="53"/>
    </row>
    <row r="145" spans="9:9" ht="14.65" hidden="1" customHeight="1" x14ac:dyDescent="0.45">
      <c r="I145" s="53"/>
    </row>
    <row r="146" spans="9:9" ht="14.65" hidden="1" customHeight="1" x14ac:dyDescent="0.45">
      <c r="I146" s="53"/>
    </row>
    <row r="147" spans="9:9" ht="14.65" hidden="1" customHeight="1" x14ac:dyDescent="0.45">
      <c r="I147" s="53"/>
    </row>
    <row r="148" spans="9:9" ht="14.65" hidden="1" customHeight="1" x14ac:dyDescent="0.45">
      <c r="I148" s="53"/>
    </row>
    <row r="149" spans="9:9" ht="14.65" hidden="1" customHeight="1" x14ac:dyDescent="0.45">
      <c r="I149" s="53"/>
    </row>
    <row r="150" spans="9:9" ht="14.65" hidden="1" customHeight="1" x14ac:dyDescent="0.45">
      <c r="I150" s="53"/>
    </row>
    <row r="151" spans="9:9" ht="14.65" hidden="1" customHeight="1" x14ac:dyDescent="0.45">
      <c r="I151" s="53"/>
    </row>
    <row r="152" spans="9:9" ht="14.65" hidden="1" customHeight="1" x14ac:dyDescent="0.45">
      <c r="I152" s="53"/>
    </row>
    <row r="153" spans="9:9" ht="14.65" hidden="1" customHeight="1" x14ac:dyDescent="0.45">
      <c r="I153" s="53"/>
    </row>
    <row r="154" spans="9:9" ht="14.65" hidden="1" customHeight="1" x14ac:dyDescent="0.45">
      <c r="I154" s="53"/>
    </row>
    <row r="155" spans="9:9" ht="14.65" hidden="1" customHeight="1" x14ac:dyDescent="0.45">
      <c r="I155" s="53"/>
    </row>
    <row r="156" spans="9:9" ht="14.65" hidden="1" customHeight="1" x14ac:dyDescent="0.45">
      <c r="I156" s="53"/>
    </row>
    <row r="157" spans="9:9" ht="14.65" hidden="1" customHeight="1" x14ac:dyDescent="0.45">
      <c r="I157" s="53"/>
    </row>
    <row r="158" spans="9:9" ht="14.65" hidden="1" customHeight="1" x14ac:dyDescent="0.45">
      <c r="I158" s="53"/>
    </row>
    <row r="159" spans="9:9" ht="14.65" hidden="1" customHeight="1" x14ac:dyDescent="0.45">
      <c r="I159" s="53"/>
    </row>
    <row r="160" spans="9:9" ht="14.65" hidden="1" customHeight="1" x14ac:dyDescent="0.45">
      <c r="I160" s="53"/>
    </row>
    <row r="161" spans="9:9" ht="14.65" hidden="1" customHeight="1" x14ac:dyDescent="0.45">
      <c r="I161" s="53"/>
    </row>
    <row r="162" spans="9:9" ht="14.65" hidden="1" customHeight="1" x14ac:dyDescent="0.45">
      <c r="I162" s="53"/>
    </row>
    <row r="163" spans="9:9" ht="14.65" hidden="1" customHeight="1" x14ac:dyDescent="0.45">
      <c r="I163" s="53"/>
    </row>
    <row r="164" spans="9:9" ht="14.65" hidden="1" customHeight="1" x14ac:dyDescent="0.45">
      <c r="I164" s="53"/>
    </row>
    <row r="165" spans="9:9" ht="14.65" hidden="1" customHeight="1" x14ac:dyDescent="0.45">
      <c r="I165" s="53"/>
    </row>
    <row r="166" spans="9:9" ht="14.65" hidden="1" customHeight="1" x14ac:dyDescent="0.45">
      <c r="I166" s="53"/>
    </row>
    <row r="167" spans="9:9" ht="14.65" hidden="1" customHeight="1" x14ac:dyDescent="0.45">
      <c r="I167" s="53"/>
    </row>
    <row r="168" spans="9:9" ht="14.65" hidden="1" customHeight="1" x14ac:dyDescent="0.45">
      <c r="I168" s="53"/>
    </row>
    <row r="169" spans="9:9" ht="14.65" hidden="1" customHeight="1" x14ac:dyDescent="0.45">
      <c r="I169" s="53"/>
    </row>
    <row r="170" spans="9:9" ht="14.65" hidden="1" customHeight="1" x14ac:dyDescent="0.45">
      <c r="I170" s="53"/>
    </row>
    <row r="171" spans="9:9" ht="14.65" hidden="1" customHeight="1" x14ac:dyDescent="0.45">
      <c r="I171" s="53"/>
    </row>
    <row r="172" spans="9:9" ht="14.65" hidden="1" customHeight="1" x14ac:dyDescent="0.45">
      <c r="I172" s="53"/>
    </row>
    <row r="173" spans="9:9" ht="14.65" hidden="1" customHeight="1" x14ac:dyDescent="0.45">
      <c r="I173" s="53"/>
    </row>
    <row r="174" spans="9:9" ht="14.65" hidden="1" customHeight="1" x14ac:dyDescent="0.45">
      <c r="I174" s="53"/>
    </row>
    <row r="175" spans="9:9" ht="14.65" hidden="1" customHeight="1" x14ac:dyDescent="0.45">
      <c r="I175" s="53"/>
    </row>
    <row r="176" spans="9:9" ht="14.65" hidden="1" customHeight="1" x14ac:dyDescent="0.45">
      <c r="I176" s="53"/>
    </row>
    <row r="177" spans="9:9" ht="14.65" hidden="1" customHeight="1" x14ac:dyDescent="0.45">
      <c r="I177" s="53"/>
    </row>
    <row r="178" spans="9:9" ht="14.65" hidden="1" customHeight="1" x14ac:dyDescent="0.45">
      <c r="I178" s="53"/>
    </row>
    <row r="179" spans="9:9" ht="14.65" hidden="1" customHeight="1" x14ac:dyDescent="0.45">
      <c r="I179" s="53"/>
    </row>
    <row r="180" spans="9:9" ht="14.65" hidden="1" customHeight="1" x14ac:dyDescent="0.45">
      <c r="I180" s="54"/>
    </row>
  </sheetData>
  <mergeCells count="8">
    <mergeCell ref="O1:O2"/>
    <mergeCell ref="P1:Q1"/>
    <mergeCell ref="A1:H1"/>
    <mergeCell ref="J1:J2"/>
    <mergeCell ref="K1:K2"/>
    <mergeCell ref="L1:L2"/>
    <mergeCell ref="M1:M2"/>
    <mergeCell ref="N1:N2"/>
  </mergeCells>
  <conditionalFormatting sqref="B3:H74">
    <cfRule type="containsText" dxfId="89" priority="1" operator="containsText" text="Unavailable">
      <formula>NOT(ISERROR(SEARCH("Unavailable",B3)))</formula>
    </cfRule>
    <cfRule type="containsText" dxfId="88" priority="2" operator="containsText" text="Com Hab">
      <formula>NOT(ISERROR(SEARCH("Com Hab",B3)))</formula>
    </cfRule>
    <cfRule type="containsText" dxfId="87" priority="3" operator="containsText" text="Respite">
      <formula>NOT(ISERROR(SEARCH("Respite",B3)))</formula>
    </cfRule>
    <cfRule type="containsText" dxfId="86" priority="4" operator="containsText" text="Advocacy">
      <formula>NOT(ISERROR(SEARCH("Advocacy",B3)))</formula>
    </cfRule>
    <cfRule type="containsText" dxfId="85" priority="5" operator="containsText" text="CareGiver">
      <formula>NOT(ISERROR(SEARCH("CareGiver",B3)))</formula>
    </cfRule>
    <cfRule type="containsText" dxfId="84" priority="6" operator="containsText" text="Pre-Vocational">
      <formula>NOT(ISERROR(SEARCH("Pre-Vocational",B3)))</formula>
    </cfRule>
  </conditionalFormatting>
  <dataValidations count="1">
    <dataValidation type="list" allowBlank="1" showInputMessage="1" sqref="A1" xr:uid="{0BFFC2E1-D165-4EF0-B405-87B96A3F9CAD}">
      <formula1>Clients</formula1>
    </dataValidation>
  </dataValidations>
  <pageMargins left="0" right="0" top="1.75" bottom="0.75" header="0" footer="0"/>
  <pageSetup orientation="portrait" horizontalDpi="300" verticalDpi="300" r:id="rId1"/>
  <headerFooter scaleWithDoc="0">
    <oddHeader>&amp;L&amp;G&amp;C
&amp;G</oddHeader>
    <oddFooter>&amp;C
Signature: ____________________ Date:____/_____/____
 &amp;K92D05010 Prag Blvd #003 Monroe NY 10950 ● 845-600-1331 ● Info@legadail.org &amp;K01+000
&amp;G</oddFooter>
  </headerFooter>
  <drawing r:id="rId2"/>
  <legacyDrawingHF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EAEDD-9F21-4A6B-BD7D-572051131F70}">
  <sheetPr codeName="Sheet29">
    <tabColor indexed="13"/>
    <pageSetUpPr fitToPage="1"/>
  </sheetPr>
  <dimension ref="A1:AC180"/>
  <sheetViews>
    <sheetView showGridLines="0" zoomScale="85" zoomScaleNormal="85" workbookViewId="0">
      <selection activeCell="O80" sqref="O80"/>
    </sheetView>
  </sheetViews>
  <sheetFormatPr defaultColWidth="0" defaultRowHeight="14.25" customHeight="1" zeroHeight="1" x14ac:dyDescent="0.45"/>
  <cols>
    <col min="1" max="1" width="11.265625" style="11" bestFit="1" customWidth="1"/>
    <col min="2" max="8" width="6.53125" style="11" customWidth="1"/>
    <col min="9" max="9" width="16.53125" style="51" customWidth="1"/>
    <col min="10" max="15" width="6.53125" customWidth="1"/>
    <col min="16" max="16" width="17.73046875" style="13" customWidth="1"/>
    <col min="17" max="17" width="29.53125" style="1" customWidth="1"/>
    <col min="18" max="18" width="4" style="13" customWidth="1"/>
    <col min="19" max="19" width="37.796875" style="13" customWidth="1"/>
    <col min="20" max="20" width="10.53125" style="13" hidden="1" customWidth="1"/>
    <col min="21" max="16384" width="10.53125" hidden="1"/>
  </cols>
  <sheetData>
    <row r="1" spans="1:29" ht="8.25" customHeight="1" x14ac:dyDescent="0.45">
      <c r="A1" s="173" t="s">
        <v>30</v>
      </c>
      <c r="B1" s="174"/>
      <c r="C1" s="174"/>
      <c r="D1" s="174"/>
      <c r="E1" s="174"/>
      <c r="F1" s="174"/>
      <c r="G1" s="174"/>
      <c r="H1" s="175"/>
      <c r="I1" s="99"/>
      <c r="J1" s="178" t="s">
        <v>208</v>
      </c>
      <c r="K1" s="178" t="s">
        <v>6</v>
      </c>
      <c r="L1" s="178" t="s">
        <v>7</v>
      </c>
      <c r="M1" s="178" t="s">
        <v>8</v>
      </c>
      <c r="N1" s="178" t="s">
        <v>107</v>
      </c>
      <c r="O1" s="178" t="s">
        <v>39</v>
      </c>
      <c r="P1" s="176" t="s">
        <v>205</v>
      </c>
      <c r="Q1" s="177"/>
    </row>
    <row r="2" spans="1:29" ht="8.25" customHeight="1" x14ac:dyDescent="0.45">
      <c r="A2" s="52"/>
      <c r="B2" s="52" t="s">
        <v>32</v>
      </c>
      <c r="C2" s="52" t="s">
        <v>33</v>
      </c>
      <c r="D2" s="52" t="s">
        <v>34</v>
      </c>
      <c r="E2" s="52" t="s">
        <v>35</v>
      </c>
      <c r="F2" s="52" t="s">
        <v>36</v>
      </c>
      <c r="G2" s="52" t="s">
        <v>37</v>
      </c>
      <c r="H2" s="52" t="s">
        <v>38</v>
      </c>
      <c r="I2" s="100" t="s">
        <v>105</v>
      </c>
      <c r="J2" s="179"/>
      <c r="K2" s="179"/>
      <c r="L2" s="179"/>
      <c r="M2" s="179"/>
      <c r="N2" s="179"/>
      <c r="O2" s="179"/>
      <c r="P2" s="101" t="s">
        <v>5</v>
      </c>
      <c r="Q2" s="107" cm="1">
        <f t="array" aca="1" ref="Q2" ca="1">INDIRECT(CONCATENATE("'Servicing Total'!C",MATCH($A$1,'Servicing Total'!A:A,0)))</f>
        <v>0</v>
      </c>
      <c r="T2" s="13" t="str">
        <f>LOWER(VLOOKUP(A1,Individual!A:R,16,FALSE))</f>
        <v/>
      </c>
      <c r="U2" s="101" t="s">
        <v>5</v>
      </c>
      <c r="V2" s="101" t="b">
        <f>COUNTIF(W2:AC2,"&gt;"&amp;0)&gt;=6</f>
        <v>0</v>
      </c>
      <c r="W2" s="59">
        <f>COUNTIF(B3:B74,"*Pre-Vocational*")</f>
        <v>0</v>
      </c>
      <c r="X2" s="59">
        <f t="shared" ref="X2:AC2" si="0">COUNTIF(C3:C74,"*Pre-Vocational*")</f>
        <v>0</v>
      </c>
      <c r="Y2" s="59">
        <f t="shared" si="0"/>
        <v>0</v>
      </c>
      <c r="Z2" s="59">
        <f t="shared" si="0"/>
        <v>0</v>
      </c>
      <c r="AA2" s="59">
        <f t="shared" si="0"/>
        <v>0</v>
      </c>
      <c r="AB2" s="59">
        <f t="shared" si="0"/>
        <v>0</v>
      </c>
      <c r="AC2" s="59">
        <f t="shared" si="0"/>
        <v>0</v>
      </c>
    </row>
    <row r="3" spans="1:29" ht="8.25" customHeight="1" x14ac:dyDescent="0.45">
      <c r="A3" s="150">
        <v>0.25</v>
      </c>
      <c r="B3" s="70"/>
      <c r="C3" s="74"/>
      <c r="D3" s="74"/>
      <c r="E3" s="78"/>
      <c r="F3" s="74"/>
      <c r="G3" s="78"/>
      <c r="H3" s="74"/>
      <c r="I3" s="57"/>
      <c r="J3" s="125">
        <f ca="1">IFERROR(COUNTIFS(INDIRECT(CONCATENATE("'",$I3,"'!B3:H74")),"*Pre-Vocational*",INDIRECT(CONCATENATE("'",$I3,"'!B3:H74")),"*"&amp;$A$1&amp;"*")/4,0)</f>
        <v>0</v>
      </c>
      <c r="K3" s="126">
        <f ca="1">IFERROR(COUNTIFS(INDIRECT(CONCATENATE("'",$I3,"'!B3:H74")),"*CareGiver*",INDIRECT(CONCATENATE("'",$I3,"'!B3:H74")),"*"&amp;$A$1&amp;"*")/4,0)</f>
        <v>0</v>
      </c>
      <c r="L3" s="127">
        <f ca="1">IFERROR(COUNTIFS(INDIRECT(CONCATENATE("'",$I3,"'!B3:H74")),"*Advocacy*",INDIRECT(CONCATENATE("'",$I3,"'!B3:H74")),"*"&amp;$A$1&amp;"*")/4,0)</f>
        <v>0</v>
      </c>
      <c r="M3" s="128">
        <f ca="1">IFERROR(COUNTIFS(INDIRECT(CONCATENATE("'",$I3,"'!B3:H74")),"*Respite*",INDIRECT(CONCATENATE("'",$I3,"'!B3:H74")),"*"&amp;$A$1&amp;"*")/4,0)</f>
        <v>0</v>
      </c>
      <c r="N3" s="129">
        <f ca="1">IFERROR(COUNTIFS(INDIRECT(CONCATENATE("'",$I3,"'!B3:H74")),"*Com Hab*",INDIRECT(CONCATENATE("'",$I3,"'!B3:H74")),"*"&amp;$A$1&amp;"*")/4,0)</f>
        <v>0</v>
      </c>
      <c r="O3" s="130">
        <f ca="1">SUM(J3:N3)</f>
        <v>0</v>
      </c>
      <c r="P3" s="102" t="s">
        <v>6</v>
      </c>
      <c r="Q3" s="108" cm="1">
        <f t="array" aca="1" ref="Q3" ca="1">INDIRECT(CONCATENATE("'Servicing Total'!D",MATCH($A$1,'Servicing Total'!A:A,0)))</f>
        <v>0</v>
      </c>
      <c r="R3" s="1"/>
      <c r="S3" s="1"/>
      <c r="T3" s="1"/>
      <c r="U3" s="102" t="s">
        <v>6</v>
      </c>
      <c r="V3" s="102" t="b">
        <f t="shared" ref="V3:V6" si="1">COUNTIF(W3:AC3,"&gt;"&amp;0)&gt;=6</f>
        <v>0</v>
      </c>
      <c r="W3" s="61">
        <f>COUNTIF(B3:B74,"*CareGiver*")</f>
        <v>0</v>
      </c>
      <c r="X3" s="61">
        <f t="shared" ref="X3:AC3" si="2">COUNTIF(C3:C74,"*CareGiver*")</f>
        <v>0</v>
      </c>
      <c r="Y3" s="61">
        <f t="shared" si="2"/>
        <v>0</v>
      </c>
      <c r="Z3" s="61">
        <f t="shared" si="2"/>
        <v>0</v>
      </c>
      <c r="AA3" s="61">
        <f t="shared" si="2"/>
        <v>0</v>
      </c>
      <c r="AB3" s="61">
        <f t="shared" si="2"/>
        <v>0</v>
      </c>
      <c r="AC3" s="61">
        <f t="shared" si="2"/>
        <v>0</v>
      </c>
    </row>
    <row r="4" spans="1:29" ht="8.25" customHeight="1" x14ac:dyDescent="0.45">
      <c r="A4" s="151">
        <v>0.26041666666666669</v>
      </c>
      <c r="B4" s="71"/>
      <c r="C4" s="75"/>
      <c r="D4" s="75"/>
      <c r="E4" s="79"/>
      <c r="F4" s="75"/>
      <c r="G4" s="79"/>
      <c r="H4" s="75"/>
      <c r="I4" s="57"/>
      <c r="J4" s="125">
        <f t="shared" ref="J4:J67" ca="1" si="3">IFERROR(COUNTIFS(INDIRECT(CONCATENATE("'",$I4,"'!B3:H74")),"*Pre-Vocational*",INDIRECT(CONCATENATE("'",$I4,"'!B3:H74")),"*"&amp;$A$1&amp;"*")/4,0)</f>
        <v>0</v>
      </c>
      <c r="K4" s="126">
        <f t="shared" ref="K4:K67" ca="1" si="4">IFERROR(COUNTIFS(INDIRECT(CONCATENATE("'",$I4,"'!B3:H74")),"*CareGiver*",INDIRECT(CONCATENATE("'",$I4,"'!B3:H74")),"*"&amp;$A$1&amp;"*")/4,0)</f>
        <v>0</v>
      </c>
      <c r="L4" s="127">
        <f t="shared" ref="L4:L67" ca="1" si="5">IFERROR(COUNTIFS(INDIRECT(CONCATENATE("'",$I4,"'!B3:H74")),"*Advocacy*",INDIRECT(CONCATENATE("'",$I4,"'!B3:H74")),"*"&amp;$A$1&amp;"*")/4,0)</f>
        <v>0</v>
      </c>
      <c r="M4" s="128">
        <f t="shared" ref="M4:M67" ca="1" si="6">IFERROR(COUNTIFS(INDIRECT(CONCATENATE("'",$I4,"'!B3:H74")),"*Respite*",INDIRECT(CONCATENATE("'",$I4,"'!B3:H74")),"*"&amp;$A$1&amp;"*")/4,0)</f>
        <v>0</v>
      </c>
      <c r="N4" s="129">
        <f t="shared" ref="N4:N67" ca="1" si="7">IFERROR(COUNTIFS(INDIRECT(CONCATENATE("'",$I4,"'!B3:H74")),"*Com Hab*",INDIRECT(CONCATENATE("'",$I4,"'!B3:H74")),"*"&amp;$A$1&amp;"*")/4,0)</f>
        <v>0</v>
      </c>
      <c r="O4" s="130">
        <f t="shared" ref="O4:O66" ca="1" si="8">SUM(J4:N4)</f>
        <v>0</v>
      </c>
      <c r="P4" s="103" t="s">
        <v>7</v>
      </c>
      <c r="Q4" s="109" cm="1">
        <f t="array" aca="1" ref="Q4" ca="1">INDIRECT(CONCATENATE("'Servicing Total'!E",MATCH($A$1,'Servicing Total'!A:A,0)))</f>
        <v>0</v>
      </c>
      <c r="R4" s="1"/>
      <c r="S4" s="1"/>
      <c r="T4" s="1"/>
      <c r="U4" s="103" t="s">
        <v>7</v>
      </c>
      <c r="V4" s="103" t="b">
        <f t="shared" si="1"/>
        <v>0</v>
      </c>
      <c r="W4" s="63">
        <f>COUNTIF(B3:B74,"*Advocacy*")</f>
        <v>0</v>
      </c>
      <c r="X4" s="63">
        <f t="shared" ref="X4:AC4" si="9">COUNTIF(C3:C74,"*Advocacy*")</f>
        <v>0</v>
      </c>
      <c r="Y4" s="63">
        <f t="shared" si="9"/>
        <v>0</v>
      </c>
      <c r="Z4" s="63">
        <f t="shared" si="9"/>
        <v>0</v>
      </c>
      <c r="AA4" s="63">
        <f t="shared" si="9"/>
        <v>0</v>
      </c>
      <c r="AB4" s="63">
        <f t="shared" si="9"/>
        <v>0</v>
      </c>
      <c r="AC4" s="63">
        <f t="shared" si="9"/>
        <v>0</v>
      </c>
    </row>
    <row r="5" spans="1:29" ht="8.25" customHeight="1" x14ac:dyDescent="0.45">
      <c r="A5" s="151">
        <v>0.27083333333333331</v>
      </c>
      <c r="B5" s="71"/>
      <c r="C5" s="75"/>
      <c r="D5" s="75"/>
      <c r="E5" s="79"/>
      <c r="F5" s="75"/>
      <c r="G5" s="79"/>
      <c r="H5" s="75"/>
      <c r="I5" s="57"/>
      <c r="J5" s="125">
        <f t="shared" ca="1" si="3"/>
        <v>0</v>
      </c>
      <c r="K5" s="126">
        <f t="shared" ca="1" si="4"/>
        <v>0</v>
      </c>
      <c r="L5" s="127">
        <f t="shared" ca="1" si="5"/>
        <v>0</v>
      </c>
      <c r="M5" s="128">
        <f t="shared" ca="1" si="6"/>
        <v>0</v>
      </c>
      <c r="N5" s="129">
        <f t="shared" ca="1" si="7"/>
        <v>0</v>
      </c>
      <c r="O5" s="130">
        <f t="shared" ca="1" si="8"/>
        <v>0</v>
      </c>
      <c r="P5" s="104" t="s">
        <v>8</v>
      </c>
      <c r="Q5" s="110" cm="1">
        <f t="array" aca="1" ref="Q5" ca="1">INDIRECT(CONCATENATE("'Servicing Total'!F",MATCH($A$1,'Servicing Total'!A:A,0)))</f>
        <v>0</v>
      </c>
      <c r="R5" s="1"/>
      <c r="S5" s="1"/>
      <c r="T5" s="1"/>
      <c r="U5" s="104" t="s">
        <v>8</v>
      </c>
      <c r="V5" s="104" t="b">
        <f t="shared" si="1"/>
        <v>0</v>
      </c>
      <c r="W5" s="65">
        <f>COUNTIF(B3:B74,"*Respite*")</f>
        <v>0</v>
      </c>
      <c r="X5" s="65">
        <f t="shared" ref="X5:AC5" si="10">COUNTIF(C3:C74,"*Respite*")</f>
        <v>0</v>
      </c>
      <c r="Y5" s="65">
        <f t="shared" si="10"/>
        <v>0</v>
      </c>
      <c r="Z5" s="65">
        <f t="shared" si="10"/>
        <v>0</v>
      </c>
      <c r="AA5" s="65">
        <f t="shared" si="10"/>
        <v>0</v>
      </c>
      <c r="AB5" s="65">
        <f t="shared" si="10"/>
        <v>0</v>
      </c>
      <c r="AC5" s="65">
        <f t="shared" si="10"/>
        <v>0</v>
      </c>
    </row>
    <row r="6" spans="1:29" ht="8.25" customHeight="1" x14ac:dyDescent="0.45">
      <c r="A6" s="152">
        <v>0.28125</v>
      </c>
      <c r="B6" s="72"/>
      <c r="C6" s="76"/>
      <c r="D6" s="76"/>
      <c r="E6" s="80"/>
      <c r="F6" s="76"/>
      <c r="G6" s="80"/>
      <c r="H6" s="76"/>
      <c r="I6" s="57"/>
      <c r="J6" s="125">
        <f t="shared" ca="1" si="3"/>
        <v>0</v>
      </c>
      <c r="K6" s="126">
        <f t="shared" ca="1" si="4"/>
        <v>0</v>
      </c>
      <c r="L6" s="127">
        <f t="shared" ca="1" si="5"/>
        <v>0</v>
      </c>
      <c r="M6" s="128">
        <f t="shared" ca="1" si="6"/>
        <v>0</v>
      </c>
      <c r="N6" s="129">
        <f t="shared" ca="1" si="7"/>
        <v>0</v>
      </c>
      <c r="O6" s="130">
        <f t="shared" ca="1" si="8"/>
        <v>0</v>
      </c>
      <c r="P6" s="105" t="s">
        <v>107</v>
      </c>
      <c r="Q6" s="111" cm="1">
        <f t="array" aca="1" ref="Q6" ca="1">INDIRECT(CONCATENATE("'Servicing Total'!G",MATCH($A$1,'Servicing Total'!A:A,0)))</f>
        <v>0</v>
      </c>
      <c r="R6" s="1"/>
      <c r="S6" s="1"/>
      <c r="T6" s="1"/>
      <c r="U6" s="105" t="s">
        <v>107</v>
      </c>
      <c r="V6" s="105" t="b">
        <f t="shared" si="1"/>
        <v>0</v>
      </c>
      <c r="W6" s="69">
        <f>COUNTIF(B3:B74,"*Com Hab*")</f>
        <v>0</v>
      </c>
      <c r="X6" s="69">
        <f t="shared" ref="X6:AC6" si="11">COUNTIF(C3:C74,"*Com Hab*")</f>
        <v>0</v>
      </c>
      <c r="Y6" s="69">
        <f t="shared" si="11"/>
        <v>0</v>
      </c>
      <c r="Z6" s="69">
        <f t="shared" si="11"/>
        <v>0</v>
      </c>
      <c r="AA6" s="69">
        <f t="shared" si="11"/>
        <v>0</v>
      </c>
      <c r="AB6" s="69">
        <f t="shared" si="11"/>
        <v>0</v>
      </c>
      <c r="AC6" s="69">
        <f t="shared" si="11"/>
        <v>0</v>
      </c>
    </row>
    <row r="7" spans="1:29" ht="8.25" customHeight="1" x14ac:dyDescent="0.45">
      <c r="A7" s="150">
        <v>0.29166666666666669</v>
      </c>
      <c r="B7" s="70"/>
      <c r="C7" s="74"/>
      <c r="D7" s="74"/>
      <c r="E7" s="78"/>
      <c r="F7" s="74"/>
      <c r="G7" s="78"/>
      <c r="H7" s="74"/>
      <c r="I7" s="57"/>
      <c r="J7" s="125">
        <f t="shared" ca="1" si="3"/>
        <v>0</v>
      </c>
      <c r="K7" s="126">
        <f t="shared" ca="1" si="4"/>
        <v>0</v>
      </c>
      <c r="L7" s="127">
        <f t="shared" ca="1" si="5"/>
        <v>0</v>
      </c>
      <c r="M7" s="128">
        <f t="shared" ca="1" si="6"/>
        <v>0</v>
      </c>
      <c r="N7" s="129">
        <f t="shared" ca="1" si="7"/>
        <v>0</v>
      </c>
      <c r="O7" s="130">
        <f t="shared" ca="1" si="8"/>
        <v>0</v>
      </c>
      <c r="P7" s="106" t="s">
        <v>9</v>
      </c>
      <c r="Q7" s="112">
        <f ca="1">SUM(Q2:Q6)</f>
        <v>0</v>
      </c>
      <c r="R7" s="1"/>
      <c r="S7" s="1"/>
      <c r="T7" s="1"/>
    </row>
    <row r="8" spans="1:29" ht="8.25" customHeight="1" x14ac:dyDescent="0.45">
      <c r="A8" s="151">
        <v>0.30208333333333331</v>
      </c>
      <c r="B8" s="71"/>
      <c r="C8" s="75"/>
      <c r="D8" s="75"/>
      <c r="E8" s="79"/>
      <c r="F8" s="75"/>
      <c r="G8" s="79"/>
      <c r="H8" s="75"/>
      <c r="I8" s="57"/>
      <c r="J8" s="125">
        <f t="shared" ca="1" si="3"/>
        <v>0</v>
      </c>
      <c r="K8" s="126">
        <f t="shared" ca="1" si="4"/>
        <v>0</v>
      </c>
      <c r="L8" s="127">
        <f t="shared" ca="1" si="5"/>
        <v>0</v>
      </c>
      <c r="M8" s="128">
        <f t="shared" ca="1" si="6"/>
        <v>0</v>
      </c>
      <c r="N8" s="129">
        <f t="shared" ca="1" si="7"/>
        <v>0</v>
      </c>
      <c r="O8" s="130">
        <f t="shared" ca="1" si="8"/>
        <v>0</v>
      </c>
      <c r="P8" s="118" t="s">
        <v>40</v>
      </c>
      <c r="Q8" s="56" t="str" cm="1">
        <f t="array" aca="1" ref="Q8" ca="1">INDIRECT(CONCATENATE("Individual!A",MATCH($A$1,Individual!A:A,0)))</f>
        <v>Individual 10</v>
      </c>
      <c r="R8" s="1"/>
      <c r="S8" s="1"/>
      <c r="T8" s="1"/>
    </row>
    <row r="9" spans="1:29" ht="8.25" customHeight="1" x14ac:dyDescent="0.45">
      <c r="A9" s="151">
        <v>0.3125</v>
      </c>
      <c r="B9" s="71"/>
      <c r="C9" s="75"/>
      <c r="D9" s="75"/>
      <c r="E9" s="79"/>
      <c r="F9" s="75"/>
      <c r="G9" s="79"/>
      <c r="H9" s="75"/>
      <c r="I9" s="57"/>
      <c r="J9" s="125">
        <f t="shared" ca="1" si="3"/>
        <v>0</v>
      </c>
      <c r="K9" s="126">
        <f t="shared" ca="1" si="4"/>
        <v>0</v>
      </c>
      <c r="L9" s="127">
        <f t="shared" ca="1" si="5"/>
        <v>0</v>
      </c>
      <c r="M9" s="128">
        <f t="shared" ca="1" si="6"/>
        <v>0</v>
      </c>
      <c r="N9" s="129">
        <f t="shared" ca="1" si="7"/>
        <v>0</v>
      </c>
      <c r="O9" s="130">
        <f t="shared" ca="1" si="8"/>
        <v>0</v>
      </c>
      <c r="P9" s="118" t="s">
        <v>209</v>
      </c>
      <c r="Q9" s="56" cm="1">
        <f t="array" aca="1" ref="Q9" ca="1">INDIRECT(CONCATENATE("Individual!B",MATCH($A$1,Individual!A:A,0)))</f>
        <v>0</v>
      </c>
      <c r="R9" s="1"/>
      <c r="S9" s="1"/>
      <c r="T9" s="1"/>
    </row>
    <row r="10" spans="1:29" ht="8.25" customHeight="1" x14ac:dyDescent="0.45">
      <c r="A10" s="152">
        <v>0.32291666666666702</v>
      </c>
      <c r="B10" s="72"/>
      <c r="C10" s="76"/>
      <c r="D10" s="76"/>
      <c r="E10" s="80"/>
      <c r="F10" s="76"/>
      <c r="G10" s="80"/>
      <c r="H10" s="76"/>
      <c r="I10" s="57"/>
      <c r="J10" s="125">
        <f t="shared" ca="1" si="3"/>
        <v>0</v>
      </c>
      <c r="K10" s="126">
        <f t="shared" ca="1" si="4"/>
        <v>0</v>
      </c>
      <c r="L10" s="127">
        <f t="shared" ca="1" si="5"/>
        <v>0</v>
      </c>
      <c r="M10" s="128">
        <f t="shared" ca="1" si="6"/>
        <v>0</v>
      </c>
      <c r="N10" s="129">
        <f t="shared" ca="1" si="7"/>
        <v>0</v>
      </c>
      <c r="O10" s="130">
        <f t="shared" ca="1" si="8"/>
        <v>0</v>
      </c>
      <c r="P10" s="118" t="s">
        <v>210</v>
      </c>
      <c r="Q10" s="56" cm="1">
        <f t="array" aca="1" ref="Q10" ca="1">INDIRECT(CONCATENATE("Individual!C",MATCH($A$1,Individual!A:A,0)))</f>
        <v>0</v>
      </c>
      <c r="R10" s="1"/>
      <c r="S10" s="1"/>
      <c r="T10" s="1"/>
    </row>
    <row r="11" spans="1:29" ht="8.25" customHeight="1" x14ac:dyDescent="0.45">
      <c r="A11" s="150">
        <v>0.33333333333333298</v>
      </c>
      <c r="B11" s="70"/>
      <c r="C11" s="74"/>
      <c r="D11" s="74"/>
      <c r="E11" s="78"/>
      <c r="F11" s="74"/>
      <c r="G11" s="78"/>
      <c r="H11" s="74"/>
      <c r="I11" s="57"/>
      <c r="J11" s="125">
        <f t="shared" ca="1" si="3"/>
        <v>0</v>
      </c>
      <c r="K11" s="126">
        <f t="shared" ca="1" si="4"/>
        <v>0</v>
      </c>
      <c r="L11" s="127">
        <f t="shared" ca="1" si="5"/>
        <v>0</v>
      </c>
      <c r="M11" s="128">
        <f t="shared" ca="1" si="6"/>
        <v>0</v>
      </c>
      <c r="N11" s="129">
        <f t="shared" ca="1" si="7"/>
        <v>0</v>
      </c>
      <c r="O11" s="130">
        <f t="shared" ca="1" si="8"/>
        <v>0</v>
      </c>
      <c r="P11" s="118" t="s">
        <v>197</v>
      </c>
      <c r="Q11" s="56" cm="1">
        <f t="array" aca="1" ref="Q11" ca="1">INDIRECT(CONCATENATE("Individual!J",MATCH($A$1,Individual!A:A,0)))</f>
        <v>0</v>
      </c>
      <c r="R11" s="1"/>
      <c r="S11" s="1"/>
      <c r="T11" s="1"/>
    </row>
    <row r="12" spans="1:29" ht="8.25" customHeight="1" x14ac:dyDescent="0.45">
      <c r="A12" s="151">
        <v>0.34375</v>
      </c>
      <c r="B12" s="71"/>
      <c r="C12" s="75"/>
      <c r="D12" s="75"/>
      <c r="E12" s="79"/>
      <c r="F12" s="75"/>
      <c r="G12" s="79"/>
      <c r="H12" s="75"/>
      <c r="I12" s="57"/>
      <c r="J12" s="125">
        <f t="shared" ca="1" si="3"/>
        <v>0</v>
      </c>
      <c r="K12" s="126">
        <f t="shared" ca="1" si="4"/>
        <v>0</v>
      </c>
      <c r="L12" s="127">
        <f t="shared" ca="1" si="5"/>
        <v>0</v>
      </c>
      <c r="M12" s="128">
        <f t="shared" ca="1" si="6"/>
        <v>0</v>
      </c>
      <c r="N12" s="129">
        <f t="shared" ca="1" si="7"/>
        <v>0</v>
      </c>
      <c r="O12" s="130">
        <f t="shared" ca="1" si="8"/>
        <v>0</v>
      </c>
      <c r="P12" s="118" t="s">
        <v>202</v>
      </c>
      <c r="Q12" s="56" cm="1">
        <f t="array" aca="1" ref="Q12" ca="1">INDIRECT(CONCATENATE("Individual!K",MATCH($A$1,Individual!A:A,0)))</f>
        <v>0</v>
      </c>
      <c r="R12" s="1"/>
      <c r="S12" s="1"/>
      <c r="T12" s="1"/>
    </row>
    <row r="13" spans="1:29" ht="8.25" customHeight="1" x14ac:dyDescent="0.45">
      <c r="A13" s="151">
        <v>0.35416666666666602</v>
      </c>
      <c r="B13" s="71"/>
      <c r="C13" s="75"/>
      <c r="D13" s="75"/>
      <c r="E13" s="79"/>
      <c r="F13" s="75"/>
      <c r="G13" s="79"/>
      <c r="H13" s="75"/>
      <c r="I13" s="57"/>
      <c r="J13" s="125">
        <f t="shared" ca="1" si="3"/>
        <v>0</v>
      </c>
      <c r="K13" s="126">
        <f t="shared" ca="1" si="4"/>
        <v>0</v>
      </c>
      <c r="L13" s="127">
        <f t="shared" ca="1" si="5"/>
        <v>0</v>
      </c>
      <c r="M13" s="128">
        <f t="shared" ca="1" si="6"/>
        <v>0</v>
      </c>
      <c r="N13" s="129">
        <f t="shared" ca="1" si="7"/>
        <v>0</v>
      </c>
      <c r="O13" s="130">
        <f t="shared" ca="1" si="8"/>
        <v>0</v>
      </c>
      <c r="P13" s="118" t="s">
        <v>204</v>
      </c>
      <c r="Q13" s="56" cm="1">
        <f t="array" aca="1" ref="Q13" ca="1">INDIRECT(CONCATENATE("Individual!L",MATCH($A$1,Individual!A:A,0)))</f>
        <v>0</v>
      </c>
      <c r="R13" s="1"/>
      <c r="S13" s="1"/>
      <c r="T13" s="1"/>
    </row>
    <row r="14" spans="1:29" ht="8.25" customHeight="1" x14ac:dyDescent="0.45">
      <c r="A14" s="152">
        <v>0.36458333333333298</v>
      </c>
      <c r="B14" s="72"/>
      <c r="C14" s="76"/>
      <c r="D14" s="76"/>
      <c r="E14" s="80"/>
      <c r="F14" s="76"/>
      <c r="G14" s="80"/>
      <c r="H14" s="76"/>
      <c r="I14" s="57"/>
      <c r="J14" s="125">
        <f t="shared" ca="1" si="3"/>
        <v>0</v>
      </c>
      <c r="K14" s="126">
        <f t="shared" ca="1" si="4"/>
        <v>0</v>
      </c>
      <c r="L14" s="127">
        <f t="shared" ca="1" si="5"/>
        <v>0</v>
      </c>
      <c r="M14" s="128">
        <f t="shared" ca="1" si="6"/>
        <v>0</v>
      </c>
      <c r="N14" s="129">
        <f t="shared" ca="1" si="7"/>
        <v>0</v>
      </c>
      <c r="O14" s="130">
        <f t="shared" ca="1" si="8"/>
        <v>0</v>
      </c>
      <c r="P14" s="118" t="s">
        <v>203</v>
      </c>
      <c r="Q14" s="56" cm="1">
        <f t="array" aca="1" ref="Q14" ca="1">INDIRECT(CONCATENATE("Individual!M",MATCH($A$1,Individual!A:A,0)))</f>
        <v>0</v>
      </c>
      <c r="R14" s="1"/>
      <c r="S14" s="1"/>
      <c r="T14" s="1"/>
    </row>
    <row r="15" spans="1:29" ht="8.25" customHeight="1" x14ac:dyDescent="0.45">
      <c r="A15" s="150">
        <v>0.375</v>
      </c>
      <c r="B15" s="70"/>
      <c r="C15" s="74"/>
      <c r="D15" s="74"/>
      <c r="E15" s="78"/>
      <c r="F15" s="74"/>
      <c r="G15" s="78"/>
      <c r="H15" s="74"/>
      <c r="I15" s="57"/>
      <c r="J15" s="125">
        <f t="shared" ca="1" si="3"/>
        <v>0</v>
      </c>
      <c r="K15" s="126">
        <f t="shared" ca="1" si="4"/>
        <v>0</v>
      </c>
      <c r="L15" s="127">
        <f t="shared" ca="1" si="5"/>
        <v>0</v>
      </c>
      <c r="M15" s="128">
        <f t="shared" ca="1" si="6"/>
        <v>0</v>
      </c>
      <c r="N15" s="129">
        <f t="shared" ca="1" si="7"/>
        <v>0</v>
      </c>
      <c r="O15" s="130">
        <f t="shared" ca="1" si="8"/>
        <v>0</v>
      </c>
      <c r="P15" s="118" t="s">
        <v>201</v>
      </c>
      <c r="Q15" s="56" cm="1">
        <f t="array" aca="1" ref="Q15" ca="1">INDIRECT(CONCATENATE("Individual!N",MATCH($A$1,Individual!A:A,0)))</f>
        <v>0</v>
      </c>
      <c r="R15" s="1"/>
      <c r="S15" s="1"/>
      <c r="T15" s="1"/>
    </row>
    <row r="16" spans="1:29" ht="8.25" customHeight="1" x14ac:dyDescent="0.45">
      <c r="A16" s="151">
        <v>0.38541666666666602</v>
      </c>
      <c r="B16" s="71"/>
      <c r="C16" s="75"/>
      <c r="D16" s="75"/>
      <c r="E16" s="79"/>
      <c r="F16" s="75"/>
      <c r="G16" s="79"/>
      <c r="H16" s="75"/>
      <c r="I16" s="57"/>
      <c r="J16" s="125">
        <f t="shared" ca="1" si="3"/>
        <v>0</v>
      </c>
      <c r="K16" s="126">
        <f t="shared" ca="1" si="4"/>
        <v>0</v>
      </c>
      <c r="L16" s="127">
        <f t="shared" ca="1" si="5"/>
        <v>0</v>
      </c>
      <c r="M16" s="128">
        <f t="shared" ca="1" si="6"/>
        <v>0</v>
      </c>
      <c r="N16" s="129">
        <f t="shared" ca="1" si="7"/>
        <v>0</v>
      </c>
      <c r="O16" s="130">
        <f t="shared" ca="1" si="8"/>
        <v>0</v>
      </c>
      <c r="P16" s="118" t="s">
        <v>199</v>
      </c>
      <c r="Q16" s="56" cm="1">
        <f t="array" aca="1" ref="Q16" ca="1">INDIRECT(CONCATENATE("Individual!O",MATCH($A$1,Individual!A:A,0)))</f>
        <v>0</v>
      </c>
      <c r="R16" s="1"/>
      <c r="S16" s="1"/>
      <c r="T16" s="1"/>
    </row>
    <row r="17" spans="1:20" ht="8.25" customHeight="1" x14ac:dyDescent="0.45">
      <c r="A17" s="151">
        <v>0.39583333333333298</v>
      </c>
      <c r="B17" s="71"/>
      <c r="C17" s="75"/>
      <c r="D17" s="75"/>
      <c r="E17" s="79"/>
      <c r="F17" s="75"/>
      <c r="G17" s="79"/>
      <c r="H17" s="75"/>
      <c r="I17" s="57"/>
      <c r="J17" s="125">
        <f t="shared" ca="1" si="3"/>
        <v>0</v>
      </c>
      <c r="K17" s="126">
        <f t="shared" ca="1" si="4"/>
        <v>0</v>
      </c>
      <c r="L17" s="127">
        <f t="shared" ca="1" si="5"/>
        <v>0</v>
      </c>
      <c r="M17" s="128">
        <f t="shared" ca="1" si="6"/>
        <v>0</v>
      </c>
      <c r="N17" s="129">
        <f t="shared" ca="1" si="7"/>
        <v>0</v>
      </c>
      <c r="O17" s="130">
        <f t="shared" ca="1" si="8"/>
        <v>0</v>
      </c>
      <c r="P17" s="118" t="s">
        <v>226</v>
      </c>
      <c r="Q17" s="56" cm="1">
        <f t="array" aca="1" ref="Q17" ca="1">INDIRECT(CONCATENATE("Individual!P",MATCH($A$1,Individual!A:A,0)))</f>
        <v>0</v>
      </c>
      <c r="R17" s="1"/>
      <c r="S17" s="1"/>
      <c r="T17" s="1"/>
    </row>
    <row r="18" spans="1:20" ht="8.25" customHeight="1" x14ac:dyDescent="0.45">
      <c r="A18" s="152">
        <v>0.40625</v>
      </c>
      <c r="B18" s="72"/>
      <c r="C18" s="76"/>
      <c r="D18" s="76"/>
      <c r="E18" s="80"/>
      <c r="F18" s="76"/>
      <c r="G18" s="80"/>
      <c r="H18" s="76"/>
      <c r="I18" s="57"/>
      <c r="J18" s="125">
        <f t="shared" ca="1" si="3"/>
        <v>0</v>
      </c>
      <c r="K18" s="126">
        <f t="shared" ca="1" si="4"/>
        <v>0</v>
      </c>
      <c r="L18" s="127">
        <f t="shared" ca="1" si="5"/>
        <v>0</v>
      </c>
      <c r="M18" s="128">
        <f t="shared" ca="1" si="6"/>
        <v>0</v>
      </c>
      <c r="N18" s="129">
        <f t="shared" ca="1" si="7"/>
        <v>0</v>
      </c>
      <c r="O18" s="130">
        <f t="shared" ca="1" si="8"/>
        <v>0</v>
      </c>
      <c r="P18" s="118" t="s">
        <v>200</v>
      </c>
      <c r="Q18" s="56" cm="1">
        <f t="array" aca="1" ref="Q18" ca="1">INDIRECT(CONCATENATE("Individual!Q",MATCH($A$1,Individual!A:A,0)))</f>
        <v>0</v>
      </c>
      <c r="R18" s="1"/>
      <c r="S18" s="1"/>
      <c r="T18" s="1"/>
    </row>
    <row r="19" spans="1:20" ht="8.25" customHeight="1" x14ac:dyDescent="0.45">
      <c r="A19" s="150">
        <v>0.41666666666666702</v>
      </c>
      <c r="B19" s="70"/>
      <c r="C19" s="74"/>
      <c r="D19" s="74"/>
      <c r="E19" s="78"/>
      <c r="F19" s="74"/>
      <c r="G19" s="78"/>
      <c r="H19" s="74"/>
      <c r="I19" s="57"/>
      <c r="J19" s="125">
        <f t="shared" ca="1" si="3"/>
        <v>0</v>
      </c>
      <c r="K19" s="126">
        <f t="shared" ca="1" si="4"/>
        <v>0</v>
      </c>
      <c r="L19" s="127">
        <f t="shared" ca="1" si="5"/>
        <v>0</v>
      </c>
      <c r="M19" s="128">
        <f t="shared" ca="1" si="6"/>
        <v>0</v>
      </c>
      <c r="N19" s="129">
        <f t="shared" ca="1" si="7"/>
        <v>0</v>
      </c>
      <c r="O19" s="130">
        <f t="shared" ca="1" si="8"/>
        <v>0</v>
      </c>
      <c r="P19" s="48"/>
      <c r="Q19" s="49"/>
      <c r="R19" s="1"/>
      <c r="S19" s="1"/>
      <c r="T19" s="1"/>
    </row>
    <row r="20" spans="1:20" ht="8.25" customHeight="1" x14ac:dyDescent="0.45">
      <c r="A20" s="151">
        <v>0.42708333333333298</v>
      </c>
      <c r="B20" s="71"/>
      <c r="C20" s="75"/>
      <c r="D20" s="75"/>
      <c r="E20" s="79"/>
      <c r="F20" s="75"/>
      <c r="G20" s="79"/>
      <c r="H20" s="75"/>
      <c r="I20" s="57"/>
      <c r="J20" s="125">
        <f t="shared" ca="1" si="3"/>
        <v>0</v>
      </c>
      <c r="K20" s="126">
        <f t="shared" ca="1" si="4"/>
        <v>0</v>
      </c>
      <c r="L20" s="127">
        <f t="shared" ca="1" si="5"/>
        <v>0</v>
      </c>
      <c r="M20" s="128">
        <f t="shared" ca="1" si="6"/>
        <v>0</v>
      </c>
      <c r="N20" s="129">
        <f t="shared" ca="1" si="7"/>
        <v>0</v>
      </c>
      <c r="O20" s="130">
        <f t="shared" ca="1" si="8"/>
        <v>0</v>
      </c>
      <c r="P20" s="48"/>
      <c r="Q20" s="49"/>
      <c r="R20" s="1"/>
      <c r="S20" s="1"/>
      <c r="T20" s="1"/>
    </row>
    <row r="21" spans="1:20" ht="8.25" customHeight="1" x14ac:dyDescent="0.45">
      <c r="A21" s="151">
        <v>0.4375</v>
      </c>
      <c r="B21" s="71"/>
      <c r="C21" s="75"/>
      <c r="D21" s="75"/>
      <c r="E21" s="79"/>
      <c r="F21" s="75"/>
      <c r="G21" s="79"/>
      <c r="H21" s="75"/>
      <c r="I21" s="57"/>
      <c r="J21" s="125">
        <f t="shared" ca="1" si="3"/>
        <v>0</v>
      </c>
      <c r="K21" s="126">
        <f t="shared" ca="1" si="4"/>
        <v>0</v>
      </c>
      <c r="L21" s="127">
        <f t="shared" ca="1" si="5"/>
        <v>0</v>
      </c>
      <c r="M21" s="128">
        <f t="shared" ca="1" si="6"/>
        <v>0</v>
      </c>
      <c r="N21" s="129">
        <f t="shared" ca="1" si="7"/>
        <v>0</v>
      </c>
      <c r="O21" s="130">
        <f t="shared" ca="1" si="8"/>
        <v>0</v>
      </c>
      <c r="P21" s="48"/>
      <c r="Q21" s="49"/>
      <c r="R21" s="1"/>
      <c r="S21" s="1"/>
      <c r="T21" s="1"/>
    </row>
    <row r="22" spans="1:20" ht="8.25" customHeight="1" x14ac:dyDescent="0.45">
      <c r="A22" s="152">
        <v>0.44791666666666602</v>
      </c>
      <c r="B22" s="72"/>
      <c r="C22" s="76"/>
      <c r="D22" s="76"/>
      <c r="E22" s="80"/>
      <c r="F22" s="76"/>
      <c r="G22" s="80"/>
      <c r="H22" s="76"/>
      <c r="I22" s="57"/>
      <c r="J22" s="125">
        <f t="shared" ca="1" si="3"/>
        <v>0</v>
      </c>
      <c r="K22" s="126">
        <f t="shared" ca="1" si="4"/>
        <v>0</v>
      </c>
      <c r="L22" s="127">
        <f t="shared" ca="1" si="5"/>
        <v>0</v>
      </c>
      <c r="M22" s="128">
        <f t="shared" ca="1" si="6"/>
        <v>0</v>
      </c>
      <c r="N22" s="129">
        <f t="shared" ca="1" si="7"/>
        <v>0</v>
      </c>
      <c r="O22" s="130">
        <f t="shared" ca="1" si="8"/>
        <v>0</v>
      </c>
      <c r="P22" s="48"/>
      <c r="Q22" s="49"/>
      <c r="R22" s="1"/>
      <c r="S22" s="1"/>
      <c r="T22" s="1"/>
    </row>
    <row r="23" spans="1:20" ht="8.25" customHeight="1" x14ac:dyDescent="0.45">
      <c r="A23" s="150">
        <v>0.45833333333333298</v>
      </c>
      <c r="B23" s="70"/>
      <c r="C23" s="74"/>
      <c r="D23" s="74"/>
      <c r="E23" s="78"/>
      <c r="F23" s="74"/>
      <c r="G23" s="78"/>
      <c r="H23" s="74"/>
      <c r="I23" s="57"/>
      <c r="J23" s="125">
        <f t="shared" ca="1" si="3"/>
        <v>0</v>
      </c>
      <c r="K23" s="126">
        <f t="shared" ca="1" si="4"/>
        <v>0</v>
      </c>
      <c r="L23" s="127">
        <f t="shared" ca="1" si="5"/>
        <v>0</v>
      </c>
      <c r="M23" s="128">
        <f t="shared" ca="1" si="6"/>
        <v>0</v>
      </c>
      <c r="N23" s="129">
        <f t="shared" ca="1" si="7"/>
        <v>0</v>
      </c>
      <c r="O23" s="130">
        <f t="shared" ca="1" si="8"/>
        <v>0</v>
      </c>
      <c r="P23" s="48"/>
      <c r="Q23" s="49"/>
      <c r="R23" s="1"/>
      <c r="S23" s="1"/>
      <c r="T23" s="1"/>
    </row>
    <row r="24" spans="1:20" ht="8.25" customHeight="1" x14ac:dyDescent="0.45">
      <c r="A24" s="151">
        <v>0.46875</v>
      </c>
      <c r="B24" s="71"/>
      <c r="C24" s="75"/>
      <c r="D24" s="75"/>
      <c r="E24" s="79"/>
      <c r="F24" s="75"/>
      <c r="G24" s="79"/>
      <c r="H24" s="75"/>
      <c r="I24" s="57"/>
      <c r="J24" s="125">
        <f t="shared" ca="1" si="3"/>
        <v>0</v>
      </c>
      <c r="K24" s="126">
        <f t="shared" ca="1" si="4"/>
        <v>0</v>
      </c>
      <c r="L24" s="127">
        <f t="shared" ca="1" si="5"/>
        <v>0</v>
      </c>
      <c r="M24" s="128">
        <f t="shared" ca="1" si="6"/>
        <v>0</v>
      </c>
      <c r="N24" s="129">
        <f t="shared" ca="1" si="7"/>
        <v>0</v>
      </c>
      <c r="O24" s="130">
        <f t="shared" ca="1" si="8"/>
        <v>0</v>
      </c>
      <c r="P24" s="48"/>
      <c r="Q24" s="49"/>
      <c r="R24" s="1"/>
      <c r="S24" s="1"/>
      <c r="T24" s="1"/>
    </row>
    <row r="25" spans="1:20" ht="8.25" customHeight="1" x14ac:dyDescent="0.45">
      <c r="A25" s="151">
        <v>0.47916666666666602</v>
      </c>
      <c r="B25" s="71"/>
      <c r="C25" s="75"/>
      <c r="D25" s="75"/>
      <c r="E25" s="79"/>
      <c r="F25" s="75"/>
      <c r="G25" s="79"/>
      <c r="H25" s="75"/>
      <c r="I25" s="57"/>
      <c r="J25" s="125">
        <f t="shared" ca="1" si="3"/>
        <v>0</v>
      </c>
      <c r="K25" s="126">
        <f t="shared" ca="1" si="4"/>
        <v>0</v>
      </c>
      <c r="L25" s="127">
        <f t="shared" ca="1" si="5"/>
        <v>0</v>
      </c>
      <c r="M25" s="128">
        <f t="shared" ca="1" si="6"/>
        <v>0</v>
      </c>
      <c r="N25" s="129">
        <f t="shared" ca="1" si="7"/>
        <v>0</v>
      </c>
      <c r="O25" s="130">
        <f t="shared" ca="1" si="8"/>
        <v>0</v>
      </c>
      <c r="P25" s="1"/>
      <c r="R25" s="1"/>
      <c r="S25" s="1"/>
      <c r="T25" s="1"/>
    </row>
    <row r="26" spans="1:20" ht="8.25" customHeight="1" x14ac:dyDescent="0.45">
      <c r="A26" s="152">
        <v>0.48958333333333298</v>
      </c>
      <c r="B26" s="72"/>
      <c r="C26" s="76"/>
      <c r="D26" s="76"/>
      <c r="E26" s="80"/>
      <c r="F26" s="76"/>
      <c r="G26" s="80"/>
      <c r="H26" s="76"/>
      <c r="I26" s="57"/>
      <c r="J26" s="125">
        <f t="shared" ca="1" si="3"/>
        <v>0</v>
      </c>
      <c r="K26" s="126">
        <f t="shared" ca="1" si="4"/>
        <v>0</v>
      </c>
      <c r="L26" s="127">
        <f t="shared" ca="1" si="5"/>
        <v>0</v>
      </c>
      <c r="M26" s="128">
        <f t="shared" ca="1" si="6"/>
        <v>0</v>
      </c>
      <c r="N26" s="129">
        <f t="shared" ca="1" si="7"/>
        <v>0</v>
      </c>
      <c r="O26" s="130">
        <f t="shared" ca="1" si="8"/>
        <v>0</v>
      </c>
      <c r="P26" s="1"/>
      <c r="R26" s="1"/>
      <c r="S26" s="1"/>
      <c r="T26" s="1"/>
    </row>
    <row r="27" spans="1:20" ht="8.25" customHeight="1" x14ac:dyDescent="0.45">
      <c r="A27" s="150">
        <v>0.5</v>
      </c>
      <c r="B27" s="70"/>
      <c r="C27" s="74"/>
      <c r="D27" s="74"/>
      <c r="E27" s="78"/>
      <c r="F27" s="74"/>
      <c r="G27" s="78"/>
      <c r="H27" s="74"/>
      <c r="I27" s="57"/>
      <c r="J27" s="125">
        <f t="shared" ca="1" si="3"/>
        <v>0</v>
      </c>
      <c r="K27" s="126">
        <f t="shared" ca="1" si="4"/>
        <v>0</v>
      </c>
      <c r="L27" s="127">
        <f t="shared" ca="1" si="5"/>
        <v>0</v>
      </c>
      <c r="M27" s="128">
        <f t="shared" ca="1" si="6"/>
        <v>0</v>
      </c>
      <c r="N27" s="129">
        <f t="shared" ca="1" si="7"/>
        <v>0</v>
      </c>
      <c r="O27" s="130">
        <f t="shared" ca="1" si="8"/>
        <v>0</v>
      </c>
      <c r="P27" s="1"/>
      <c r="R27" s="1"/>
      <c r="S27" s="1"/>
      <c r="T27" s="1"/>
    </row>
    <row r="28" spans="1:20" ht="8.25" customHeight="1" x14ac:dyDescent="0.45">
      <c r="A28" s="151">
        <v>0.51041666666666596</v>
      </c>
      <c r="B28" s="71"/>
      <c r="C28" s="75"/>
      <c r="D28" s="75"/>
      <c r="E28" s="79"/>
      <c r="F28" s="75"/>
      <c r="G28" s="79"/>
      <c r="H28" s="75"/>
      <c r="I28" s="57"/>
      <c r="J28" s="125">
        <f t="shared" ca="1" si="3"/>
        <v>0</v>
      </c>
      <c r="K28" s="126">
        <f t="shared" ca="1" si="4"/>
        <v>0</v>
      </c>
      <c r="L28" s="127">
        <f t="shared" ca="1" si="5"/>
        <v>0</v>
      </c>
      <c r="M28" s="128">
        <f t="shared" ca="1" si="6"/>
        <v>0</v>
      </c>
      <c r="N28" s="129">
        <f t="shared" ca="1" si="7"/>
        <v>0</v>
      </c>
      <c r="O28" s="130">
        <f t="shared" ca="1" si="8"/>
        <v>0</v>
      </c>
      <c r="P28" s="1"/>
      <c r="R28" s="1"/>
      <c r="S28" s="1"/>
      <c r="T28" s="1"/>
    </row>
    <row r="29" spans="1:20" ht="8.25" customHeight="1" x14ac:dyDescent="0.45">
      <c r="A29" s="151">
        <v>0.52083333333333304</v>
      </c>
      <c r="B29" s="71"/>
      <c r="C29" s="75"/>
      <c r="D29" s="75"/>
      <c r="E29" s="79"/>
      <c r="F29" s="75"/>
      <c r="G29" s="79"/>
      <c r="H29" s="75"/>
      <c r="I29" s="57"/>
      <c r="J29" s="125">
        <f t="shared" ca="1" si="3"/>
        <v>0</v>
      </c>
      <c r="K29" s="126">
        <f t="shared" ca="1" si="4"/>
        <v>0</v>
      </c>
      <c r="L29" s="127">
        <f t="shared" ca="1" si="5"/>
        <v>0</v>
      </c>
      <c r="M29" s="128">
        <f t="shared" ca="1" si="6"/>
        <v>0</v>
      </c>
      <c r="N29" s="129">
        <f t="shared" ca="1" si="7"/>
        <v>0</v>
      </c>
      <c r="O29" s="130">
        <f t="shared" ca="1" si="8"/>
        <v>0</v>
      </c>
      <c r="P29" s="1"/>
      <c r="R29" s="1"/>
      <c r="S29" s="1"/>
      <c r="T29" s="1"/>
    </row>
    <row r="30" spans="1:20" ht="8.25" customHeight="1" x14ac:dyDescent="0.45">
      <c r="A30" s="152">
        <v>0.531249999999999</v>
      </c>
      <c r="B30" s="72"/>
      <c r="C30" s="76"/>
      <c r="D30" s="76"/>
      <c r="E30" s="80"/>
      <c r="F30" s="76"/>
      <c r="G30" s="80"/>
      <c r="H30" s="76"/>
      <c r="I30" s="57"/>
      <c r="J30" s="125">
        <f t="shared" ca="1" si="3"/>
        <v>0</v>
      </c>
      <c r="K30" s="126">
        <f t="shared" ca="1" si="4"/>
        <v>0</v>
      </c>
      <c r="L30" s="127">
        <f t="shared" ca="1" si="5"/>
        <v>0</v>
      </c>
      <c r="M30" s="128">
        <f t="shared" ca="1" si="6"/>
        <v>0</v>
      </c>
      <c r="N30" s="129">
        <f t="shared" ca="1" si="7"/>
        <v>0</v>
      </c>
      <c r="O30" s="130">
        <f t="shared" ca="1" si="8"/>
        <v>0</v>
      </c>
      <c r="P30" s="1"/>
      <c r="R30" s="1"/>
      <c r="S30" s="1"/>
      <c r="T30" s="1"/>
    </row>
    <row r="31" spans="1:20" ht="8.25" customHeight="1" x14ac:dyDescent="0.45">
      <c r="A31" s="150">
        <v>0.54166666666666596</v>
      </c>
      <c r="B31" s="70"/>
      <c r="C31" s="74"/>
      <c r="D31" s="74"/>
      <c r="E31" s="78"/>
      <c r="F31" s="74"/>
      <c r="G31" s="78"/>
      <c r="H31" s="74"/>
      <c r="I31" s="57"/>
      <c r="J31" s="125">
        <f t="shared" ca="1" si="3"/>
        <v>0</v>
      </c>
      <c r="K31" s="126">
        <f t="shared" ca="1" si="4"/>
        <v>0</v>
      </c>
      <c r="L31" s="127">
        <f t="shared" ca="1" si="5"/>
        <v>0</v>
      </c>
      <c r="M31" s="128">
        <f t="shared" ca="1" si="6"/>
        <v>0</v>
      </c>
      <c r="N31" s="129">
        <f t="shared" ca="1" si="7"/>
        <v>0</v>
      </c>
      <c r="O31" s="130">
        <f t="shared" ca="1" si="8"/>
        <v>0</v>
      </c>
      <c r="P31" s="1"/>
      <c r="R31" s="1"/>
      <c r="S31" s="1"/>
      <c r="T31" s="1"/>
    </row>
    <row r="32" spans="1:20" ht="8.25" customHeight="1" x14ac:dyDescent="0.45">
      <c r="A32" s="151">
        <v>0.55208333333333304</v>
      </c>
      <c r="B32" s="71"/>
      <c r="C32" s="75"/>
      <c r="D32" s="75"/>
      <c r="E32" s="79"/>
      <c r="F32" s="75"/>
      <c r="G32" s="79"/>
      <c r="H32" s="75"/>
      <c r="I32" s="57"/>
      <c r="J32" s="125">
        <f t="shared" ca="1" si="3"/>
        <v>0</v>
      </c>
      <c r="K32" s="126">
        <f t="shared" ca="1" si="4"/>
        <v>0</v>
      </c>
      <c r="L32" s="127">
        <f t="shared" ca="1" si="5"/>
        <v>0</v>
      </c>
      <c r="M32" s="128">
        <f t="shared" ca="1" si="6"/>
        <v>0</v>
      </c>
      <c r="N32" s="129">
        <f t="shared" ca="1" si="7"/>
        <v>0</v>
      </c>
      <c r="O32" s="130">
        <f t="shared" ca="1" si="8"/>
        <v>0</v>
      </c>
      <c r="P32" s="1"/>
      <c r="R32" s="1"/>
      <c r="S32" s="1"/>
      <c r="T32" s="1"/>
    </row>
    <row r="33" spans="1:20" ht="8.25" customHeight="1" x14ac:dyDescent="0.45">
      <c r="A33" s="151">
        <v>0.562499999999999</v>
      </c>
      <c r="B33" s="71"/>
      <c r="C33" s="75"/>
      <c r="D33" s="75"/>
      <c r="E33" s="79"/>
      <c r="F33" s="75"/>
      <c r="G33" s="79"/>
      <c r="H33" s="75"/>
      <c r="I33" s="57"/>
      <c r="J33" s="125">
        <f t="shared" ca="1" si="3"/>
        <v>0</v>
      </c>
      <c r="K33" s="126">
        <f t="shared" ca="1" si="4"/>
        <v>0</v>
      </c>
      <c r="L33" s="127">
        <f t="shared" ca="1" si="5"/>
        <v>0</v>
      </c>
      <c r="M33" s="128">
        <f t="shared" ca="1" si="6"/>
        <v>0</v>
      </c>
      <c r="N33" s="129">
        <f t="shared" ca="1" si="7"/>
        <v>0</v>
      </c>
      <c r="O33" s="130">
        <f t="shared" ca="1" si="8"/>
        <v>0</v>
      </c>
      <c r="P33" s="1"/>
      <c r="R33" s="1"/>
      <c r="S33" s="1"/>
      <c r="T33" s="1"/>
    </row>
    <row r="34" spans="1:20" ht="8.25" customHeight="1" x14ac:dyDescent="0.45">
      <c r="A34" s="152">
        <v>0.57291666666666596</v>
      </c>
      <c r="B34" s="72"/>
      <c r="C34" s="76"/>
      <c r="D34" s="76"/>
      <c r="E34" s="80"/>
      <c r="F34" s="76"/>
      <c r="G34" s="80"/>
      <c r="H34" s="76"/>
      <c r="I34" s="57"/>
      <c r="J34" s="125">
        <f t="shared" ca="1" si="3"/>
        <v>0</v>
      </c>
      <c r="K34" s="126">
        <f t="shared" ca="1" si="4"/>
        <v>0</v>
      </c>
      <c r="L34" s="127">
        <f t="shared" ca="1" si="5"/>
        <v>0</v>
      </c>
      <c r="M34" s="128">
        <f t="shared" ca="1" si="6"/>
        <v>0</v>
      </c>
      <c r="N34" s="129">
        <f t="shared" ca="1" si="7"/>
        <v>0</v>
      </c>
      <c r="O34" s="130">
        <f t="shared" ca="1" si="8"/>
        <v>0</v>
      </c>
      <c r="P34" s="1"/>
      <c r="R34" s="1"/>
      <c r="S34" s="1"/>
      <c r="T34" s="1"/>
    </row>
    <row r="35" spans="1:20" ht="8.25" customHeight="1" x14ac:dyDescent="0.45">
      <c r="A35" s="150">
        <v>0.58333333333333304</v>
      </c>
      <c r="B35" s="70"/>
      <c r="C35" s="74"/>
      <c r="D35" s="74"/>
      <c r="E35" s="78"/>
      <c r="F35" s="74"/>
      <c r="G35" s="78"/>
      <c r="H35" s="74"/>
      <c r="I35" s="57"/>
      <c r="J35" s="125">
        <f t="shared" ca="1" si="3"/>
        <v>0</v>
      </c>
      <c r="K35" s="126">
        <f t="shared" ca="1" si="4"/>
        <v>0</v>
      </c>
      <c r="L35" s="127">
        <f t="shared" ca="1" si="5"/>
        <v>0</v>
      </c>
      <c r="M35" s="128">
        <f t="shared" ca="1" si="6"/>
        <v>0</v>
      </c>
      <c r="N35" s="129">
        <f t="shared" ca="1" si="7"/>
        <v>0</v>
      </c>
      <c r="O35" s="130">
        <f t="shared" ca="1" si="8"/>
        <v>0</v>
      </c>
      <c r="P35" s="1"/>
      <c r="R35" s="1"/>
      <c r="S35" s="1"/>
      <c r="T35" s="1"/>
    </row>
    <row r="36" spans="1:20" ht="8.25" customHeight="1" x14ac:dyDescent="0.45">
      <c r="A36" s="151">
        <v>0.593749999999999</v>
      </c>
      <c r="B36" s="71"/>
      <c r="C36" s="75"/>
      <c r="D36" s="75"/>
      <c r="E36" s="79"/>
      <c r="F36" s="75"/>
      <c r="G36" s="79"/>
      <c r="H36" s="75"/>
      <c r="I36" s="57"/>
      <c r="J36" s="125">
        <f t="shared" ca="1" si="3"/>
        <v>0</v>
      </c>
      <c r="K36" s="126">
        <f t="shared" ca="1" si="4"/>
        <v>0</v>
      </c>
      <c r="L36" s="127">
        <f t="shared" ca="1" si="5"/>
        <v>0</v>
      </c>
      <c r="M36" s="128">
        <f t="shared" ca="1" si="6"/>
        <v>0</v>
      </c>
      <c r="N36" s="129">
        <f t="shared" ca="1" si="7"/>
        <v>0</v>
      </c>
      <c r="O36" s="130">
        <f t="shared" ca="1" si="8"/>
        <v>0</v>
      </c>
      <c r="P36" s="1"/>
      <c r="R36" s="1"/>
      <c r="S36" s="1"/>
      <c r="T36" s="1"/>
    </row>
    <row r="37" spans="1:20" ht="8.25" customHeight="1" x14ac:dyDescent="0.45">
      <c r="A37" s="151">
        <v>0.60416666666666596</v>
      </c>
      <c r="B37" s="71"/>
      <c r="C37" s="75"/>
      <c r="D37" s="75"/>
      <c r="E37" s="79"/>
      <c r="F37" s="75"/>
      <c r="G37" s="79"/>
      <c r="H37" s="75"/>
      <c r="I37" s="57"/>
      <c r="J37" s="125">
        <f t="shared" ca="1" si="3"/>
        <v>0</v>
      </c>
      <c r="K37" s="126">
        <f t="shared" ca="1" si="4"/>
        <v>0</v>
      </c>
      <c r="L37" s="127">
        <f t="shared" ca="1" si="5"/>
        <v>0</v>
      </c>
      <c r="M37" s="128">
        <f t="shared" ca="1" si="6"/>
        <v>0</v>
      </c>
      <c r="N37" s="129">
        <f t="shared" ca="1" si="7"/>
        <v>0</v>
      </c>
      <c r="O37" s="130">
        <f t="shared" ca="1" si="8"/>
        <v>0</v>
      </c>
      <c r="P37" s="1"/>
      <c r="R37" s="1"/>
      <c r="S37" s="1"/>
      <c r="T37" s="1"/>
    </row>
    <row r="38" spans="1:20" ht="8.25" customHeight="1" x14ac:dyDescent="0.45">
      <c r="A38" s="152">
        <v>0.61458333333333304</v>
      </c>
      <c r="B38" s="72"/>
      <c r="C38" s="76"/>
      <c r="D38" s="76"/>
      <c r="E38" s="80"/>
      <c r="F38" s="76"/>
      <c r="G38" s="80"/>
      <c r="H38" s="76"/>
      <c r="I38" s="57"/>
      <c r="J38" s="125">
        <f t="shared" ca="1" si="3"/>
        <v>0</v>
      </c>
      <c r="K38" s="126">
        <f t="shared" ca="1" si="4"/>
        <v>0</v>
      </c>
      <c r="L38" s="127">
        <f t="shared" ca="1" si="5"/>
        <v>0</v>
      </c>
      <c r="M38" s="128">
        <f t="shared" ca="1" si="6"/>
        <v>0</v>
      </c>
      <c r="N38" s="129">
        <f t="shared" ca="1" si="7"/>
        <v>0</v>
      </c>
      <c r="O38" s="130">
        <f t="shared" ca="1" si="8"/>
        <v>0</v>
      </c>
      <c r="P38" s="1"/>
      <c r="R38" s="1"/>
      <c r="S38" s="1"/>
      <c r="T38" s="1"/>
    </row>
    <row r="39" spans="1:20" ht="8.25" customHeight="1" x14ac:dyDescent="0.45">
      <c r="A39" s="150">
        <v>0.624999999999999</v>
      </c>
      <c r="B39" s="70"/>
      <c r="C39" s="74"/>
      <c r="D39" s="74"/>
      <c r="E39" s="78"/>
      <c r="F39" s="74"/>
      <c r="G39" s="78"/>
      <c r="H39" s="74"/>
      <c r="I39" s="57"/>
      <c r="J39" s="125">
        <f t="shared" ca="1" si="3"/>
        <v>0</v>
      </c>
      <c r="K39" s="126">
        <f t="shared" ca="1" si="4"/>
        <v>0</v>
      </c>
      <c r="L39" s="127">
        <f t="shared" ca="1" si="5"/>
        <v>0</v>
      </c>
      <c r="M39" s="128">
        <f t="shared" ca="1" si="6"/>
        <v>0</v>
      </c>
      <c r="N39" s="129">
        <f t="shared" ca="1" si="7"/>
        <v>0</v>
      </c>
      <c r="O39" s="130">
        <f t="shared" ca="1" si="8"/>
        <v>0</v>
      </c>
      <c r="P39" s="1"/>
      <c r="R39" s="1"/>
      <c r="S39" s="1"/>
      <c r="T39" s="1"/>
    </row>
    <row r="40" spans="1:20" ht="8.25" customHeight="1" x14ac:dyDescent="0.45">
      <c r="A40" s="151">
        <v>0.63541666666666596</v>
      </c>
      <c r="B40" s="71"/>
      <c r="C40" s="75"/>
      <c r="D40" s="75"/>
      <c r="E40" s="79"/>
      <c r="F40" s="75"/>
      <c r="G40" s="79"/>
      <c r="H40" s="75"/>
      <c r="I40" s="57"/>
      <c r="J40" s="125">
        <f t="shared" ca="1" si="3"/>
        <v>0</v>
      </c>
      <c r="K40" s="126">
        <f t="shared" ca="1" si="4"/>
        <v>0</v>
      </c>
      <c r="L40" s="127">
        <f t="shared" ca="1" si="5"/>
        <v>0</v>
      </c>
      <c r="M40" s="128">
        <f t="shared" ca="1" si="6"/>
        <v>0</v>
      </c>
      <c r="N40" s="129">
        <f t="shared" ca="1" si="7"/>
        <v>0</v>
      </c>
      <c r="O40" s="130">
        <f t="shared" ca="1" si="8"/>
        <v>0</v>
      </c>
      <c r="P40" s="1"/>
      <c r="R40" s="1"/>
      <c r="S40" s="1"/>
      <c r="T40" s="1"/>
    </row>
    <row r="41" spans="1:20" ht="8.25" customHeight="1" x14ac:dyDescent="0.45">
      <c r="A41" s="151">
        <v>0.64583333333333204</v>
      </c>
      <c r="B41" s="71"/>
      <c r="C41" s="75"/>
      <c r="D41" s="75"/>
      <c r="E41" s="79"/>
      <c r="F41" s="75"/>
      <c r="G41" s="79"/>
      <c r="H41" s="75"/>
      <c r="I41" s="57"/>
      <c r="J41" s="125">
        <f t="shared" ca="1" si="3"/>
        <v>0</v>
      </c>
      <c r="K41" s="126">
        <f t="shared" ca="1" si="4"/>
        <v>0</v>
      </c>
      <c r="L41" s="127">
        <f t="shared" ca="1" si="5"/>
        <v>0</v>
      </c>
      <c r="M41" s="128">
        <f t="shared" ca="1" si="6"/>
        <v>0</v>
      </c>
      <c r="N41" s="129">
        <f t="shared" ca="1" si="7"/>
        <v>0</v>
      </c>
      <c r="O41" s="130">
        <f t="shared" ca="1" si="8"/>
        <v>0</v>
      </c>
      <c r="P41" s="1"/>
      <c r="R41" s="1"/>
      <c r="S41" s="1"/>
      <c r="T41" s="1"/>
    </row>
    <row r="42" spans="1:20" ht="8.25" customHeight="1" x14ac:dyDescent="0.45">
      <c r="A42" s="152">
        <v>0.656249999999999</v>
      </c>
      <c r="B42" s="72"/>
      <c r="C42" s="76"/>
      <c r="D42" s="76"/>
      <c r="E42" s="80"/>
      <c r="F42" s="76"/>
      <c r="G42" s="80"/>
      <c r="H42" s="76"/>
      <c r="I42" s="57"/>
      <c r="J42" s="125">
        <f t="shared" ca="1" si="3"/>
        <v>0</v>
      </c>
      <c r="K42" s="126">
        <f t="shared" ca="1" si="4"/>
        <v>0</v>
      </c>
      <c r="L42" s="127">
        <f t="shared" ca="1" si="5"/>
        <v>0</v>
      </c>
      <c r="M42" s="128">
        <f t="shared" ca="1" si="6"/>
        <v>0</v>
      </c>
      <c r="N42" s="129">
        <f t="shared" ca="1" si="7"/>
        <v>0</v>
      </c>
      <c r="O42" s="130">
        <f t="shared" ca="1" si="8"/>
        <v>0</v>
      </c>
      <c r="P42" s="1"/>
      <c r="R42" s="1"/>
      <c r="S42" s="1"/>
      <c r="T42" s="1"/>
    </row>
    <row r="43" spans="1:20" ht="8.25" customHeight="1" x14ac:dyDescent="0.45">
      <c r="A43" s="150">
        <v>0.66666666666666596</v>
      </c>
      <c r="B43" s="70"/>
      <c r="C43" s="74"/>
      <c r="D43" s="74"/>
      <c r="E43" s="78"/>
      <c r="F43" s="74"/>
      <c r="G43" s="78"/>
      <c r="H43" s="74"/>
      <c r="I43" s="57"/>
      <c r="J43" s="125">
        <f t="shared" ca="1" si="3"/>
        <v>0</v>
      </c>
      <c r="K43" s="126">
        <f t="shared" ca="1" si="4"/>
        <v>0</v>
      </c>
      <c r="L43" s="127">
        <f t="shared" ca="1" si="5"/>
        <v>0</v>
      </c>
      <c r="M43" s="128">
        <f t="shared" ca="1" si="6"/>
        <v>0</v>
      </c>
      <c r="N43" s="129">
        <f t="shared" ca="1" si="7"/>
        <v>0</v>
      </c>
      <c r="O43" s="130">
        <f t="shared" ca="1" si="8"/>
        <v>0</v>
      </c>
      <c r="P43" s="1"/>
      <c r="R43" s="1"/>
      <c r="S43" s="1"/>
      <c r="T43" s="1"/>
    </row>
    <row r="44" spans="1:20" ht="8.25" customHeight="1" x14ac:dyDescent="0.45">
      <c r="A44" s="151">
        <v>0.67708333333333204</v>
      </c>
      <c r="B44" s="71"/>
      <c r="C44" s="75"/>
      <c r="D44" s="75"/>
      <c r="E44" s="79"/>
      <c r="F44" s="75"/>
      <c r="G44" s="79"/>
      <c r="H44" s="75"/>
      <c r="I44" s="57"/>
      <c r="J44" s="125">
        <f t="shared" ca="1" si="3"/>
        <v>0</v>
      </c>
      <c r="K44" s="126">
        <f t="shared" ca="1" si="4"/>
        <v>0</v>
      </c>
      <c r="L44" s="127">
        <f t="shared" ca="1" si="5"/>
        <v>0</v>
      </c>
      <c r="M44" s="128">
        <f t="shared" ca="1" si="6"/>
        <v>0</v>
      </c>
      <c r="N44" s="129">
        <f t="shared" ca="1" si="7"/>
        <v>0</v>
      </c>
      <c r="O44" s="130">
        <f t="shared" ca="1" si="8"/>
        <v>0</v>
      </c>
      <c r="P44" s="1"/>
      <c r="R44" s="1"/>
      <c r="S44" s="1"/>
      <c r="T44" s="1"/>
    </row>
    <row r="45" spans="1:20" ht="8.25" customHeight="1" x14ac:dyDescent="0.45">
      <c r="A45" s="151">
        <v>0.687499999999999</v>
      </c>
      <c r="B45" s="71"/>
      <c r="C45" s="75"/>
      <c r="D45" s="75"/>
      <c r="E45" s="79"/>
      <c r="F45" s="75"/>
      <c r="G45" s="79"/>
      <c r="H45" s="75"/>
      <c r="I45" s="57"/>
      <c r="J45" s="125">
        <f t="shared" ca="1" si="3"/>
        <v>0</v>
      </c>
      <c r="K45" s="126">
        <f t="shared" ca="1" si="4"/>
        <v>0</v>
      </c>
      <c r="L45" s="127">
        <f t="shared" ca="1" si="5"/>
        <v>0</v>
      </c>
      <c r="M45" s="128">
        <f t="shared" ca="1" si="6"/>
        <v>0</v>
      </c>
      <c r="N45" s="129">
        <f t="shared" ca="1" si="7"/>
        <v>0</v>
      </c>
      <c r="O45" s="130">
        <f t="shared" ca="1" si="8"/>
        <v>0</v>
      </c>
      <c r="P45" s="1"/>
      <c r="R45" s="1"/>
      <c r="S45" s="1"/>
      <c r="T45" s="1"/>
    </row>
    <row r="46" spans="1:20" ht="8.25" customHeight="1" x14ac:dyDescent="0.45">
      <c r="A46" s="152">
        <v>0.69791666666666596</v>
      </c>
      <c r="B46" s="72"/>
      <c r="C46" s="76"/>
      <c r="D46" s="76"/>
      <c r="E46" s="80"/>
      <c r="F46" s="76"/>
      <c r="G46" s="80"/>
      <c r="H46" s="76"/>
      <c r="I46" s="57"/>
      <c r="J46" s="125">
        <f t="shared" ca="1" si="3"/>
        <v>0</v>
      </c>
      <c r="K46" s="126">
        <f t="shared" ca="1" si="4"/>
        <v>0</v>
      </c>
      <c r="L46" s="127">
        <f t="shared" ca="1" si="5"/>
        <v>0</v>
      </c>
      <c r="M46" s="128">
        <f t="shared" ca="1" si="6"/>
        <v>0</v>
      </c>
      <c r="N46" s="129">
        <f t="shared" ca="1" si="7"/>
        <v>0</v>
      </c>
      <c r="O46" s="130">
        <f t="shared" ca="1" si="8"/>
        <v>0</v>
      </c>
      <c r="P46" s="1"/>
      <c r="R46" s="1"/>
      <c r="S46" s="1"/>
      <c r="T46" s="1"/>
    </row>
    <row r="47" spans="1:20" ht="8.25" customHeight="1" x14ac:dyDescent="0.45">
      <c r="A47" s="150">
        <v>0.70833333333333204</v>
      </c>
      <c r="B47" s="70"/>
      <c r="C47" s="74"/>
      <c r="D47" s="74"/>
      <c r="E47" s="78"/>
      <c r="F47" s="74"/>
      <c r="G47" s="78"/>
      <c r="H47" s="74"/>
      <c r="I47" s="57"/>
      <c r="J47" s="125">
        <f t="shared" ca="1" si="3"/>
        <v>0</v>
      </c>
      <c r="K47" s="126">
        <f t="shared" ca="1" si="4"/>
        <v>0</v>
      </c>
      <c r="L47" s="127">
        <f t="shared" ca="1" si="5"/>
        <v>0</v>
      </c>
      <c r="M47" s="128">
        <f t="shared" ca="1" si="6"/>
        <v>0</v>
      </c>
      <c r="N47" s="129">
        <f t="shared" ca="1" si="7"/>
        <v>0</v>
      </c>
      <c r="O47" s="130">
        <f t="shared" ca="1" si="8"/>
        <v>0</v>
      </c>
      <c r="P47" s="1"/>
      <c r="R47" s="1"/>
      <c r="S47" s="1"/>
      <c r="T47" s="1"/>
    </row>
    <row r="48" spans="1:20" ht="8.25" customHeight="1" x14ac:dyDescent="0.45">
      <c r="A48" s="151">
        <v>0.718749999999999</v>
      </c>
      <c r="B48" s="71"/>
      <c r="C48" s="75"/>
      <c r="D48" s="75"/>
      <c r="E48" s="79"/>
      <c r="F48" s="75"/>
      <c r="G48" s="79"/>
      <c r="H48" s="75"/>
      <c r="I48" s="57"/>
      <c r="J48" s="125">
        <f t="shared" ca="1" si="3"/>
        <v>0</v>
      </c>
      <c r="K48" s="126">
        <f t="shared" ca="1" si="4"/>
        <v>0</v>
      </c>
      <c r="L48" s="127">
        <f t="shared" ca="1" si="5"/>
        <v>0</v>
      </c>
      <c r="M48" s="128">
        <f t="shared" ca="1" si="6"/>
        <v>0</v>
      </c>
      <c r="N48" s="129">
        <f t="shared" ca="1" si="7"/>
        <v>0</v>
      </c>
      <c r="O48" s="130">
        <f t="shared" ca="1" si="8"/>
        <v>0</v>
      </c>
      <c r="P48" s="1"/>
      <c r="R48" s="1"/>
      <c r="S48" s="1"/>
      <c r="T48" s="1"/>
    </row>
    <row r="49" spans="1:20" ht="8.25" customHeight="1" x14ac:dyDescent="0.45">
      <c r="A49" s="151">
        <v>0.72916666666666496</v>
      </c>
      <c r="B49" s="71"/>
      <c r="C49" s="75"/>
      <c r="D49" s="75"/>
      <c r="E49" s="79"/>
      <c r="F49" s="75"/>
      <c r="G49" s="79"/>
      <c r="H49" s="75"/>
      <c r="I49" s="57"/>
      <c r="J49" s="125">
        <f t="shared" ca="1" si="3"/>
        <v>0</v>
      </c>
      <c r="K49" s="126">
        <f t="shared" ca="1" si="4"/>
        <v>0</v>
      </c>
      <c r="L49" s="127">
        <f t="shared" ca="1" si="5"/>
        <v>0</v>
      </c>
      <c r="M49" s="128">
        <f t="shared" ca="1" si="6"/>
        <v>0</v>
      </c>
      <c r="N49" s="129">
        <f t="shared" ca="1" si="7"/>
        <v>0</v>
      </c>
      <c r="O49" s="130">
        <f t="shared" ca="1" si="8"/>
        <v>0</v>
      </c>
      <c r="P49" s="1"/>
      <c r="R49" s="1"/>
      <c r="S49" s="1"/>
      <c r="T49" s="1"/>
    </row>
    <row r="50" spans="1:20" ht="8.25" customHeight="1" x14ac:dyDescent="0.45">
      <c r="A50" s="152">
        <v>0.73958333333333204</v>
      </c>
      <c r="B50" s="72"/>
      <c r="C50" s="76"/>
      <c r="D50" s="76"/>
      <c r="E50" s="80"/>
      <c r="F50" s="76"/>
      <c r="G50" s="80"/>
      <c r="H50" s="76"/>
      <c r="I50" s="57"/>
      <c r="J50" s="125">
        <f t="shared" ca="1" si="3"/>
        <v>0</v>
      </c>
      <c r="K50" s="126">
        <f t="shared" ca="1" si="4"/>
        <v>0</v>
      </c>
      <c r="L50" s="127">
        <f t="shared" ca="1" si="5"/>
        <v>0</v>
      </c>
      <c r="M50" s="128">
        <f t="shared" ca="1" si="6"/>
        <v>0</v>
      </c>
      <c r="N50" s="129">
        <f t="shared" ca="1" si="7"/>
        <v>0</v>
      </c>
      <c r="O50" s="130">
        <f t="shared" ca="1" si="8"/>
        <v>0</v>
      </c>
      <c r="P50" s="1"/>
      <c r="R50" s="1"/>
      <c r="S50" s="1"/>
      <c r="T50" s="1"/>
    </row>
    <row r="51" spans="1:20" ht="8.25" customHeight="1" x14ac:dyDescent="0.45">
      <c r="A51" s="150">
        <v>0.749999999999999</v>
      </c>
      <c r="B51" s="70"/>
      <c r="C51" s="74"/>
      <c r="D51" s="74"/>
      <c r="E51" s="78"/>
      <c r="F51" s="74"/>
      <c r="G51" s="78"/>
      <c r="H51" s="74"/>
      <c r="I51" s="57"/>
      <c r="J51" s="125">
        <f t="shared" ca="1" si="3"/>
        <v>0</v>
      </c>
      <c r="K51" s="126">
        <f t="shared" ca="1" si="4"/>
        <v>0</v>
      </c>
      <c r="L51" s="127">
        <f t="shared" ca="1" si="5"/>
        <v>0</v>
      </c>
      <c r="M51" s="128">
        <f t="shared" ca="1" si="6"/>
        <v>0</v>
      </c>
      <c r="N51" s="129">
        <f t="shared" ca="1" si="7"/>
        <v>0</v>
      </c>
      <c r="O51" s="130">
        <f t="shared" ca="1" si="8"/>
        <v>0</v>
      </c>
      <c r="P51" s="1"/>
      <c r="R51" s="1"/>
      <c r="S51" s="1"/>
      <c r="T51" s="1"/>
    </row>
    <row r="52" spans="1:20" ht="8.25" customHeight="1" x14ac:dyDescent="0.45">
      <c r="A52" s="151">
        <v>0.76041666666666496</v>
      </c>
      <c r="B52" s="71"/>
      <c r="C52" s="75"/>
      <c r="D52" s="75"/>
      <c r="E52" s="79"/>
      <c r="F52" s="75"/>
      <c r="G52" s="79"/>
      <c r="H52" s="75"/>
      <c r="I52" s="57"/>
      <c r="J52" s="125">
        <f t="shared" ca="1" si="3"/>
        <v>0</v>
      </c>
      <c r="K52" s="126">
        <f t="shared" ca="1" si="4"/>
        <v>0</v>
      </c>
      <c r="L52" s="127">
        <f t="shared" ca="1" si="5"/>
        <v>0</v>
      </c>
      <c r="M52" s="128">
        <f t="shared" ca="1" si="6"/>
        <v>0</v>
      </c>
      <c r="N52" s="129">
        <f t="shared" ca="1" si="7"/>
        <v>0</v>
      </c>
      <c r="O52" s="130">
        <f t="shared" ca="1" si="8"/>
        <v>0</v>
      </c>
      <c r="P52" s="1"/>
      <c r="R52" s="1"/>
      <c r="S52" s="1"/>
      <c r="T52" s="1"/>
    </row>
    <row r="53" spans="1:20" ht="8.25" customHeight="1" x14ac:dyDescent="0.45">
      <c r="A53" s="151">
        <v>0.77083333333333204</v>
      </c>
      <c r="B53" s="71"/>
      <c r="C53" s="75"/>
      <c r="D53" s="75"/>
      <c r="E53" s="79"/>
      <c r="F53" s="75"/>
      <c r="G53" s="79"/>
      <c r="H53" s="75"/>
      <c r="I53" s="57"/>
      <c r="J53" s="125">
        <f t="shared" ca="1" si="3"/>
        <v>0</v>
      </c>
      <c r="K53" s="126">
        <f t="shared" ca="1" si="4"/>
        <v>0</v>
      </c>
      <c r="L53" s="127">
        <f t="shared" ca="1" si="5"/>
        <v>0</v>
      </c>
      <c r="M53" s="128">
        <f t="shared" ca="1" si="6"/>
        <v>0</v>
      </c>
      <c r="N53" s="129">
        <f t="shared" ca="1" si="7"/>
        <v>0</v>
      </c>
      <c r="O53" s="130">
        <f t="shared" ca="1" si="8"/>
        <v>0</v>
      </c>
      <c r="P53" s="1"/>
      <c r="R53" s="1"/>
      <c r="S53" s="1"/>
      <c r="T53" s="1"/>
    </row>
    <row r="54" spans="1:20" ht="8.25" customHeight="1" x14ac:dyDescent="0.45">
      <c r="A54" s="152">
        <v>0.781249999999999</v>
      </c>
      <c r="B54" s="72"/>
      <c r="C54" s="76"/>
      <c r="D54" s="76"/>
      <c r="E54" s="80"/>
      <c r="F54" s="76"/>
      <c r="G54" s="80"/>
      <c r="H54" s="76"/>
      <c r="I54" s="57"/>
      <c r="J54" s="125">
        <f t="shared" ca="1" si="3"/>
        <v>0</v>
      </c>
      <c r="K54" s="126">
        <f t="shared" ca="1" si="4"/>
        <v>0</v>
      </c>
      <c r="L54" s="127">
        <f t="shared" ca="1" si="5"/>
        <v>0</v>
      </c>
      <c r="M54" s="128">
        <f t="shared" ca="1" si="6"/>
        <v>0</v>
      </c>
      <c r="N54" s="129">
        <f t="shared" ca="1" si="7"/>
        <v>0</v>
      </c>
      <c r="O54" s="130">
        <f t="shared" ca="1" si="8"/>
        <v>0</v>
      </c>
      <c r="P54" s="1"/>
      <c r="R54" s="1"/>
      <c r="S54" s="1"/>
      <c r="T54" s="1"/>
    </row>
    <row r="55" spans="1:20" ht="8.25" customHeight="1" x14ac:dyDescent="0.45">
      <c r="A55" s="150">
        <v>0.79166666666666496</v>
      </c>
      <c r="B55" s="70"/>
      <c r="C55" s="74"/>
      <c r="D55" s="74"/>
      <c r="E55" s="78"/>
      <c r="F55" s="74"/>
      <c r="G55" s="78"/>
      <c r="H55" s="74"/>
      <c r="I55" s="57"/>
      <c r="J55" s="125">
        <f t="shared" ca="1" si="3"/>
        <v>0</v>
      </c>
      <c r="K55" s="126">
        <f t="shared" ca="1" si="4"/>
        <v>0</v>
      </c>
      <c r="L55" s="127">
        <f t="shared" ca="1" si="5"/>
        <v>0</v>
      </c>
      <c r="M55" s="128">
        <f t="shared" ca="1" si="6"/>
        <v>0</v>
      </c>
      <c r="N55" s="129">
        <f t="shared" ca="1" si="7"/>
        <v>0</v>
      </c>
      <c r="O55" s="130">
        <f t="shared" ca="1" si="8"/>
        <v>0</v>
      </c>
      <c r="P55" s="1"/>
      <c r="R55" s="1"/>
      <c r="S55" s="1"/>
      <c r="T55" s="1"/>
    </row>
    <row r="56" spans="1:20" ht="8.25" customHeight="1" x14ac:dyDescent="0.45">
      <c r="A56" s="151">
        <v>0.80208333333333204</v>
      </c>
      <c r="B56" s="71"/>
      <c r="C56" s="75"/>
      <c r="D56" s="75"/>
      <c r="E56" s="79"/>
      <c r="F56" s="75"/>
      <c r="G56" s="79"/>
      <c r="H56" s="75"/>
      <c r="I56" s="57"/>
      <c r="J56" s="125">
        <f t="shared" ca="1" si="3"/>
        <v>0</v>
      </c>
      <c r="K56" s="126">
        <f t="shared" ca="1" si="4"/>
        <v>0</v>
      </c>
      <c r="L56" s="127">
        <f t="shared" ca="1" si="5"/>
        <v>0</v>
      </c>
      <c r="M56" s="128">
        <f t="shared" ca="1" si="6"/>
        <v>0</v>
      </c>
      <c r="N56" s="129">
        <f t="shared" ca="1" si="7"/>
        <v>0</v>
      </c>
      <c r="O56" s="130">
        <f t="shared" ca="1" si="8"/>
        <v>0</v>
      </c>
      <c r="P56" s="1"/>
      <c r="R56" s="1"/>
      <c r="S56" s="1"/>
      <c r="T56" s="1"/>
    </row>
    <row r="57" spans="1:20" ht="8.25" customHeight="1" x14ac:dyDescent="0.45">
      <c r="A57" s="151">
        <v>0.812499999999998</v>
      </c>
      <c r="B57" s="71"/>
      <c r="C57" s="75"/>
      <c r="D57" s="75"/>
      <c r="E57" s="79"/>
      <c r="F57" s="75"/>
      <c r="G57" s="79"/>
      <c r="H57" s="75"/>
      <c r="I57" s="57"/>
      <c r="J57" s="125">
        <f t="shared" ca="1" si="3"/>
        <v>0</v>
      </c>
      <c r="K57" s="126">
        <f t="shared" ca="1" si="4"/>
        <v>0</v>
      </c>
      <c r="L57" s="127">
        <f t="shared" ca="1" si="5"/>
        <v>0</v>
      </c>
      <c r="M57" s="128">
        <f t="shared" ca="1" si="6"/>
        <v>0</v>
      </c>
      <c r="N57" s="129">
        <f t="shared" ca="1" si="7"/>
        <v>0</v>
      </c>
      <c r="O57" s="130">
        <f t="shared" ca="1" si="8"/>
        <v>0</v>
      </c>
      <c r="P57" s="1"/>
      <c r="R57" s="1"/>
      <c r="S57" s="1"/>
      <c r="T57" s="1"/>
    </row>
    <row r="58" spans="1:20" ht="8.25" customHeight="1" x14ac:dyDescent="0.45">
      <c r="A58" s="152">
        <v>0.82291666666666496</v>
      </c>
      <c r="B58" s="72"/>
      <c r="C58" s="76"/>
      <c r="D58" s="76"/>
      <c r="E58" s="80"/>
      <c r="F58" s="76"/>
      <c r="G58" s="80"/>
      <c r="H58" s="76"/>
      <c r="I58" s="57"/>
      <c r="J58" s="125">
        <f t="shared" ca="1" si="3"/>
        <v>0</v>
      </c>
      <c r="K58" s="126">
        <f t="shared" ca="1" si="4"/>
        <v>0</v>
      </c>
      <c r="L58" s="127">
        <f t="shared" ca="1" si="5"/>
        <v>0</v>
      </c>
      <c r="M58" s="128">
        <f t="shared" ca="1" si="6"/>
        <v>0</v>
      </c>
      <c r="N58" s="129">
        <f t="shared" ca="1" si="7"/>
        <v>0</v>
      </c>
      <c r="O58" s="130">
        <f t="shared" ca="1" si="8"/>
        <v>0</v>
      </c>
      <c r="P58" s="1"/>
      <c r="R58" s="1"/>
      <c r="S58" s="1"/>
      <c r="T58" s="1"/>
    </row>
    <row r="59" spans="1:20" ht="8.25" customHeight="1" x14ac:dyDescent="0.45">
      <c r="A59" s="150">
        <v>0.83333333333333204</v>
      </c>
      <c r="B59" s="70"/>
      <c r="C59" s="74"/>
      <c r="D59" s="74"/>
      <c r="E59" s="78"/>
      <c r="F59" s="74"/>
      <c r="G59" s="78"/>
      <c r="H59" s="74"/>
      <c r="I59" s="57"/>
      <c r="J59" s="125">
        <f t="shared" ca="1" si="3"/>
        <v>0</v>
      </c>
      <c r="K59" s="126">
        <f t="shared" ca="1" si="4"/>
        <v>0</v>
      </c>
      <c r="L59" s="127">
        <f t="shared" ca="1" si="5"/>
        <v>0</v>
      </c>
      <c r="M59" s="128">
        <f t="shared" ca="1" si="6"/>
        <v>0</v>
      </c>
      <c r="N59" s="129">
        <f t="shared" ca="1" si="7"/>
        <v>0</v>
      </c>
      <c r="O59" s="130">
        <f t="shared" ca="1" si="8"/>
        <v>0</v>
      </c>
      <c r="P59" s="1"/>
      <c r="R59" s="1"/>
      <c r="S59" s="1"/>
      <c r="T59" s="1"/>
    </row>
    <row r="60" spans="1:20" ht="8.25" customHeight="1" x14ac:dyDescent="0.45">
      <c r="A60" s="151">
        <v>0.843749999999998</v>
      </c>
      <c r="B60" s="71"/>
      <c r="C60" s="75"/>
      <c r="D60" s="75"/>
      <c r="E60" s="79"/>
      <c r="F60" s="75"/>
      <c r="G60" s="79"/>
      <c r="H60" s="75"/>
      <c r="I60" s="57"/>
      <c r="J60" s="125">
        <f t="shared" ca="1" si="3"/>
        <v>0</v>
      </c>
      <c r="K60" s="126">
        <f t="shared" ca="1" si="4"/>
        <v>0</v>
      </c>
      <c r="L60" s="127">
        <f t="shared" ca="1" si="5"/>
        <v>0</v>
      </c>
      <c r="M60" s="128">
        <f t="shared" ca="1" si="6"/>
        <v>0</v>
      </c>
      <c r="N60" s="129">
        <f t="shared" ca="1" si="7"/>
        <v>0</v>
      </c>
      <c r="O60" s="130">
        <f t="shared" ca="1" si="8"/>
        <v>0</v>
      </c>
      <c r="P60" s="1"/>
      <c r="R60" s="1"/>
      <c r="S60" s="1"/>
      <c r="T60" s="1"/>
    </row>
    <row r="61" spans="1:20" ht="8.25" customHeight="1" x14ac:dyDescent="0.45">
      <c r="A61" s="151">
        <v>0.85416666666666496</v>
      </c>
      <c r="B61" s="71"/>
      <c r="C61" s="75"/>
      <c r="D61" s="75"/>
      <c r="E61" s="79"/>
      <c r="F61" s="75"/>
      <c r="G61" s="79"/>
      <c r="H61" s="75"/>
      <c r="I61" s="57"/>
      <c r="J61" s="125">
        <f t="shared" ca="1" si="3"/>
        <v>0</v>
      </c>
      <c r="K61" s="126">
        <f t="shared" ca="1" si="4"/>
        <v>0</v>
      </c>
      <c r="L61" s="127">
        <f t="shared" ca="1" si="5"/>
        <v>0</v>
      </c>
      <c r="M61" s="128">
        <f t="shared" ca="1" si="6"/>
        <v>0</v>
      </c>
      <c r="N61" s="129">
        <f t="shared" ca="1" si="7"/>
        <v>0</v>
      </c>
      <c r="O61" s="130">
        <f t="shared" ca="1" si="8"/>
        <v>0</v>
      </c>
      <c r="P61" s="1"/>
      <c r="R61" s="1"/>
      <c r="S61" s="1"/>
      <c r="T61" s="1"/>
    </row>
    <row r="62" spans="1:20" ht="8.25" customHeight="1" x14ac:dyDescent="0.45">
      <c r="A62" s="152">
        <v>0.86458333333333204</v>
      </c>
      <c r="B62" s="73"/>
      <c r="C62" s="77"/>
      <c r="D62" s="77"/>
      <c r="E62" s="81"/>
      <c r="F62" s="77"/>
      <c r="G62" s="81"/>
      <c r="H62" s="77"/>
      <c r="I62" s="57"/>
      <c r="J62" s="125">
        <f t="shared" ca="1" si="3"/>
        <v>0</v>
      </c>
      <c r="K62" s="126">
        <f t="shared" ca="1" si="4"/>
        <v>0</v>
      </c>
      <c r="L62" s="127">
        <f t="shared" ca="1" si="5"/>
        <v>0</v>
      </c>
      <c r="M62" s="128">
        <f t="shared" ca="1" si="6"/>
        <v>0</v>
      </c>
      <c r="N62" s="129">
        <f t="shared" ca="1" si="7"/>
        <v>0</v>
      </c>
      <c r="O62" s="130">
        <f t="shared" ca="1" si="8"/>
        <v>0</v>
      </c>
      <c r="P62" s="1"/>
      <c r="R62" s="1"/>
      <c r="S62" s="1"/>
      <c r="T62" s="1"/>
    </row>
    <row r="63" spans="1:20" ht="8.25" customHeight="1" x14ac:dyDescent="0.45">
      <c r="A63" s="150">
        <v>0.874999999999998</v>
      </c>
      <c r="B63" s="74"/>
      <c r="C63" s="74"/>
      <c r="D63" s="74"/>
      <c r="E63" s="78"/>
      <c r="F63" s="74"/>
      <c r="G63" s="78"/>
      <c r="H63" s="74"/>
      <c r="I63" s="57"/>
      <c r="J63" s="125">
        <f t="shared" ca="1" si="3"/>
        <v>0</v>
      </c>
      <c r="K63" s="126">
        <f t="shared" ca="1" si="4"/>
        <v>0</v>
      </c>
      <c r="L63" s="127">
        <f t="shared" ca="1" si="5"/>
        <v>0</v>
      </c>
      <c r="M63" s="128">
        <f t="shared" ca="1" si="6"/>
        <v>0</v>
      </c>
      <c r="N63" s="129">
        <f t="shared" ca="1" si="7"/>
        <v>0</v>
      </c>
      <c r="O63" s="130">
        <f t="shared" ca="1" si="8"/>
        <v>0</v>
      </c>
      <c r="P63" s="1"/>
      <c r="R63" s="1"/>
      <c r="S63" s="1"/>
      <c r="T63" s="1"/>
    </row>
    <row r="64" spans="1:20" ht="8.25" customHeight="1" x14ac:dyDescent="0.45">
      <c r="A64" s="151">
        <v>0.88541666666666496</v>
      </c>
      <c r="B64" s="75"/>
      <c r="C64" s="75"/>
      <c r="D64" s="75"/>
      <c r="E64" s="79"/>
      <c r="F64" s="75"/>
      <c r="G64" s="79"/>
      <c r="H64" s="75"/>
      <c r="I64" s="57"/>
      <c r="J64" s="125">
        <f t="shared" ca="1" si="3"/>
        <v>0</v>
      </c>
      <c r="K64" s="126">
        <f t="shared" ca="1" si="4"/>
        <v>0</v>
      </c>
      <c r="L64" s="127">
        <f t="shared" ca="1" si="5"/>
        <v>0</v>
      </c>
      <c r="M64" s="128">
        <f t="shared" ca="1" si="6"/>
        <v>0</v>
      </c>
      <c r="N64" s="129">
        <f t="shared" ca="1" si="7"/>
        <v>0</v>
      </c>
      <c r="O64" s="130">
        <f t="shared" ca="1" si="8"/>
        <v>0</v>
      </c>
      <c r="P64" s="1"/>
      <c r="R64" s="1"/>
      <c r="S64" s="1"/>
      <c r="T64" s="1"/>
    </row>
    <row r="65" spans="1:20" ht="8.25" customHeight="1" x14ac:dyDescent="0.45">
      <c r="A65" s="151">
        <v>0.89583333333333204</v>
      </c>
      <c r="B65" s="75"/>
      <c r="C65" s="75"/>
      <c r="D65" s="75"/>
      <c r="E65" s="79"/>
      <c r="F65" s="75"/>
      <c r="G65" s="79"/>
      <c r="H65" s="75"/>
      <c r="I65" s="57"/>
      <c r="J65" s="125">
        <f t="shared" ca="1" si="3"/>
        <v>0</v>
      </c>
      <c r="K65" s="126">
        <f t="shared" ca="1" si="4"/>
        <v>0</v>
      </c>
      <c r="L65" s="127">
        <f t="shared" ca="1" si="5"/>
        <v>0</v>
      </c>
      <c r="M65" s="128">
        <f t="shared" ca="1" si="6"/>
        <v>0</v>
      </c>
      <c r="N65" s="129">
        <f t="shared" ca="1" si="7"/>
        <v>0</v>
      </c>
      <c r="O65" s="130">
        <f t="shared" ca="1" si="8"/>
        <v>0</v>
      </c>
      <c r="P65" s="1"/>
      <c r="R65" s="1"/>
      <c r="S65" s="1"/>
      <c r="T65" s="1"/>
    </row>
    <row r="66" spans="1:20" ht="8.25" customHeight="1" x14ac:dyDescent="0.45">
      <c r="A66" s="153">
        <v>0.906249999999998</v>
      </c>
      <c r="B66" s="76"/>
      <c r="C66" s="76"/>
      <c r="D66" s="76"/>
      <c r="E66" s="80"/>
      <c r="F66" s="76"/>
      <c r="G66" s="80"/>
      <c r="H66" s="76"/>
      <c r="I66" s="57"/>
      <c r="J66" s="125">
        <f t="shared" ca="1" si="3"/>
        <v>0</v>
      </c>
      <c r="K66" s="126">
        <f t="shared" ca="1" si="4"/>
        <v>0</v>
      </c>
      <c r="L66" s="127">
        <f t="shared" ca="1" si="5"/>
        <v>0</v>
      </c>
      <c r="M66" s="128">
        <f t="shared" ca="1" si="6"/>
        <v>0</v>
      </c>
      <c r="N66" s="129">
        <f t="shared" ca="1" si="7"/>
        <v>0</v>
      </c>
      <c r="O66" s="130">
        <f t="shared" ca="1" si="8"/>
        <v>0</v>
      </c>
      <c r="P66" s="1"/>
      <c r="R66" s="1"/>
      <c r="S66" s="1"/>
      <c r="T66" s="1"/>
    </row>
    <row r="67" spans="1:20" ht="8.25" customHeight="1" x14ac:dyDescent="0.45">
      <c r="A67" s="150">
        <v>0.91666666666666496</v>
      </c>
      <c r="B67" s="74"/>
      <c r="C67" s="74"/>
      <c r="D67" s="74"/>
      <c r="E67" s="78"/>
      <c r="F67" s="74"/>
      <c r="G67" s="78"/>
      <c r="H67" s="74"/>
      <c r="I67" s="57"/>
      <c r="J67" s="125">
        <f t="shared" ca="1" si="3"/>
        <v>0</v>
      </c>
      <c r="K67" s="126">
        <f t="shared" ca="1" si="4"/>
        <v>0</v>
      </c>
      <c r="L67" s="127">
        <f t="shared" ca="1" si="5"/>
        <v>0</v>
      </c>
      <c r="M67" s="128">
        <f t="shared" ca="1" si="6"/>
        <v>0</v>
      </c>
      <c r="N67" s="129">
        <f t="shared" ca="1" si="7"/>
        <v>0</v>
      </c>
      <c r="O67" s="130">
        <f t="shared" ref="O67:O74" ca="1" si="12">SUM(J67:N67)</f>
        <v>0</v>
      </c>
      <c r="P67" s="1"/>
      <c r="R67" s="1"/>
      <c r="S67" s="1"/>
      <c r="T67" s="1"/>
    </row>
    <row r="68" spans="1:20" ht="8.25" customHeight="1" x14ac:dyDescent="0.45">
      <c r="A68" s="151">
        <v>0.92708333333333104</v>
      </c>
      <c r="B68" s="75"/>
      <c r="C68" s="75"/>
      <c r="D68" s="75"/>
      <c r="E68" s="79"/>
      <c r="F68" s="75"/>
      <c r="G68" s="79"/>
      <c r="H68" s="75"/>
      <c r="I68" s="57"/>
      <c r="J68" s="125">
        <f t="shared" ref="J68:J74" ca="1" si="13">IFERROR(COUNTIFS(INDIRECT(CONCATENATE("'",$I68,"'!B3:H74")),"*Pre-Vocational*",INDIRECT(CONCATENATE("'",$I68,"'!B3:H74")),"*"&amp;$A$1&amp;"*")/4,0)</f>
        <v>0</v>
      </c>
      <c r="K68" s="126">
        <f t="shared" ref="K68:K74" ca="1" si="14">IFERROR(COUNTIFS(INDIRECT(CONCATENATE("'",$I68,"'!B3:H74")),"*CareGiver*",INDIRECT(CONCATENATE("'",$I68,"'!B3:H74")),"*"&amp;$A$1&amp;"*")/4,0)</f>
        <v>0</v>
      </c>
      <c r="L68" s="127">
        <f t="shared" ref="L68:L74" ca="1" si="15">IFERROR(COUNTIFS(INDIRECT(CONCATENATE("'",$I68,"'!B3:H74")),"*Advocacy*",INDIRECT(CONCATENATE("'",$I68,"'!B3:H74")),"*"&amp;$A$1&amp;"*")/4,0)</f>
        <v>0</v>
      </c>
      <c r="M68" s="128">
        <f t="shared" ref="M68:M74" ca="1" si="16">IFERROR(COUNTIFS(INDIRECT(CONCATENATE("'",$I68,"'!B3:H74")),"*Respite*",INDIRECT(CONCATENATE("'",$I68,"'!B3:H74")),"*"&amp;$A$1&amp;"*")/4,0)</f>
        <v>0</v>
      </c>
      <c r="N68" s="129">
        <f t="shared" ref="N68:N74" ca="1" si="17">IFERROR(COUNTIFS(INDIRECT(CONCATENATE("'",$I68,"'!B3:H74")),"*Com Hab*",INDIRECT(CONCATENATE("'",$I68,"'!B3:H74")),"*"&amp;$A$1&amp;"*")/4,0)</f>
        <v>0</v>
      </c>
      <c r="O68" s="130">
        <f t="shared" ca="1" si="12"/>
        <v>0</v>
      </c>
      <c r="P68" s="1"/>
      <c r="R68" s="1"/>
      <c r="S68" s="1"/>
      <c r="T68" s="1"/>
    </row>
    <row r="69" spans="1:20" ht="8.25" customHeight="1" x14ac:dyDescent="0.45">
      <c r="A69" s="151">
        <v>0.937499999999998</v>
      </c>
      <c r="B69" s="75"/>
      <c r="C69" s="75"/>
      <c r="D69" s="75"/>
      <c r="E69" s="79"/>
      <c r="F69" s="75"/>
      <c r="G69" s="79"/>
      <c r="H69" s="75"/>
      <c r="I69" s="57"/>
      <c r="J69" s="125">
        <f t="shared" ca="1" si="13"/>
        <v>0</v>
      </c>
      <c r="K69" s="126">
        <f t="shared" ca="1" si="14"/>
        <v>0</v>
      </c>
      <c r="L69" s="127">
        <f t="shared" ca="1" si="15"/>
        <v>0</v>
      </c>
      <c r="M69" s="128">
        <f t="shared" ca="1" si="16"/>
        <v>0</v>
      </c>
      <c r="N69" s="129">
        <f t="shared" ca="1" si="17"/>
        <v>0</v>
      </c>
      <c r="O69" s="130">
        <f t="shared" ca="1" si="12"/>
        <v>0</v>
      </c>
      <c r="P69" s="1"/>
      <c r="R69" s="1"/>
      <c r="S69" s="1"/>
      <c r="T69" s="1"/>
    </row>
    <row r="70" spans="1:20" ht="8.25" customHeight="1" x14ac:dyDescent="0.45">
      <c r="A70" s="153">
        <v>0.94791666666666496</v>
      </c>
      <c r="B70" s="76"/>
      <c r="C70" s="76"/>
      <c r="D70" s="76"/>
      <c r="E70" s="80"/>
      <c r="F70" s="76"/>
      <c r="G70" s="80"/>
      <c r="H70" s="76"/>
      <c r="I70" s="57"/>
      <c r="J70" s="125">
        <f t="shared" ca="1" si="13"/>
        <v>0</v>
      </c>
      <c r="K70" s="126">
        <f t="shared" ca="1" si="14"/>
        <v>0</v>
      </c>
      <c r="L70" s="127">
        <f t="shared" ca="1" si="15"/>
        <v>0</v>
      </c>
      <c r="M70" s="128">
        <f t="shared" ca="1" si="16"/>
        <v>0</v>
      </c>
      <c r="N70" s="129">
        <f t="shared" ca="1" si="17"/>
        <v>0</v>
      </c>
      <c r="O70" s="130">
        <f t="shared" ca="1" si="12"/>
        <v>0</v>
      </c>
      <c r="P70" s="1"/>
      <c r="R70" s="1"/>
      <c r="S70" s="1"/>
      <c r="T70" s="1"/>
    </row>
    <row r="71" spans="1:20" ht="8.25" customHeight="1" x14ac:dyDescent="0.45">
      <c r="A71" s="150">
        <v>0.95833333333333337</v>
      </c>
      <c r="B71" s="74"/>
      <c r="C71" s="74"/>
      <c r="D71" s="74"/>
      <c r="E71" s="78"/>
      <c r="F71" s="74"/>
      <c r="G71" s="78"/>
      <c r="H71" s="74"/>
      <c r="I71" s="57"/>
      <c r="J71" s="125">
        <f t="shared" ca="1" si="13"/>
        <v>0</v>
      </c>
      <c r="K71" s="126">
        <f t="shared" ca="1" si="14"/>
        <v>0</v>
      </c>
      <c r="L71" s="127">
        <f t="shared" ca="1" si="15"/>
        <v>0</v>
      </c>
      <c r="M71" s="128">
        <f t="shared" ca="1" si="16"/>
        <v>0</v>
      </c>
      <c r="N71" s="129">
        <f t="shared" ca="1" si="17"/>
        <v>0</v>
      </c>
      <c r="O71" s="130">
        <f t="shared" ca="1" si="12"/>
        <v>0</v>
      </c>
      <c r="P71" s="1"/>
      <c r="R71" s="1"/>
      <c r="S71" s="1"/>
      <c r="T71" s="1"/>
    </row>
    <row r="72" spans="1:20" ht="8.25" customHeight="1" x14ac:dyDescent="0.45">
      <c r="A72" s="151">
        <v>0.96875</v>
      </c>
      <c r="B72" s="75"/>
      <c r="C72" s="75"/>
      <c r="D72" s="75"/>
      <c r="E72" s="79"/>
      <c r="F72" s="75"/>
      <c r="G72" s="79"/>
      <c r="H72" s="75"/>
      <c r="I72" s="57"/>
      <c r="J72" s="125">
        <f t="shared" ca="1" si="13"/>
        <v>0</v>
      </c>
      <c r="K72" s="126">
        <f t="shared" ca="1" si="14"/>
        <v>0</v>
      </c>
      <c r="L72" s="127">
        <f t="shared" ca="1" si="15"/>
        <v>0</v>
      </c>
      <c r="M72" s="128">
        <f t="shared" ca="1" si="16"/>
        <v>0</v>
      </c>
      <c r="N72" s="129">
        <f t="shared" ca="1" si="17"/>
        <v>0</v>
      </c>
      <c r="O72" s="130">
        <f t="shared" ca="1" si="12"/>
        <v>0</v>
      </c>
      <c r="P72" s="1"/>
      <c r="R72" s="1"/>
      <c r="S72" s="1"/>
      <c r="T72" s="1"/>
    </row>
    <row r="73" spans="1:20" ht="8.25" customHeight="1" x14ac:dyDescent="0.45">
      <c r="A73" s="151">
        <v>0.97916666666666663</v>
      </c>
      <c r="B73" s="75"/>
      <c r="C73" s="75"/>
      <c r="D73" s="75"/>
      <c r="E73" s="79"/>
      <c r="F73" s="75"/>
      <c r="G73" s="79"/>
      <c r="H73" s="75"/>
      <c r="I73" s="57"/>
      <c r="J73" s="125">
        <f t="shared" ca="1" si="13"/>
        <v>0</v>
      </c>
      <c r="K73" s="126">
        <f t="shared" ca="1" si="14"/>
        <v>0</v>
      </c>
      <c r="L73" s="127">
        <f t="shared" ca="1" si="15"/>
        <v>0</v>
      </c>
      <c r="M73" s="128">
        <f t="shared" ca="1" si="16"/>
        <v>0</v>
      </c>
      <c r="N73" s="129">
        <f t="shared" ca="1" si="17"/>
        <v>0</v>
      </c>
      <c r="O73" s="130">
        <f t="shared" ca="1" si="12"/>
        <v>0</v>
      </c>
      <c r="P73" s="1"/>
      <c r="R73" s="1"/>
      <c r="S73" s="1"/>
      <c r="T73" s="1"/>
    </row>
    <row r="74" spans="1:20" ht="8.25" customHeight="1" x14ac:dyDescent="0.45">
      <c r="A74" s="153">
        <v>0.98958333333333337</v>
      </c>
      <c r="B74" s="76"/>
      <c r="C74" s="76"/>
      <c r="D74" s="76"/>
      <c r="E74" s="80"/>
      <c r="F74" s="76"/>
      <c r="G74" s="80"/>
      <c r="H74" s="76"/>
      <c r="I74" s="57"/>
      <c r="J74" s="125">
        <f t="shared" ca="1" si="13"/>
        <v>0</v>
      </c>
      <c r="K74" s="126">
        <f t="shared" ca="1" si="14"/>
        <v>0</v>
      </c>
      <c r="L74" s="127">
        <f t="shared" ca="1" si="15"/>
        <v>0</v>
      </c>
      <c r="M74" s="128">
        <f t="shared" ca="1" si="16"/>
        <v>0</v>
      </c>
      <c r="N74" s="129">
        <f t="shared" ca="1" si="17"/>
        <v>0</v>
      </c>
      <c r="O74" s="130">
        <f t="shared" ca="1" si="12"/>
        <v>0</v>
      </c>
      <c r="P74" s="1"/>
      <c r="R74" s="1"/>
      <c r="S74" s="1"/>
      <c r="T74" s="1"/>
    </row>
    <row r="75" spans="1:20" ht="8.25" customHeight="1" x14ac:dyDescent="0.45">
      <c r="A75" s="101" t="s">
        <v>5</v>
      </c>
      <c r="B75" s="58"/>
      <c r="C75" s="58"/>
      <c r="D75" s="58"/>
      <c r="E75" s="58"/>
      <c r="F75" s="58"/>
      <c r="G75" s="58"/>
      <c r="H75" s="59">
        <f>COUNTIF($B$3:$H$74,"*Pre-Vocational*")/4</f>
        <v>0</v>
      </c>
      <c r="I75" s="57"/>
      <c r="P75"/>
      <c r="R75"/>
      <c r="S75"/>
      <c r="T75"/>
    </row>
    <row r="76" spans="1:20" ht="8.25" customHeight="1" x14ac:dyDescent="0.45">
      <c r="A76" s="102" t="s">
        <v>6</v>
      </c>
      <c r="B76" s="60"/>
      <c r="C76" s="60"/>
      <c r="D76" s="60"/>
      <c r="E76" s="60"/>
      <c r="F76" s="60"/>
      <c r="G76" s="60"/>
      <c r="H76" s="61">
        <f>COUNTIF($B$3:$H$74,"*CareGiver*")/4</f>
        <v>0</v>
      </c>
      <c r="I76" s="57"/>
      <c r="P76"/>
      <c r="R76"/>
      <c r="S76"/>
      <c r="T76"/>
    </row>
    <row r="77" spans="1:20" ht="8.25" customHeight="1" x14ac:dyDescent="0.45">
      <c r="A77" s="103" t="s">
        <v>7</v>
      </c>
      <c r="B77" s="62"/>
      <c r="C77" s="62"/>
      <c r="D77" s="62"/>
      <c r="E77" s="62"/>
      <c r="F77" s="62"/>
      <c r="G77" s="62"/>
      <c r="H77" s="63">
        <f>COUNTIF($B$3:$H$74,"*Advocacy*")/4</f>
        <v>0</v>
      </c>
      <c r="I77" s="57"/>
      <c r="P77"/>
      <c r="R77"/>
      <c r="S77"/>
      <c r="T77"/>
    </row>
    <row r="78" spans="1:20" ht="7.5" customHeight="1" x14ac:dyDescent="0.45">
      <c r="A78" s="104" t="s">
        <v>8</v>
      </c>
      <c r="B78" s="64"/>
      <c r="C78" s="64"/>
      <c r="D78" s="64"/>
      <c r="E78" s="64"/>
      <c r="F78" s="64"/>
      <c r="G78" s="64"/>
      <c r="H78" s="65">
        <f>COUNTIF($B$3:$H$74,"*Respite*")/4</f>
        <v>0</v>
      </c>
      <c r="I78" s="57"/>
      <c r="P78"/>
      <c r="R78"/>
      <c r="S78"/>
      <c r="T78"/>
    </row>
    <row r="79" spans="1:20" ht="7.5" customHeight="1" x14ac:dyDescent="0.45">
      <c r="A79" s="105" t="s">
        <v>107</v>
      </c>
      <c r="B79" s="68"/>
      <c r="C79" s="68"/>
      <c r="D79" s="68"/>
      <c r="E79" s="68"/>
      <c r="F79" s="68"/>
      <c r="G79" s="68"/>
      <c r="H79" s="69">
        <f>COUNTIF($B$3:$H$74,"*Com Hab*")/4</f>
        <v>0</v>
      </c>
      <c r="I79" s="57"/>
      <c r="P79"/>
      <c r="R79"/>
      <c r="S79"/>
      <c r="T79"/>
    </row>
    <row r="80" spans="1:20" ht="8.25" customHeight="1" x14ac:dyDescent="0.45">
      <c r="A80" s="106" t="s">
        <v>39</v>
      </c>
      <c r="B80" s="66"/>
      <c r="C80" s="66"/>
      <c r="D80" s="66"/>
      <c r="E80" s="66"/>
      <c r="F80" s="66"/>
      <c r="G80" s="66"/>
      <c r="H80" s="67">
        <f>SUM(H75:H79)</f>
        <v>0</v>
      </c>
      <c r="I80" s="57"/>
      <c r="P80"/>
      <c r="R80"/>
      <c r="S80"/>
      <c r="T80"/>
    </row>
    <row r="81" spans="1:20" ht="32.65" hidden="1" customHeight="1" x14ac:dyDescent="0.45">
      <c r="I81" s="55"/>
      <c r="P81" s="1"/>
      <c r="R81" s="1"/>
      <c r="S81" s="1"/>
      <c r="T81" s="1"/>
    </row>
    <row r="82" spans="1:20" ht="8.25" hidden="1" customHeight="1" x14ac:dyDescent="0.45">
      <c r="I82" s="53"/>
      <c r="P82" s="1"/>
      <c r="R82" s="1"/>
      <c r="S82" s="1"/>
      <c r="T82" s="1"/>
    </row>
    <row r="83" spans="1:20" ht="14.65" hidden="1" customHeight="1" x14ac:dyDescent="0.45">
      <c r="I83" s="53"/>
      <c r="P83" s="1"/>
      <c r="R83" s="1"/>
      <c r="S83" s="1"/>
      <c r="T83" s="1"/>
    </row>
    <row r="84" spans="1:20" hidden="1" x14ac:dyDescent="0.45">
      <c r="I84" s="53"/>
      <c r="P84" s="1"/>
      <c r="R84" s="1"/>
      <c r="S84" s="1"/>
      <c r="T84" s="1"/>
    </row>
    <row r="85" spans="1:20" hidden="1" x14ac:dyDescent="0.45">
      <c r="A85"/>
      <c r="B85"/>
      <c r="C85"/>
      <c r="D85"/>
      <c r="E85"/>
      <c r="F85"/>
      <c r="G85"/>
      <c r="H85"/>
      <c r="I85" s="53"/>
      <c r="P85" s="1"/>
      <c r="R85" s="1"/>
      <c r="S85" s="1"/>
      <c r="T85" s="1"/>
    </row>
    <row r="86" spans="1:20" hidden="1" x14ac:dyDescent="0.45">
      <c r="A86"/>
      <c r="B86"/>
      <c r="C86"/>
      <c r="D86"/>
      <c r="E86"/>
      <c r="F86"/>
      <c r="G86"/>
      <c r="H86"/>
      <c r="I86" s="53"/>
      <c r="P86" s="1"/>
      <c r="R86" s="1"/>
      <c r="S86" s="1"/>
      <c r="T86" s="1"/>
    </row>
    <row r="87" spans="1:20" hidden="1" x14ac:dyDescent="0.45">
      <c r="A87"/>
      <c r="B87"/>
      <c r="C87"/>
      <c r="D87"/>
      <c r="E87"/>
      <c r="F87"/>
      <c r="G87"/>
      <c r="H87"/>
      <c r="I87" s="53"/>
      <c r="P87" s="1"/>
      <c r="R87" s="1"/>
      <c r="S87" s="1"/>
      <c r="T87" s="1"/>
    </row>
    <row r="88" spans="1:20" hidden="1" x14ac:dyDescent="0.45">
      <c r="A88"/>
      <c r="B88"/>
      <c r="C88"/>
      <c r="D88"/>
      <c r="E88"/>
      <c r="F88"/>
      <c r="G88"/>
      <c r="H88"/>
      <c r="I88" s="53"/>
      <c r="P88" s="1"/>
      <c r="R88" s="1"/>
      <c r="S88" s="1"/>
      <c r="T88" s="1"/>
    </row>
    <row r="89" spans="1:20" hidden="1" x14ac:dyDescent="0.45">
      <c r="A89"/>
      <c r="B89"/>
      <c r="C89"/>
      <c r="D89"/>
      <c r="E89"/>
      <c r="F89"/>
      <c r="G89"/>
      <c r="H89"/>
      <c r="I89" s="53"/>
      <c r="P89" s="1"/>
      <c r="R89" s="1"/>
      <c r="S89" s="1"/>
      <c r="T89" s="1"/>
    </row>
    <row r="90" spans="1:20" ht="14.65" hidden="1" customHeight="1" x14ac:dyDescent="0.45">
      <c r="A90"/>
      <c r="B90"/>
      <c r="C90"/>
      <c r="D90"/>
      <c r="E90"/>
      <c r="F90"/>
      <c r="G90"/>
      <c r="H90"/>
      <c r="I90" s="53"/>
      <c r="P90" s="1"/>
      <c r="R90" s="1"/>
      <c r="S90" s="1"/>
      <c r="T90" s="1"/>
    </row>
    <row r="91" spans="1:20" ht="14.65" hidden="1" customHeight="1" x14ac:dyDescent="0.45">
      <c r="I91" s="53"/>
      <c r="P91" s="1"/>
      <c r="R91" s="1"/>
      <c r="S91" s="1"/>
      <c r="T91" s="1"/>
    </row>
    <row r="92" spans="1:20" hidden="1" x14ac:dyDescent="0.45">
      <c r="I92" s="53"/>
      <c r="P92" s="1"/>
      <c r="R92" s="1"/>
      <c r="S92" s="1"/>
      <c r="T92" s="1"/>
    </row>
    <row r="93" spans="1:20" hidden="1" x14ac:dyDescent="0.45">
      <c r="I93" s="53"/>
      <c r="P93" s="1"/>
      <c r="R93" s="1"/>
      <c r="S93" s="1"/>
      <c r="T93" s="1"/>
    </row>
    <row r="94" spans="1:20" hidden="1" x14ac:dyDescent="0.45">
      <c r="I94" s="53"/>
      <c r="P94" s="1"/>
      <c r="R94" s="1"/>
      <c r="S94" s="1"/>
      <c r="T94" s="1"/>
    </row>
    <row r="95" spans="1:20" hidden="1" x14ac:dyDescent="0.45">
      <c r="I95" s="53"/>
      <c r="P95" s="1"/>
      <c r="R95" s="1"/>
      <c r="S95" s="1"/>
      <c r="T95" s="1"/>
    </row>
    <row r="96" spans="1:20" hidden="1" x14ac:dyDescent="0.45">
      <c r="I96" s="53"/>
      <c r="P96" s="1"/>
      <c r="R96" s="1"/>
      <c r="S96" s="1"/>
      <c r="T96" s="1"/>
    </row>
    <row r="97" spans="9:20" hidden="1" x14ac:dyDescent="0.45">
      <c r="I97" s="53"/>
      <c r="P97" s="1"/>
      <c r="R97" s="1"/>
      <c r="S97" s="1"/>
      <c r="T97" s="1"/>
    </row>
    <row r="98" spans="9:20" ht="14.65" hidden="1" customHeight="1" x14ac:dyDescent="0.45">
      <c r="I98" s="53"/>
    </row>
    <row r="99" spans="9:20" ht="14.65" hidden="1" customHeight="1" x14ac:dyDescent="0.45">
      <c r="I99" s="53"/>
    </row>
    <row r="100" spans="9:20" ht="14.65" hidden="1" customHeight="1" x14ac:dyDescent="0.45">
      <c r="I100" s="53"/>
    </row>
    <row r="101" spans="9:20" ht="14.65" hidden="1" customHeight="1" x14ac:dyDescent="0.45">
      <c r="I101" s="53"/>
    </row>
    <row r="102" spans="9:20" ht="14.65" hidden="1" customHeight="1" x14ac:dyDescent="0.45">
      <c r="I102" s="53"/>
    </row>
    <row r="103" spans="9:20" ht="14.65" hidden="1" customHeight="1" x14ac:dyDescent="0.45">
      <c r="I103" s="53"/>
    </row>
    <row r="104" spans="9:20" ht="14.65" hidden="1" customHeight="1" x14ac:dyDescent="0.45">
      <c r="I104" s="53"/>
    </row>
    <row r="105" spans="9:20" ht="14.65" hidden="1" customHeight="1" x14ac:dyDescent="0.45">
      <c r="I105" s="53"/>
    </row>
    <row r="106" spans="9:20" ht="14.65" hidden="1" customHeight="1" x14ac:dyDescent="0.45">
      <c r="I106" s="53"/>
    </row>
    <row r="107" spans="9:20" ht="14.65" hidden="1" customHeight="1" x14ac:dyDescent="0.45">
      <c r="I107" s="53"/>
    </row>
    <row r="108" spans="9:20" ht="14.65" hidden="1" customHeight="1" x14ac:dyDescent="0.45">
      <c r="I108" s="53"/>
    </row>
    <row r="109" spans="9:20" ht="14.65" hidden="1" customHeight="1" x14ac:dyDescent="0.45">
      <c r="I109" s="53"/>
    </row>
    <row r="110" spans="9:20" ht="14.65" hidden="1" customHeight="1" x14ac:dyDescent="0.45">
      <c r="I110" s="53"/>
    </row>
    <row r="111" spans="9:20" ht="14.65" hidden="1" customHeight="1" x14ac:dyDescent="0.45">
      <c r="I111" s="53"/>
    </row>
    <row r="112" spans="9:20" ht="14.65" hidden="1" customHeight="1" x14ac:dyDescent="0.45">
      <c r="I112" s="53"/>
    </row>
    <row r="113" spans="9:9" ht="14.65" hidden="1" customHeight="1" x14ac:dyDescent="0.45">
      <c r="I113" s="53"/>
    </row>
    <row r="114" spans="9:9" ht="14.65" hidden="1" customHeight="1" x14ac:dyDescent="0.45">
      <c r="I114" s="53"/>
    </row>
    <row r="115" spans="9:9" ht="14.65" hidden="1" customHeight="1" x14ac:dyDescent="0.45">
      <c r="I115" s="53"/>
    </row>
    <row r="116" spans="9:9" ht="14.65" hidden="1" customHeight="1" x14ac:dyDescent="0.45">
      <c r="I116" s="53"/>
    </row>
    <row r="117" spans="9:9" ht="14.65" hidden="1" customHeight="1" x14ac:dyDescent="0.45">
      <c r="I117" s="53"/>
    </row>
    <row r="118" spans="9:9" ht="14.65" hidden="1" customHeight="1" x14ac:dyDescent="0.45">
      <c r="I118" s="53"/>
    </row>
    <row r="119" spans="9:9" ht="14.65" hidden="1" customHeight="1" x14ac:dyDescent="0.45">
      <c r="I119" s="53"/>
    </row>
    <row r="120" spans="9:9" ht="14.65" hidden="1" customHeight="1" x14ac:dyDescent="0.45">
      <c r="I120" s="53"/>
    </row>
    <row r="121" spans="9:9" ht="14.65" hidden="1" customHeight="1" x14ac:dyDescent="0.45">
      <c r="I121" s="53"/>
    </row>
    <row r="122" spans="9:9" ht="14.65" hidden="1" customHeight="1" x14ac:dyDescent="0.45">
      <c r="I122" s="53"/>
    </row>
    <row r="123" spans="9:9" ht="14.65" hidden="1" customHeight="1" x14ac:dyDescent="0.45">
      <c r="I123" s="53"/>
    </row>
    <row r="124" spans="9:9" ht="14.65" hidden="1" customHeight="1" x14ac:dyDescent="0.45">
      <c r="I124" s="53"/>
    </row>
    <row r="125" spans="9:9" ht="14.65" hidden="1" customHeight="1" x14ac:dyDescent="0.45">
      <c r="I125" s="53"/>
    </row>
    <row r="126" spans="9:9" ht="14.65" hidden="1" customHeight="1" x14ac:dyDescent="0.45">
      <c r="I126" s="53"/>
    </row>
    <row r="127" spans="9:9" ht="14.65" hidden="1" customHeight="1" x14ac:dyDescent="0.45">
      <c r="I127" s="53"/>
    </row>
    <row r="128" spans="9:9" ht="14.65" hidden="1" customHeight="1" x14ac:dyDescent="0.45">
      <c r="I128" s="53"/>
    </row>
    <row r="129" spans="9:9" ht="14.65" hidden="1" customHeight="1" x14ac:dyDescent="0.45">
      <c r="I129" s="53"/>
    </row>
    <row r="130" spans="9:9" ht="14.65" hidden="1" customHeight="1" x14ac:dyDescent="0.45">
      <c r="I130" s="53"/>
    </row>
    <row r="131" spans="9:9" ht="14.65" hidden="1" customHeight="1" x14ac:dyDescent="0.45">
      <c r="I131" s="53"/>
    </row>
    <row r="132" spans="9:9" ht="14.65" hidden="1" customHeight="1" x14ac:dyDescent="0.45">
      <c r="I132" s="53"/>
    </row>
    <row r="133" spans="9:9" ht="14.65" hidden="1" customHeight="1" x14ac:dyDescent="0.45">
      <c r="I133" s="53"/>
    </row>
    <row r="134" spans="9:9" ht="14.65" hidden="1" customHeight="1" x14ac:dyDescent="0.45">
      <c r="I134" s="53"/>
    </row>
    <row r="135" spans="9:9" ht="14.65" hidden="1" customHeight="1" x14ac:dyDescent="0.45">
      <c r="I135" s="53"/>
    </row>
    <row r="136" spans="9:9" ht="14.65" hidden="1" customHeight="1" x14ac:dyDescent="0.45">
      <c r="I136" s="53"/>
    </row>
    <row r="137" spans="9:9" ht="14.65" hidden="1" customHeight="1" x14ac:dyDescent="0.45">
      <c r="I137" s="53"/>
    </row>
    <row r="138" spans="9:9" ht="14.65" hidden="1" customHeight="1" x14ac:dyDescent="0.45">
      <c r="I138" s="53"/>
    </row>
    <row r="139" spans="9:9" ht="14.65" hidden="1" customHeight="1" x14ac:dyDescent="0.45">
      <c r="I139" s="53"/>
    </row>
    <row r="140" spans="9:9" ht="14.65" hidden="1" customHeight="1" x14ac:dyDescent="0.45">
      <c r="I140" s="53"/>
    </row>
    <row r="141" spans="9:9" ht="14.65" hidden="1" customHeight="1" x14ac:dyDescent="0.45">
      <c r="I141" s="53"/>
    </row>
    <row r="142" spans="9:9" ht="14.65" hidden="1" customHeight="1" x14ac:dyDescent="0.45">
      <c r="I142" s="53"/>
    </row>
    <row r="143" spans="9:9" ht="14.65" hidden="1" customHeight="1" x14ac:dyDescent="0.45">
      <c r="I143" s="53"/>
    </row>
    <row r="144" spans="9:9" ht="14.65" hidden="1" customHeight="1" x14ac:dyDescent="0.45">
      <c r="I144" s="53"/>
    </row>
    <row r="145" spans="9:9" ht="14.65" hidden="1" customHeight="1" x14ac:dyDescent="0.45">
      <c r="I145" s="53"/>
    </row>
    <row r="146" spans="9:9" ht="14.65" hidden="1" customHeight="1" x14ac:dyDescent="0.45">
      <c r="I146" s="53"/>
    </row>
    <row r="147" spans="9:9" ht="14.65" hidden="1" customHeight="1" x14ac:dyDescent="0.45">
      <c r="I147" s="53"/>
    </row>
    <row r="148" spans="9:9" ht="14.65" hidden="1" customHeight="1" x14ac:dyDescent="0.45">
      <c r="I148" s="53"/>
    </row>
    <row r="149" spans="9:9" ht="14.65" hidden="1" customHeight="1" x14ac:dyDescent="0.45">
      <c r="I149" s="53"/>
    </row>
    <row r="150" spans="9:9" ht="14.65" hidden="1" customHeight="1" x14ac:dyDescent="0.45">
      <c r="I150" s="53"/>
    </row>
    <row r="151" spans="9:9" ht="14.65" hidden="1" customHeight="1" x14ac:dyDescent="0.45">
      <c r="I151" s="53"/>
    </row>
    <row r="152" spans="9:9" ht="14.65" hidden="1" customHeight="1" x14ac:dyDescent="0.45">
      <c r="I152" s="53"/>
    </row>
    <row r="153" spans="9:9" ht="14.65" hidden="1" customHeight="1" x14ac:dyDescent="0.45">
      <c r="I153" s="53"/>
    </row>
    <row r="154" spans="9:9" ht="14.65" hidden="1" customHeight="1" x14ac:dyDescent="0.45">
      <c r="I154" s="53"/>
    </row>
    <row r="155" spans="9:9" ht="14.65" hidden="1" customHeight="1" x14ac:dyDescent="0.45">
      <c r="I155" s="53"/>
    </row>
    <row r="156" spans="9:9" ht="14.65" hidden="1" customHeight="1" x14ac:dyDescent="0.45">
      <c r="I156" s="53"/>
    </row>
    <row r="157" spans="9:9" ht="14.65" hidden="1" customHeight="1" x14ac:dyDescent="0.45">
      <c r="I157" s="53"/>
    </row>
    <row r="158" spans="9:9" ht="14.65" hidden="1" customHeight="1" x14ac:dyDescent="0.45">
      <c r="I158" s="53"/>
    </row>
    <row r="159" spans="9:9" ht="14.65" hidden="1" customHeight="1" x14ac:dyDescent="0.45">
      <c r="I159" s="53"/>
    </row>
    <row r="160" spans="9:9" ht="14.65" hidden="1" customHeight="1" x14ac:dyDescent="0.45">
      <c r="I160" s="53"/>
    </row>
    <row r="161" spans="9:9" ht="14.65" hidden="1" customHeight="1" x14ac:dyDescent="0.45">
      <c r="I161" s="53"/>
    </row>
    <row r="162" spans="9:9" ht="14.65" hidden="1" customHeight="1" x14ac:dyDescent="0.45">
      <c r="I162" s="53"/>
    </row>
    <row r="163" spans="9:9" ht="14.65" hidden="1" customHeight="1" x14ac:dyDescent="0.45">
      <c r="I163" s="53"/>
    </row>
    <row r="164" spans="9:9" ht="14.65" hidden="1" customHeight="1" x14ac:dyDescent="0.45">
      <c r="I164" s="53"/>
    </row>
    <row r="165" spans="9:9" ht="14.65" hidden="1" customHeight="1" x14ac:dyDescent="0.45">
      <c r="I165" s="53"/>
    </row>
    <row r="166" spans="9:9" ht="14.65" hidden="1" customHeight="1" x14ac:dyDescent="0.45">
      <c r="I166" s="53"/>
    </row>
    <row r="167" spans="9:9" ht="14.65" hidden="1" customHeight="1" x14ac:dyDescent="0.45">
      <c r="I167" s="53"/>
    </row>
    <row r="168" spans="9:9" ht="14.65" hidden="1" customHeight="1" x14ac:dyDescent="0.45">
      <c r="I168" s="53"/>
    </row>
    <row r="169" spans="9:9" ht="14.65" hidden="1" customHeight="1" x14ac:dyDescent="0.45">
      <c r="I169" s="53"/>
    </row>
    <row r="170" spans="9:9" ht="14.65" hidden="1" customHeight="1" x14ac:dyDescent="0.45">
      <c r="I170" s="53"/>
    </row>
    <row r="171" spans="9:9" ht="14.65" hidden="1" customHeight="1" x14ac:dyDescent="0.45">
      <c r="I171" s="53"/>
    </row>
    <row r="172" spans="9:9" ht="14.65" hidden="1" customHeight="1" x14ac:dyDescent="0.45">
      <c r="I172" s="53"/>
    </row>
    <row r="173" spans="9:9" ht="14.65" hidden="1" customHeight="1" x14ac:dyDescent="0.45">
      <c r="I173" s="53"/>
    </row>
    <row r="174" spans="9:9" ht="14.65" hidden="1" customHeight="1" x14ac:dyDescent="0.45">
      <c r="I174" s="53"/>
    </row>
    <row r="175" spans="9:9" ht="14.65" hidden="1" customHeight="1" x14ac:dyDescent="0.45">
      <c r="I175" s="53"/>
    </row>
    <row r="176" spans="9:9" ht="14.65" hidden="1" customHeight="1" x14ac:dyDescent="0.45">
      <c r="I176" s="53"/>
    </row>
    <row r="177" spans="9:9" ht="14.65" hidden="1" customHeight="1" x14ac:dyDescent="0.45">
      <c r="I177" s="53"/>
    </row>
    <row r="178" spans="9:9" ht="14.65" hidden="1" customHeight="1" x14ac:dyDescent="0.45">
      <c r="I178" s="53"/>
    </row>
    <row r="179" spans="9:9" ht="14.65" hidden="1" customHeight="1" x14ac:dyDescent="0.45">
      <c r="I179" s="53"/>
    </row>
    <row r="180" spans="9:9" ht="14.65" hidden="1" customHeight="1" x14ac:dyDescent="0.45">
      <c r="I180" s="54"/>
    </row>
  </sheetData>
  <mergeCells count="8">
    <mergeCell ref="O1:O2"/>
    <mergeCell ref="P1:Q1"/>
    <mergeCell ref="A1:H1"/>
    <mergeCell ref="J1:J2"/>
    <mergeCell ref="K1:K2"/>
    <mergeCell ref="L1:L2"/>
    <mergeCell ref="M1:M2"/>
    <mergeCell ref="N1:N2"/>
  </mergeCells>
  <conditionalFormatting sqref="B3:H74">
    <cfRule type="containsText" dxfId="83" priority="1" operator="containsText" text="Unavailable">
      <formula>NOT(ISERROR(SEARCH("Unavailable",B3)))</formula>
    </cfRule>
    <cfRule type="containsText" dxfId="82" priority="2" operator="containsText" text="Com Hab">
      <formula>NOT(ISERROR(SEARCH("Com Hab",B3)))</formula>
    </cfRule>
    <cfRule type="containsText" dxfId="81" priority="3" operator="containsText" text="Respite">
      <formula>NOT(ISERROR(SEARCH("Respite",B3)))</formula>
    </cfRule>
    <cfRule type="containsText" dxfId="80" priority="4" operator="containsText" text="Advocacy">
      <formula>NOT(ISERROR(SEARCH("Advocacy",B3)))</formula>
    </cfRule>
    <cfRule type="containsText" dxfId="79" priority="5" operator="containsText" text="CareGiver">
      <formula>NOT(ISERROR(SEARCH("CareGiver",B3)))</formula>
    </cfRule>
    <cfRule type="containsText" dxfId="78" priority="6" operator="containsText" text="Pre-Vocational">
      <formula>NOT(ISERROR(SEARCH("Pre-Vocational",B3)))</formula>
    </cfRule>
  </conditionalFormatting>
  <dataValidations count="1">
    <dataValidation type="list" allowBlank="1" showInputMessage="1" sqref="A1" xr:uid="{158A11AA-E00D-4023-B58D-D06C684E8305}">
      <formula1>Clients</formula1>
    </dataValidation>
  </dataValidations>
  <pageMargins left="0" right="0" top="1.75" bottom="0.75" header="0" footer="0"/>
  <pageSetup orientation="portrait" horizontalDpi="300" verticalDpi="300" r:id="rId1"/>
  <headerFooter scaleWithDoc="0">
    <oddHeader>&amp;L&amp;G&amp;C
&amp;G</oddHeader>
    <oddFooter>&amp;C
Signature: ____________________ Date:____/_____/____
 &amp;K92D05010 Prag Blvd #003 Monroe NY 10950 ● 845-600-1331 ● Info@legadail.org &amp;K01+000
&amp;G</oddFooter>
  </headerFooter>
  <drawing r:id="rId2"/>
  <legacyDrawingHF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94D5F-A780-4A41-B001-6952E81A0B32}">
  <sheetPr codeName="Sheet30">
    <tabColor indexed="13"/>
    <pageSetUpPr fitToPage="1"/>
  </sheetPr>
  <dimension ref="A1:AC180"/>
  <sheetViews>
    <sheetView showGridLines="0" zoomScale="85" zoomScaleNormal="85" workbookViewId="0">
      <selection activeCell="O80" sqref="O80"/>
    </sheetView>
  </sheetViews>
  <sheetFormatPr defaultColWidth="0" defaultRowHeight="14.25" customHeight="1" zeroHeight="1" x14ac:dyDescent="0.45"/>
  <cols>
    <col min="1" max="1" width="11.265625" style="11" bestFit="1" customWidth="1"/>
    <col min="2" max="8" width="6.53125" style="11" customWidth="1"/>
    <col min="9" max="9" width="16.53125" style="51" customWidth="1"/>
    <col min="10" max="15" width="6.53125" customWidth="1"/>
    <col min="16" max="16" width="17.73046875" style="13" customWidth="1"/>
    <col min="17" max="17" width="29.53125" style="1" customWidth="1"/>
    <col min="18" max="18" width="4" style="13" customWidth="1"/>
    <col min="19" max="19" width="37.796875" style="13" customWidth="1"/>
    <col min="20" max="20" width="10.53125" style="13" hidden="1" customWidth="1"/>
    <col min="21" max="16384" width="10.53125" hidden="1"/>
  </cols>
  <sheetData>
    <row r="1" spans="1:29" ht="8.25" customHeight="1" x14ac:dyDescent="0.45">
      <c r="A1" s="173" t="s">
        <v>287</v>
      </c>
      <c r="B1" s="174"/>
      <c r="C1" s="174"/>
      <c r="D1" s="174"/>
      <c r="E1" s="174"/>
      <c r="F1" s="174"/>
      <c r="G1" s="174"/>
      <c r="H1" s="175"/>
      <c r="I1" s="99"/>
      <c r="J1" s="178" t="s">
        <v>208</v>
      </c>
      <c r="K1" s="178" t="s">
        <v>6</v>
      </c>
      <c r="L1" s="178" t="s">
        <v>7</v>
      </c>
      <c r="M1" s="178" t="s">
        <v>8</v>
      </c>
      <c r="N1" s="178" t="s">
        <v>107</v>
      </c>
      <c r="O1" s="178" t="s">
        <v>39</v>
      </c>
      <c r="P1" s="176" t="s">
        <v>205</v>
      </c>
      <c r="Q1" s="177"/>
    </row>
    <row r="2" spans="1:29" ht="8.25" customHeight="1" x14ac:dyDescent="0.45">
      <c r="A2" s="52"/>
      <c r="B2" s="52" t="s">
        <v>32</v>
      </c>
      <c r="C2" s="52" t="s">
        <v>33</v>
      </c>
      <c r="D2" s="52" t="s">
        <v>34</v>
      </c>
      <c r="E2" s="52" t="s">
        <v>35</v>
      </c>
      <c r="F2" s="52" t="s">
        <v>36</v>
      </c>
      <c r="G2" s="52" t="s">
        <v>37</v>
      </c>
      <c r="H2" s="52" t="s">
        <v>38</v>
      </c>
      <c r="I2" s="100" t="s">
        <v>105</v>
      </c>
      <c r="J2" s="179"/>
      <c r="K2" s="179"/>
      <c r="L2" s="179"/>
      <c r="M2" s="179"/>
      <c r="N2" s="179"/>
      <c r="O2" s="179"/>
      <c r="P2" s="101" t="s">
        <v>5</v>
      </c>
      <c r="Q2" s="107" cm="1">
        <f t="array" aca="1" ref="Q2" ca="1">INDIRECT(CONCATENATE("'Servicing Total'!C",MATCH($A$1,'Servicing Total'!A:A,0)))</f>
        <v>0</v>
      </c>
      <c r="T2" s="13" t="str">
        <f>LOWER(VLOOKUP(A1,Individual!A:R,16,FALSE))</f>
        <v/>
      </c>
      <c r="U2" s="101" t="s">
        <v>5</v>
      </c>
      <c r="V2" s="101" t="b">
        <f>COUNTIF(W2:AC2,"&gt;"&amp;0)&gt;=6</f>
        <v>0</v>
      </c>
      <c r="W2" s="59">
        <f>COUNTIF(B3:B74,"*Pre-Vocational*")</f>
        <v>0</v>
      </c>
      <c r="X2" s="59">
        <f t="shared" ref="X2:AC2" si="0">COUNTIF(C3:C74,"*Pre-Vocational*")</f>
        <v>0</v>
      </c>
      <c r="Y2" s="59">
        <f t="shared" si="0"/>
        <v>0</v>
      </c>
      <c r="Z2" s="59">
        <f t="shared" si="0"/>
        <v>0</v>
      </c>
      <c r="AA2" s="59">
        <f t="shared" si="0"/>
        <v>0</v>
      </c>
      <c r="AB2" s="59">
        <f t="shared" si="0"/>
        <v>0</v>
      </c>
      <c r="AC2" s="59">
        <f t="shared" si="0"/>
        <v>0</v>
      </c>
    </row>
    <row r="3" spans="1:29" ht="8.25" customHeight="1" x14ac:dyDescent="0.45">
      <c r="A3" s="150">
        <v>0.25</v>
      </c>
      <c r="B3" s="70"/>
      <c r="C3" s="74"/>
      <c r="D3" s="74"/>
      <c r="E3" s="78"/>
      <c r="F3" s="74"/>
      <c r="G3" s="78"/>
      <c r="H3" s="74"/>
      <c r="I3" s="57"/>
      <c r="J3" s="125">
        <f ca="1">IFERROR(COUNTIFS(INDIRECT(CONCATENATE("'",$I3,"'!B3:H74")),"*Pre-Vocational*",INDIRECT(CONCATENATE("'",$I3,"'!B3:H74")),"*"&amp;$A$1&amp;"*")/4,0)</f>
        <v>0</v>
      </c>
      <c r="K3" s="126">
        <f ca="1">IFERROR(COUNTIFS(INDIRECT(CONCATENATE("'",$I3,"'!B3:H74")),"*CareGiver*",INDIRECT(CONCATENATE("'",$I3,"'!B3:H74")),"*"&amp;$A$1&amp;"*")/4,0)</f>
        <v>0</v>
      </c>
      <c r="L3" s="127">
        <f ca="1">IFERROR(COUNTIFS(INDIRECT(CONCATENATE("'",$I3,"'!B3:H74")),"*Advocacy*",INDIRECT(CONCATENATE("'",$I3,"'!B3:H74")),"*"&amp;$A$1&amp;"*")/4,0)</f>
        <v>0</v>
      </c>
      <c r="M3" s="128">
        <f ca="1">IFERROR(COUNTIFS(INDIRECT(CONCATENATE("'",$I3,"'!B3:H74")),"*Respite*",INDIRECT(CONCATENATE("'",$I3,"'!B3:H74")),"*"&amp;$A$1&amp;"*")/4,0)</f>
        <v>0</v>
      </c>
      <c r="N3" s="129">
        <f ca="1">IFERROR(COUNTIFS(INDIRECT(CONCATENATE("'",$I3,"'!B3:H74")),"*Com Hab*",INDIRECT(CONCATENATE("'",$I3,"'!B3:H74")),"*"&amp;$A$1&amp;"*")/4,0)</f>
        <v>0</v>
      </c>
      <c r="O3" s="130">
        <f ca="1">SUM(J3:N3)</f>
        <v>0</v>
      </c>
      <c r="P3" s="102" t="s">
        <v>6</v>
      </c>
      <c r="Q3" s="108" cm="1">
        <f t="array" aca="1" ref="Q3" ca="1">INDIRECT(CONCATENATE("'Servicing Total'!D",MATCH($A$1,'Servicing Total'!A:A,0)))</f>
        <v>0</v>
      </c>
      <c r="R3" s="1"/>
      <c r="S3" s="1"/>
      <c r="T3" s="1"/>
      <c r="U3" s="102" t="s">
        <v>6</v>
      </c>
      <c r="V3" s="102" t="b">
        <f t="shared" ref="V3:V6" si="1">COUNTIF(W3:AC3,"&gt;"&amp;0)&gt;=6</f>
        <v>0</v>
      </c>
      <c r="W3" s="61">
        <f>COUNTIF(B3:B74,"*CareGiver*")</f>
        <v>0</v>
      </c>
      <c r="X3" s="61">
        <f t="shared" ref="X3:AC3" si="2">COUNTIF(C3:C74,"*CareGiver*")</f>
        <v>0</v>
      </c>
      <c r="Y3" s="61">
        <f t="shared" si="2"/>
        <v>0</v>
      </c>
      <c r="Z3" s="61">
        <f t="shared" si="2"/>
        <v>0</v>
      </c>
      <c r="AA3" s="61">
        <f t="shared" si="2"/>
        <v>0</v>
      </c>
      <c r="AB3" s="61">
        <f t="shared" si="2"/>
        <v>0</v>
      </c>
      <c r="AC3" s="61">
        <f t="shared" si="2"/>
        <v>0</v>
      </c>
    </row>
    <row r="4" spans="1:29" ht="8.25" customHeight="1" x14ac:dyDescent="0.45">
      <c r="A4" s="151">
        <v>0.26041666666666669</v>
      </c>
      <c r="B4" s="71"/>
      <c r="C4" s="75"/>
      <c r="D4" s="75"/>
      <c r="E4" s="79"/>
      <c r="F4" s="75"/>
      <c r="G4" s="79"/>
      <c r="H4" s="75"/>
      <c r="I4" s="57"/>
      <c r="J4" s="125">
        <f t="shared" ref="J4:J67" ca="1" si="3">IFERROR(COUNTIFS(INDIRECT(CONCATENATE("'",$I4,"'!B3:H74")),"*Pre-Vocational*",INDIRECT(CONCATENATE("'",$I4,"'!B3:H74")),"*"&amp;$A$1&amp;"*")/4,0)</f>
        <v>0</v>
      </c>
      <c r="K4" s="126">
        <f t="shared" ref="K4:K67" ca="1" si="4">IFERROR(COUNTIFS(INDIRECT(CONCATENATE("'",$I4,"'!B3:H74")),"*CareGiver*",INDIRECT(CONCATENATE("'",$I4,"'!B3:H74")),"*"&amp;$A$1&amp;"*")/4,0)</f>
        <v>0</v>
      </c>
      <c r="L4" s="127">
        <f t="shared" ref="L4:L67" ca="1" si="5">IFERROR(COUNTIFS(INDIRECT(CONCATENATE("'",$I4,"'!B3:H74")),"*Advocacy*",INDIRECT(CONCATENATE("'",$I4,"'!B3:H74")),"*"&amp;$A$1&amp;"*")/4,0)</f>
        <v>0</v>
      </c>
      <c r="M4" s="128">
        <f t="shared" ref="M4:M67" ca="1" si="6">IFERROR(COUNTIFS(INDIRECT(CONCATENATE("'",$I4,"'!B3:H74")),"*Respite*",INDIRECT(CONCATENATE("'",$I4,"'!B3:H74")),"*"&amp;$A$1&amp;"*")/4,0)</f>
        <v>0</v>
      </c>
      <c r="N4" s="129">
        <f t="shared" ref="N4:N67" ca="1" si="7">IFERROR(COUNTIFS(INDIRECT(CONCATENATE("'",$I4,"'!B3:H74")),"*Com Hab*",INDIRECT(CONCATENATE("'",$I4,"'!B3:H74")),"*"&amp;$A$1&amp;"*")/4,0)</f>
        <v>0</v>
      </c>
      <c r="O4" s="130">
        <f t="shared" ref="O4:O66" ca="1" si="8">SUM(J4:N4)</f>
        <v>0</v>
      </c>
      <c r="P4" s="103" t="s">
        <v>7</v>
      </c>
      <c r="Q4" s="109" cm="1">
        <f t="array" aca="1" ref="Q4" ca="1">INDIRECT(CONCATENATE("'Servicing Total'!E",MATCH($A$1,'Servicing Total'!A:A,0)))</f>
        <v>0</v>
      </c>
      <c r="R4" s="1"/>
      <c r="S4" s="1"/>
      <c r="T4" s="1"/>
      <c r="U4" s="103" t="s">
        <v>7</v>
      </c>
      <c r="V4" s="103" t="b">
        <f t="shared" si="1"/>
        <v>0</v>
      </c>
      <c r="W4" s="63">
        <f>COUNTIF(B3:B74,"*Advocacy*")</f>
        <v>0</v>
      </c>
      <c r="X4" s="63">
        <f t="shared" ref="X4:AC4" si="9">COUNTIF(C3:C74,"*Advocacy*")</f>
        <v>0</v>
      </c>
      <c r="Y4" s="63">
        <f t="shared" si="9"/>
        <v>0</v>
      </c>
      <c r="Z4" s="63">
        <f t="shared" si="9"/>
        <v>0</v>
      </c>
      <c r="AA4" s="63">
        <f t="shared" si="9"/>
        <v>0</v>
      </c>
      <c r="AB4" s="63">
        <f t="shared" si="9"/>
        <v>0</v>
      </c>
      <c r="AC4" s="63">
        <f t="shared" si="9"/>
        <v>0</v>
      </c>
    </row>
    <row r="5" spans="1:29" ht="8.25" customHeight="1" x14ac:dyDescent="0.45">
      <c r="A5" s="151">
        <v>0.27083333333333331</v>
      </c>
      <c r="B5" s="71"/>
      <c r="C5" s="75"/>
      <c r="D5" s="75"/>
      <c r="E5" s="79"/>
      <c r="F5" s="75"/>
      <c r="G5" s="79"/>
      <c r="H5" s="75"/>
      <c r="I5" s="57"/>
      <c r="J5" s="125">
        <f t="shared" ca="1" si="3"/>
        <v>0</v>
      </c>
      <c r="K5" s="126">
        <f t="shared" ca="1" si="4"/>
        <v>0</v>
      </c>
      <c r="L5" s="127">
        <f t="shared" ca="1" si="5"/>
        <v>0</v>
      </c>
      <c r="M5" s="128">
        <f t="shared" ca="1" si="6"/>
        <v>0</v>
      </c>
      <c r="N5" s="129">
        <f t="shared" ca="1" si="7"/>
        <v>0</v>
      </c>
      <c r="O5" s="130">
        <f t="shared" ca="1" si="8"/>
        <v>0</v>
      </c>
      <c r="P5" s="104" t="s">
        <v>8</v>
      </c>
      <c r="Q5" s="110" cm="1">
        <f t="array" aca="1" ref="Q5" ca="1">INDIRECT(CONCATENATE("'Servicing Total'!F",MATCH($A$1,'Servicing Total'!A:A,0)))</f>
        <v>0</v>
      </c>
      <c r="R5" s="1"/>
      <c r="S5" s="1"/>
      <c r="T5" s="1"/>
      <c r="U5" s="104" t="s">
        <v>8</v>
      </c>
      <c r="V5" s="104" t="b">
        <f t="shared" si="1"/>
        <v>0</v>
      </c>
      <c r="W5" s="65">
        <f>COUNTIF(B3:B74,"*Respite*")</f>
        <v>0</v>
      </c>
      <c r="X5" s="65">
        <f t="shared" ref="X5:AC5" si="10">COUNTIF(C3:C74,"*Respite*")</f>
        <v>0</v>
      </c>
      <c r="Y5" s="65">
        <f t="shared" si="10"/>
        <v>0</v>
      </c>
      <c r="Z5" s="65">
        <f t="shared" si="10"/>
        <v>0</v>
      </c>
      <c r="AA5" s="65">
        <f t="shared" si="10"/>
        <v>0</v>
      </c>
      <c r="AB5" s="65">
        <f t="shared" si="10"/>
        <v>0</v>
      </c>
      <c r="AC5" s="65">
        <f t="shared" si="10"/>
        <v>0</v>
      </c>
    </row>
    <row r="6" spans="1:29" ht="8.25" customHeight="1" x14ac:dyDescent="0.45">
      <c r="A6" s="152">
        <v>0.28125</v>
      </c>
      <c r="B6" s="72"/>
      <c r="C6" s="76"/>
      <c r="D6" s="76"/>
      <c r="E6" s="80"/>
      <c r="F6" s="76"/>
      <c r="G6" s="80"/>
      <c r="H6" s="76"/>
      <c r="I6" s="57"/>
      <c r="J6" s="125">
        <f t="shared" ca="1" si="3"/>
        <v>0</v>
      </c>
      <c r="K6" s="126">
        <f t="shared" ca="1" si="4"/>
        <v>0</v>
      </c>
      <c r="L6" s="127">
        <f t="shared" ca="1" si="5"/>
        <v>0</v>
      </c>
      <c r="M6" s="128">
        <f t="shared" ca="1" si="6"/>
        <v>0</v>
      </c>
      <c r="N6" s="129">
        <f t="shared" ca="1" si="7"/>
        <v>0</v>
      </c>
      <c r="O6" s="130">
        <f t="shared" ca="1" si="8"/>
        <v>0</v>
      </c>
      <c r="P6" s="105" t="s">
        <v>107</v>
      </c>
      <c r="Q6" s="111" cm="1">
        <f t="array" aca="1" ref="Q6" ca="1">INDIRECT(CONCATENATE("'Servicing Total'!G",MATCH($A$1,'Servicing Total'!A:A,0)))</f>
        <v>0</v>
      </c>
      <c r="R6" s="1"/>
      <c r="S6" s="1"/>
      <c r="T6" s="1"/>
      <c r="U6" s="105" t="s">
        <v>107</v>
      </c>
      <c r="V6" s="105" t="b">
        <f t="shared" si="1"/>
        <v>0</v>
      </c>
      <c r="W6" s="69">
        <f>COUNTIF(B3:B74,"*Com Hab*")</f>
        <v>0</v>
      </c>
      <c r="X6" s="69">
        <f t="shared" ref="X6:AC6" si="11">COUNTIF(C3:C74,"*Com Hab*")</f>
        <v>0</v>
      </c>
      <c r="Y6" s="69">
        <f t="shared" si="11"/>
        <v>0</v>
      </c>
      <c r="Z6" s="69">
        <f t="shared" si="11"/>
        <v>0</v>
      </c>
      <c r="AA6" s="69">
        <f t="shared" si="11"/>
        <v>0</v>
      </c>
      <c r="AB6" s="69">
        <f t="shared" si="11"/>
        <v>0</v>
      </c>
      <c r="AC6" s="69">
        <f t="shared" si="11"/>
        <v>0</v>
      </c>
    </row>
    <row r="7" spans="1:29" ht="8.25" customHeight="1" x14ac:dyDescent="0.45">
      <c r="A7" s="150">
        <v>0.29166666666666669</v>
      </c>
      <c r="B7" s="70"/>
      <c r="C7" s="74"/>
      <c r="D7" s="74"/>
      <c r="E7" s="78"/>
      <c r="F7" s="74"/>
      <c r="G7" s="78"/>
      <c r="H7" s="74"/>
      <c r="I7" s="57"/>
      <c r="J7" s="125">
        <f t="shared" ca="1" si="3"/>
        <v>0</v>
      </c>
      <c r="K7" s="126">
        <f t="shared" ca="1" si="4"/>
        <v>0</v>
      </c>
      <c r="L7" s="127">
        <f t="shared" ca="1" si="5"/>
        <v>0</v>
      </c>
      <c r="M7" s="128">
        <f t="shared" ca="1" si="6"/>
        <v>0</v>
      </c>
      <c r="N7" s="129">
        <f t="shared" ca="1" si="7"/>
        <v>0</v>
      </c>
      <c r="O7" s="130">
        <f t="shared" ca="1" si="8"/>
        <v>0</v>
      </c>
      <c r="P7" s="106" t="s">
        <v>9</v>
      </c>
      <c r="Q7" s="112">
        <f ca="1">SUM(Q2:Q6)</f>
        <v>0</v>
      </c>
      <c r="R7" s="1"/>
      <c r="S7" s="1"/>
      <c r="T7" s="1"/>
    </row>
    <row r="8" spans="1:29" ht="8.25" customHeight="1" x14ac:dyDescent="0.45">
      <c r="A8" s="151">
        <v>0.30208333333333331</v>
      </c>
      <c r="B8" s="71"/>
      <c r="C8" s="75"/>
      <c r="D8" s="75"/>
      <c r="E8" s="79"/>
      <c r="F8" s="75"/>
      <c r="G8" s="79"/>
      <c r="H8" s="75"/>
      <c r="I8" s="57"/>
      <c r="J8" s="125">
        <f t="shared" ca="1" si="3"/>
        <v>0</v>
      </c>
      <c r="K8" s="126">
        <f t="shared" ca="1" si="4"/>
        <v>0</v>
      </c>
      <c r="L8" s="127">
        <f t="shared" ca="1" si="5"/>
        <v>0</v>
      </c>
      <c r="M8" s="128">
        <f t="shared" ca="1" si="6"/>
        <v>0</v>
      </c>
      <c r="N8" s="129">
        <f t="shared" ca="1" si="7"/>
        <v>0</v>
      </c>
      <c r="O8" s="130">
        <f t="shared" ca="1" si="8"/>
        <v>0</v>
      </c>
      <c r="P8" s="118" t="s">
        <v>40</v>
      </c>
      <c r="Q8" s="56" t="str" cm="1">
        <f t="array" aca="1" ref="Q8" ca="1">INDIRECT(CONCATENATE("Individual!A",MATCH($A$1,Individual!A:A,0)))</f>
        <v>Individual 11</v>
      </c>
      <c r="R8" s="1"/>
      <c r="S8" s="1"/>
      <c r="T8" s="1"/>
    </row>
    <row r="9" spans="1:29" ht="8.25" customHeight="1" x14ac:dyDescent="0.45">
      <c r="A9" s="151">
        <v>0.3125</v>
      </c>
      <c r="B9" s="71"/>
      <c r="C9" s="75"/>
      <c r="D9" s="75"/>
      <c r="E9" s="79"/>
      <c r="F9" s="75"/>
      <c r="G9" s="79"/>
      <c r="H9" s="75"/>
      <c r="I9" s="57"/>
      <c r="J9" s="125">
        <f t="shared" ca="1" si="3"/>
        <v>0</v>
      </c>
      <c r="K9" s="126">
        <f t="shared" ca="1" si="4"/>
        <v>0</v>
      </c>
      <c r="L9" s="127">
        <f t="shared" ca="1" si="5"/>
        <v>0</v>
      </c>
      <c r="M9" s="128">
        <f t="shared" ca="1" si="6"/>
        <v>0</v>
      </c>
      <c r="N9" s="129">
        <f t="shared" ca="1" si="7"/>
        <v>0</v>
      </c>
      <c r="O9" s="130">
        <f t="shared" ca="1" si="8"/>
        <v>0</v>
      </c>
      <c r="P9" s="118" t="s">
        <v>209</v>
      </c>
      <c r="Q9" s="56" cm="1">
        <f t="array" aca="1" ref="Q9" ca="1">INDIRECT(CONCATENATE("Individual!B",MATCH($A$1,Individual!A:A,0)))</f>
        <v>0</v>
      </c>
      <c r="R9" s="1"/>
      <c r="S9" s="1"/>
      <c r="T9" s="1"/>
    </row>
    <row r="10" spans="1:29" ht="8.25" customHeight="1" x14ac:dyDescent="0.45">
      <c r="A10" s="152">
        <v>0.32291666666666702</v>
      </c>
      <c r="B10" s="72"/>
      <c r="C10" s="76"/>
      <c r="D10" s="76"/>
      <c r="E10" s="80"/>
      <c r="F10" s="76"/>
      <c r="G10" s="80"/>
      <c r="H10" s="76"/>
      <c r="I10" s="57"/>
      <c r="J10" s="125">
        <f t="shared" ca="1" si="3"/>
        <v>0</v>
      </c>
      <c r="K10" s="126">
        <f t="shared" ca="1" si="4"/>
        <v>0</v>
      </c>
      <c r="L10" s="127">
        <f t="shared" ca="1" si="5"/>
        <v>0</v>
      </c>
      <c r="M10" s="128">
        <f t="shared" ca="1" si="6"/>
        <v>0</v>
      </c>
      <c r="N10" s="129">
        <f t="shared" ca="1" si="7"/>
        <v>0</v>
      </c>
      <c r="O10" s="130">
        <f t="shared" ca="1" si="8"/>
        <v>0</v>
      </c>
      <c r="P10" s="118" t="s">
        <v>210</v>
      </c>
      <c r="Q10" s="56" cm="1">
        <f t="array" aca="1" ref="Q10" ca="1">INDIRECT(CONCATENATE("Individual!C",MATCH($A$1,Individual!A:A,0)))</f>
        <v>0</v>
      </c>
      <c r="R10" s="1"/>
      <c r="S10" s="1"/>
      <c r="T10" s="1"/>
    </row>
    <row r="11" spans="1:29" ht="8.25" customHeight="1" x14ac:dyDescent="0.45">
      <c r="A11" s="150">
        <v>0.33333333333333298</v>
      </c>
      <c r="B11" s="70"/>
      <c r="C11" s="74"/>
      <c r="D11" s="74"/>
      <c r="E11" s="78"/>
      <c r="F11" s="74"/>
      <c r="G11" s="78"/>
      <c r="H11" s="74"/>
      <c r="I11" s="57"/>
      <c r="J11" s="125">
        <f t="shared" ca="1" si="3"/>
        <v>0</v>
      </c>
      <c r="K11" s="126">
        <f t="shared" ca="1" si="4"/>
        <v>0</v>
      </c>
      <c r="L11" s="127">
        <f t="shared" ca="1" si="5"/>
        <v>0</v>
      </c>
      <c r="M11" s="128">
        <f t="shared" ca="1" si="6"/>
        <v>0</v>
      </c>
      <c r="N11" s="129">
        <f t="shared" ca="1" si="7"/>
        <v>0</v>
      </c>
      <c r="O11" s="130">
        <f t="shared" ca="1" si="8"/>
        <v>0</v>
      </c>
      <c r="P11" s="118" t="s">
        <v>197</v>
      </c>
      <c r="Q11" s="56" cm="1">
        <f t="array" aca="1" ref="Q11" ca="1">INDIRECT(CONCATENATE("Individual!J",MATCH($A$1,Individual!A:A,0)))</f>
        <v>0</v>
      </c>
      <c r="R11" s="1"/>
      <c r="S11" s="1"/>
      <c r="T11" s="1"/>
    </row>
    <row r="12" spans="1:29" ht="8.25" customHeight="1" x14ac:dyDescent="0.45">
      <c r="A12" s="151">
        <v>0.34375</v>
      </c>
      <c r="B12" s="71"/>
      <c r="C12" s="75"/>
      <c r="D12" s="75"/>
      <c r="E12" s="79"/>
      <c r="F12" s="75"/>
      <c r="G12" s="79"/>
      <c r="H12" s="75"/>
      <c r="I12" s="57"/>
      <c r="J12" s="125">
        <f t="shared" ca="1" si="3"/>
        <v>0</v>
      </c>
      <c r="K12" s="126">
        <f t="shared" ca="1" si="4"/>
        <v>0</v>
      </c>
      <c r="L12" s="127">
        <f t="shared" ca="1" si="5"/>
        <v>0</v>
      </c>
      <c r="M12" s="128">
        <f t="shared" ca="1" si="6"/>
        <v>0</v>
      </c>
      <c r="N12" s="129">
        <f t="shared" ca="1" si="7"/>
        <v>0</v>
      </c>
      <c r="O12" s="130">
        <f t="shared" ca="1" si="8"/>
        <v>0</v>
      </c>
      <c r="P12" s="118" t="s">
        <v>202</v>
      </c>
      <c r="Q12" s="56" cm="1">
        <f t="array" aca="1" ref="Q12" ca="1">INDIRECT(CONCATENATE("Individual!K",MATCH($A$1,Individual!A:A,0)))</f>
        <v>0</v>
      </c>
      <c r="R12" s="1"/>
      <c r="S12" s="1"/>
      <c r="T12" s="1"/>
    </row>
    <row r="13" spans="1:29" ht="8.25" customHeight="1" x14ac:dyDescent="0.45">
      <c r="A13" s="151">
        <v>0.35416666666666602</v>
      </c>
      <c r="B13" s="71"/>
      <c r="C13" s="75"/>
      <c r="D13" s="75"/>
      <c r="E13" s="79"/>
      <c r="F13" s="75"/>
      <c r="G13" s="79"/>
      <c r="H13" s="75"/>
      <c r="I13" s="57"/>
      <c r="J13" s="125">
        <f t="shared" ca="1" si="3"/>
        <v>0</v>
      </c>
      <c r="K13" s="126">
        <f t="shared" ca="1" si="4"/>
        <v>0</v>
      </c>
      <c r="L13" s="127">
        <f t="shared" ca="1" si="5"/>
        <v>0</v>
      </c>
      <c r="M13" s="128">
        <f t="shared" ca="1" si="6"/>
        <v>0</v>
      </c>
      <c r="N13" s="129">
        <f t="shared" ca="1" si="7"/>
        <v>0</v>
      </c>
      <c r="O13" s="130">
        <f t="shared" ca="1" si="8"/>
        <v>0</v>
      </c>
      <c r="P13" s="118" t="s">
        <v>204</v>
      </c>
      <c r="Q13" s="56" cm="1">
        <f t="array" aca="1" ref="Q13" ca="1">INDIRECT(CONCATENATE("Individual!L",MATCH($A$1,Individual!A:A,0)))</f>
        <v>0</v>
      </c>
      <c r="R13" s="1"/>
      <c r="S13" s="1"/>
      <c r="T13" s="1"/>
    </row>
    <row r="14" spans="1:29" ht="8.25" customHeight="1" x14ac:dyDescent="0.45">
      <c r="A14" s="152">
        <v>0.36458333333333298</v>
      </c>
      <c r="B14" s="72"/>
      <c r="C14" s="76"/>
      <c r="D14" s="76"/>
      <c r="E14" s="80"/>
      <c r="F14" s="76"/>
      <c r="G14" s="80"/>
      <c r="H14" s="76"/>
      <c r="I14" s="57"/>
      <c r="J14" s="125">
        <f t="shared" ca="1" si="3"/>
        <v>0</v>
      </c>
      <c r="K14" s="126">
        <f t="shared" ca="1" si="4"/>
        <v>0</v>
      </c>
      <c r="L14" s="127">
        <f t="shared" ca="1" si="5"/>
        <v>0</v>
      </c>
      <c r="M14" s="128">
        <f t="shared" ca="1" si="6"/>
        <v>0</v>
      </c>
      <c r="N14" s="129">
        <f t="shared" ca="1" si="7"/>
        <v>0</v>
      </c>
      <c r="O14" s="130">
        <f t="shared" ca="1" si="8"/>
        <v>0</v>
      </c>
      <c r="P14" s="118" t="s">
        <v>203</v>
      </c>
      <c r="Q14" s="56" cm="1">
        <f t="array" aca="1" ref="Q14" ca="1">INDIRECT(CONCATENATE("Individual!M",MATCH($A$1,Individual!A:A,0)))</f>
        <v>0</v>
      </c>
      <c r="R14" s="1"/>
      <c r="S14" s="1"/>
      <c r="T14" s="1"/>
    </row>
    <row r="15" spans="1:29" ht="8.25" customHeight="1" x14ac:dyDescent="0.45">
      <c r="A15" s="150">
        <v>0.375</v>
      </c>
      <c r="B15" s="70"/>
      <c r="C15" s="74"/>
      <c r="D15" s="74"/>
      <c r="E15" s="78"/>
      <c r="F15" s="74"/>
      <c r="G15" s="78"/>
      <c r="H15" s="74"/>
      <c r="I15" s="57"/>
      <c r="J15" s="125">
        <f t="shared" ca="1" si="3"/>
        <v>0</v>
      </c>
      <c r="K15" s="126">
        <f t="shared" ca="1" si="4"/>
        <v>0</v>
      </c>
      <c r="L15" s="127">
        <f t="shared" ca="1" si="5"/>
        <v>0</v>
      </c>
      <c r="M15" s="128">
        <f t="shared" ca="1" si="6"/>
        <v>0</v>
      </c>
      <c r="N15" s="129">
        <f t="shared" ca="1" si="7"/>
        <v>0</v>
      </c>
      <c r="O15" s="130">
        <f t="shared" ca="1" si="8"/>
        <v>0</v>
      </c>
      <c r="P15" s="118" t="s">
        <v>201</v>
      </c>
      <c r="Q15" s="56" cm="1">
        <f t="array" aca="1" ref="Q15" ca="1">INDIRECT(CONCATENATE("Individual!N",MATCH($A$1,Individual!A:A,0)))</f>
        <v>0</v>
      </c>
      <c r="R15" s="1"/>
      <c r="S15" s="1"/>
      <c r="T15" s="1"/>
    </row>
    <row r="16" spans="1:29" ht="8.25" customHeight="1" x14ac:dyDescent="0.45">
      <c r="A16" s="151">
        <v>0.38541666666666602</v>
      </c>
      <c r="B16" s="71"/>
      <c r="C16" s="75"/>
      <c r="D16" s="75"/>
      <c r="E16" s="79"/>
      <c r="F16" s="75"/>
      <c r="G16" s="79"/>
      <c r="H16" s="75"/>
      <c r="I16" s="57"/>
      <c r="J16" s="125">
        <f t="shared" ca="1" si="3"/>
        <v>0</v>
      </c>
      <c r="K16" s="126">
        <f t="shared" ca="1" si="4"/>
        <v>0</v>
      </c>
      <c r="L16" s="127">
        <f t="shared" ca="1" si="5"/>
        <v>0</v>
      </c>
      <c r="M16" s="128">
        <f t="shared" ca="1" si="6"/>
        <v>0</v>
      </c>
      <c r="N16" s="129">
        <f t="shared" ca="1" si="7"/>
        <v>0</v>
      </c>
      <c r="O16" s="130">
        <f t="shared" ca="1" si="8"/>
        <v>0</v>
      </c>
      <c r="P16" s="118" t="s">
        <v>199</v>
      </c>
      <c r="Q16" s="56" cm="1">
        <f t="array" aca="1" ref="Q16" ca="1">INDIRECT(CONCATENATE("Individual!O",MATCH($A$1,Individual!A:A,0)))</f>
        <v>0</v>
      </c>
      <c r="R16" s="1"/>
      <c r="S16" s="1"/>
      <c r="T16" s="1"/>
    </row>
    <row r="17" spans="1:20" ht="8.25" customHeight="1" x14ac:dyDescent="0.45">
      <c r="A17" s="151">
        <v>0.39583333333333298</v>
      </c>
      <c r="B17" s="71"/>
      <c r="C17" s="75"/>
      <c r="D17" s="75"/>
      <c r="E17" s="79"/>
      <c r="F17" s="75"/>
      <c r="G17" s="79"/>
      <c r="H17" s="75"/>
      <c r="I17" s="57"/>
      <c r="J17" s="125">
        <f t="shared" ca="1" si="3"/>
        <v>0</v>
      </c>
      <c r="K17" s="126">
        <f t="shared" ca="1" si="4"/>
        <v>0</v>
      </c>
      <c r="L17" s="127">
        <f t="shared" ca="1" si="5"/>
        <v>0</v>
      </c>
      <c r="M17" s="128">
        <f t="shared" ca="1" si="6"/>
        <v>0</v>
      </c>
      <c r="N17" s="129">
        <f t="shared" ca="1" si="7"/>
        <v>0</v>
      </c>
      <c r="O17" s="130">
        <f t="shared" ca="1" si="8"/>
        <v>0</v>
      </c>
      <c r="P17" s="118" t="s">
        <v>226</v>
      </c>
      <c r="Q17" s="56" cm="1">
        <f t="array" aca="1" ref="Q17" ca="1">INDIRECT(CONCATENATE("Individual!P",MATCH($A$1,Individual!A:A,0)))</f>
        <v>0</v>
      </c>
      <c r="R17" s="1"/>
      <c r="S17" s="1"/>
      <c r="T17" s="1"/>
    </row>
    <row r="18" spans="1:20" ht="8.25" customHeight="1" x14ac:dyDescent="0.45">
      <c r="A18" s="152">
        <v>0.40625</v>
      </c>
      <c r="B18" s="72"/>
      <c r="C18" s="76"/>
      <c r="D18" s="76"/>
      <c r="E18" s="80"/>
      <c r="F18" s="76"/>
      <c r="G18" s="80"/>
      <c r="H18" s="76"/>
      <c r="I18" s="57"/>
      <c r="J18" s="125">
        <f t="shared" ca="1" si="3"/>
        <v>0</v>
      </c>
      <c r="K18" s="126">
        <f t="shared" ca="1" si="4"/>
        <v>0</v>
      </c>
      <c r="L18" s="127">
        <f t="shared" ca="1" si="5"/>
        <v>0</v>
      </c>
      <c r="M18" s="128">
        <f t="shared" ca="1" si="6"/>
        <v>0</v>
      </c>
      <c r="N18" s="129">
        <f t="shared" ca="1" si="7"/>
        <v>0</v>
      </c>
      <c r="O18" s="130">
        <f t="shared" ca="1" si="8"/>
        <v>0</v>
      </c>
      <c r="P18" s="118" t="s">
        <v>200</v>
      </c>
      <c r="Q18" s="56" cm="1">
        <f t="array" aca="1" ref="Q18" ca="1">INDIRECT(CONCATENATE("Individual!Q",MATCH($A$1,Individual!A:A,0)))</f>
        <v>0</v>
      </c>
      <c r="R18" s="1"/>
      <c r="S18" s="1"/>
      <c r="T18" s="1"/>
    </row>
    <row r="19" spans="1:20" ht="8.25" customHeight="1" x14ac:dyDescent="0.45">
      <c r="A19" s="150">
        <v>0.41666666666666702</v>
      </c>
      <c r="B19" s="70"/>
      <c r="C19" s="74"/>
      <c r="D19" s="74"/>
      <c r="E19" s="78"/>
      <c r="F19" s="74"/>
      <c r="G19" s="78"/>
      <c r="H19" s="74"/>
      <c r="I19" s="57"/>
      <c r="J19" s="125">
        <f t="shared" ca="1" si="3"/>
        <v>0</v>
      </c>
      <c r="K19" s="126">
        <f t="shared" ca="1" si="4"/>
        <v>0</v>
      </c>
      <c r="L19" s="127">
        <f t="shared" ca="1" si="5"/>
        <v>0</v>
      </c>
      <c r="M19" s="128">
        <f t="shared" ca="1" si="6"/>
        <v>0</v>
      </c>
      <c r="N19" s="129">
        <f t="shared" ca="1" si="7"/>
        <v>0</v>
      </c>
      <c r="O19" s="130">
        <f t="shared" ca="1" si="8"/>
        <v>0</v>
      </c>
      <c r="P19" s="48"/>
      <c r="Q19" s="49"/>
      <c r="R19" s="1"/>
      <c r="S19" s="1"/>
      <c r="T19" s="1"/>
    </row>
    <row r="20" spans="1:20" ht="8.25" customHeight="1" x14ac:dyDescent="0.45">
      <c r="A20" s="151">
        <v>0.42708333333333298</v>
      </c>
      <c r="B20" s="71"/>
      <c r="C20" s="75"/>
      <c r="D20" s="75"/>
      <c r="E20" s="79"/>
      <c r="F20" s="75"/>
      <c r="G20" s="79"/>
      <c r="H20" s="75"/>
      <c r="I20" s="57"/>
      <c r="J20" s="125">
        <f t="shared" ca="1" si="3"/>
        <v>0</v>
      </c>
      <c r="K20" s="126">
        <f t="shared" ca="1" si="4"/>
        <v>0</v>
      </c>
      <c r="L20" s="127">
        <f t="shared" ca="1" si="5"/>
        <v>0</v>
      </c>
      <c r="M20" s="128">
        <f t="shared" ca="1" si="6"/>
        <v>0</v>
      </c>
      <c r="N20" s="129">
        <f t="shared" ca="1" si="7"/>
        <v>0</v>
      </c>
      <c r="O20" s="130">
        <f t="shared" ca="1" si="8"/>
        <v>0</v>
      </c>
      <c r="P20" s="48"/>
      <c r="Q20" s="49"/>
      <c r="R20" s="1"/>
      <c r="S20" s="1"/>
      <c r="T20" s="1"/>
    </row>
    <row r="21" spans="1:20" ht="8.25" customHeight="1" x14ac:dyDescent="0.45">
      <c r="A21" s="151">
        <v>0.4375</v>
      </c>
      <c r="B21" s="71"/>
      <c r="C21" s="75"/>
      <c r="D21" s="75"/>
      <c r="E21" s="79"/>
      <c r="F21" s="75"/>
      <c r="G21" s="79"/>
      <c r="H21" s="75"/>
      <c r="I21" s="57"/>
      <c r="J21" s="125">
        <f t="shared" ca="1" si="3"/>
        <v>0</v>
      </c>
      <c r="K21" s="126">
        <f t="shared" ca="1" si="4"/>
        <v>0</v>
      </c>
      <c r="L21" s="127">
        <f t="shared" ca="1" si="5"/>
        <v>0</v>
      </c>
      <c r="M21" s="128">
        <f t="shared" ca="1" si="6"/>
        <v>0</v>
      </c>
      <c r="N21" s="129">
        <f t="shared" ca="1" si="7"/>
        <v>0</v>
      </c>
      <c r="O21" s="130">
        <f t="shared" ca="1" si="8"/>
        <v>0</v>
      </c>
      <c r="P21" s="48"/>
      <c r="Q21" s="49"/>
      <c r="R21" s="1"/>
      <c r="S21" s="1"/>
      <c r="T21" s="1"/>
    </row>
    <row r="22" spans="1:20" ht="8.25" customHeight="1" x14ac:dyDescent="0.45">
      <c r="A22" s="152">
        <v>0.44791666666666602</v>
      </c>
      <c r="B22" s="72"/>
      <c r="C22" s="76"/>
      <c r="D22" s="76"/>
      <c r="E22" s="80"/>
      <c r="F22" s="76"/>
      <c r="G22" s="80"/>
      <c r="H22" s="76"/>
      <c r="I22" s="57"/>
      <c r="J22" s="125">
        <f t="shared" ca="1" si="3"/>
        <v>0</v>
      </c>
      <c r="K22" s="126">
        <f t="shared" ca="1" si="4"/>
        <v>0</v>
      </c>
      <c r="L22" s="127">
        <f t="shared" ca="1" si="5"/>
        <v>0</v>
      </c>
      <c r="M22" s="128">
        <f t="shared" ca="1" si="6"/>
        <v>0</v>
      </c>
      <c r="N22" s="129">
        <f t="shared" ca="1" si="7"/>
        <v>0</v>
      </c>
      <c r="O22" s="130">
        <f t="shared" ca="1" si="8"/>
        <v>0</v>
      </c>
      <c r="P22" s="48"/>
      <c r="Q22" s="49"/>
      <c r="R22" s="1"/>
      <c r="S22" s="1"/>
      <c r="T22" s="1"/>
    </row>
    <row r="23" spans="1:20" ht="8.25" customHeight="1" x14ac:dyDescent="0.45">
      <c r="A23" s="150">
        <v>0.45833333333333298</v>
      </c>
      <c r="B23" s="70"/>
      <c r="C23" s="74"/>
      <c r="D23" s="74"/>
      <c r="E23" s="78"/>
      <c r="F23" s="74"/>
      <c r="G23" s="78"/>
      <c r="H23" s="74"/>
      <c r="I23" s="57"/>
      <c r="J23" s="125">
        <f t="shared" ca="1" si="3"/>
        <v>0</v>
      </c>
      <c r="K23" s="126">
        <f t="shared" ca="1" si="4"/>
        <v>0</v>
      </c>
      <c r="L23" s="127">
        <f t="shared" ca="1" si="5"/>
        <v>0</v>
      </c>
      <c r="M23" s="128">
        <f t="shared" ca="1" si="6"/>
        <v>0</v>
      </c>
      <c r="N23" s="129">
        <f t="shared" ca="1" si="7"/>
        <v>0</v>
      </c>
      <c r="O23" s="130">
        <f t="shared" ca="1" si="8"/>
        <v>0</v>
      </c>
      <c r="P23" s="48"/>
      <c r="Q23" s="49"/>
      <c r="R23" s="1"/>
      <c r="S23" s="1"/>
      <c r="T23" s="1"/>
    </row>
    <row r="24" spans="1:20" ht="8.25" customHeight="1" x14ac:dyDescent="0.45">
      <c r="A24" s="151">
        <v>0.46875</v>
      </c>
      <c r="B24" s="71"/>
      <c r="C24" s="75"/>
      <c r="D24" s="75"/>
      <c r="E24" s="79"/>
      <c r="F24" s="75"/>
      <c r="G24" s="79"/>
      <c r="H24" s="75"/>
      <c r="I24" s="57"/>
      <c r="J24" s="125">
        <f t="shared" ca="1" si="3"/>
        <v>0</v>
      </c>
      <c r="K24" s="126">
        <f t="shared" ca="1" si="4"/>
        <v>0</v>
      </c>
      <c r="L24" s="127">
        <f t="shared" ca="1" si="5"/>
        <v>0</v>
      </c>
      <c r="M24" s="128">
        <f t="shared" ca="1" si="6"/>
        <v>0</v>
      </c>
      <c r="N24" s="129">
        <f t="shared" ca="1" si="7"/>
        <v>0</v>
      </c>
      <c r="O24" s="130">
        <f t="shared" ca="1" si="8"/>
        <v>0</v>
      </c>
      <c r="P24" s="48"/>
      <c r="Q24" s="49"/>
      <c r="R24" s="1"/>
      <c r="S24" s="1"/>
      <c r="T24" s="1"/>
    </row>
    <row r="25" spans="1:20" ht="8.25" customHeight="1" x14ac:dyDescent="0.45">
      <c r="A25" s="151">
        <v>0.47916666666666602</v>
      </c>
      <c r="B25" s="71"/>
      <c r="C25" s="75"/>
      <c r="D25" s="75"/>
      <c r="E25" s="79"/>
      <c r="F25" s="75"/>
      <c r="G25" s="79"/>
      <c r="H25" s="75"/>
      <c r="I25" s="57"/>
      <c r="J25" s="125">
        <f t="shared" ca="1" si="3"/>
        <v>0</v>
      </c>
      <c r="K25" s="126">
        <f t="shared" ca="1" si="4"/>
        <v>0</v>
      </c>
      <c r="L25" s="127">
        <f t="shared" ca="1" si="5"/>
        <v>0</v>
      </c>
      <c r="M25" s="128">
        <f t="shared" ca="1" si="6"/>
        <v>0</v>
      </c>
      <c r="N25" s="129">
        <f t="shared" ca="1" si="7"/>
        <v>0</v>
      </c>
      <c r="O25" s="130">
        <f t="shared" ca="1" si="8"/>
        <v>0</v>
      </c>
      <c r="P25" s="1"/>
      <c r="R25" s="1"/>
      <c r="S25" s="1"/>
      <c r="T25" s="1"/>
    </row>
    <row r="26" spans="1:20" ht="8.25" customHeight="1" x14ac:dyDescent="0.45">
      <c r="A26" s="152">
        <v>0.48958333333333298</v>
      </c>
      <c r="B26" s="72"/>
      <c r="C26" s="76"/>
      <c r="D26" s="76"/>
      <c r="E26" s="80"/>
      <c r="F26" s="76"/>
      <c r="G26" s="80"/>
      <c r="H26" s="76"/>
      <c r="I26" s="57"/>
      <c r="J26" s="125">
        <f t="shared" ca="1" si="3"/>
        <v>0</v>
      </c>
      <c r="K26" s="126">
        <f t="shared" ca="1" si="4"/>
        <v>0</v>
      </c>
      <c r="L26" s="127">
        <f t="shared" ca="1" si="5"/>
        <v>0</v>
      </c>
      <c r="M26" s="128">
        <f t="shared" ca="1" si="6"/>
        <v>0</v>
      </c>
      <c r="N26" s="129">
        <f t="shared" ca="1" si="7"/>
        <v>0</v>
      </c>
      <c r="O26" s="130">
        <f t="shared" ca="1" si="8"/>
        <v>0</v>
      </c>
      <c r="P26" s="1"/>
      <c r="R26" s="1"/>
      <c r="S26" s="1"/>
      <c r="T26" s="1"/>
    </row>
    <row r="27" spans="1:20" ht="8.25" customHeight="1" x14ac:dyDescent="0.45">
      <c r="A27" s="150">
        <v>0.5</v>
      </c>
      <c r="B27" s="70"/>
      <c r="C27" s="74"/>
      <c r="D27" s="74"/>
      <c r="E27" s="78"/>
      <c r="F27" s="74"/>
      <c r="G27" s="78"/>
      <c r="H27" s="74"/>
      <c r="I27" s="57"/>
      <c r="J27" s="125">
        <f t="shared" ca="1" si="3"/>
        <v>0</v>
      </c>
      <c r="K27" s="126">
        <f t="shared" ca="1" si="4"/>
        <v>0</v>
      </c>
      <c r="L27" s="127">
        <f t="shared" ca="1" si="5"/>
        <v>0</v>
      </c>
      <c r="M27" s="128">
        <f t="shared" ca="1" si="6"/>
        <v>0</v>
      </c>
      <c r="N27" s="129">
        <f t="shared" ca="1" si="7"/>
        <v>0</v>
      </c>
      <c r="O27" s="130">
        <f t="shared" ca="1" si="8"/>
        <v>0</v>
      </c>
      <c r="P27" s="1"/>
      <c r="R27" s="1"/>
      <c r="S27" s="1"/>
      <c r="T27" s="1"/>
    </row>
    <row r="28" spans="1:20" ht="8.25" customHeight="1" x14ac:dyDescent="0.45">
      <c r="A28" s="151">
        <v>0.51041666666666596</v>
      </c>
      <c r="B28" s="71"/>
      <c r="C28" s="75"/>
      <c r="D28" s="75"/>
      <c r="E28" s="79"/>
      <c r="F28" s="75"/>
      <c r="G28" s="79"/>
      <c r="H28" s="75"/>
      <c r="I28" s="57"/>
      <c r="J28" s="125">
        <f t="shared" ca="1" si="3"/>
        <v>0</v>
      </c>
      <c r="K28" s="126">
        <f t="shared" ca="1" si="4"/>
        <v>0</v>
      </c>
      <c r="L28" s="127">
        <f t="shared" ca="1" si="5"/>
        <v>0</v>
      </c>
      <c r="M28" s="128">
        <f t="shared" ca="1" si="6"/>
        <v>0</v>
      </c>
      <c r="N28" s="129">
        <f t="shared" ca="1" si="7"/>
        <v>0</v>
      </c>
      <c r="O28" s="130">
        <f t="shared" ca="1" si="8"/>
        <v>0</v>
      </c>
      <c r="P28" s="1"/>
      <c r="R28" s="1"/>
      <c r="S28" s="1"/>
      <c r="T28" s="1"/>
    </row>
    <row r="29" spans="1:20" ht="8.25" customHeight="1" x14ac:dyDescent="0.45">
      <c r="A29" s="151">
        <v>0.52083333333333304</v>
      </c>
      <c r="B29" s="71"/>
      <c r="C29" s="75"/>
      <c r="D29" s="75"/>
      <c r="E29" s="79"/>
      <c r="F29" s="75"/>
      <c r="G29" s="79"/>
      <c r="H29" s="75"/>
      <c r="I29" s="57"/>
      <c r="J29" s="125">
        <f t="shared" ca="1" si="3"/>
        <v>0</v>
      </c>
      <c r="K29" s="126">
        <f t="shared" ca="1" si="4"/>
        <v>0</v>
      </c>
      <c r="L29" s="127">
        <f t="shared" ca="1" si="5"/>
        <v>0</v>
      </c>
      <c r="M29" s="128">
        <f t="shared" ca="1" si="6"/>
        <v>0</v>
      </c>
      <c r="N29" s="129">
        <f t="shared" ca="1" si="7"/>
        <v>0</v>
      </c>
      <c r="O29" s="130">
        <f t="shared" ca="1" si="8"/>
        <v>0</v>
      </c>
      <c r="P29" s="1"/>
      <c r="R29" s="1"/>
      <c r="S29" s="1"/>
      <c r="T29" s="1"/>
    </row>
    <row r="30" spans="1:20" ht="8.25" customHeight="1" x14ac:dyDescent="0.45">
      <c r="A30" s="152">
        <v>0.531249999999999</v>
      </c>
      <c r="B30" s="72"/>
      <c r="C30" s="76"/>
      <c r="D30" s="76"/>
      <c r="E30" s="80"/>
      <c r="F30" s="76"/>
      <c r="G30" s="80"/>
      <c r="H30" s="76"/>
      <c r="I30" s="57"/>
      <c r="J30" s="125">
        <f t="shared" ca="1" si="3"/>
        <v>0</v>
      </c>
      <c r="K30" s="126">
        <f t="shared" ca="1" si="4"/>
        <v>0</v>
      </c>
      <c r="L30" s="127">
        <f t="shared" ca="1" si="5"/>
        <v>0</v>
      </c>
      <c r="M30" s="128">
        <f t="shared" ca="1" si="6"/>
        <v>0</v>
      </c>
      <c r="N30" s="129">
        <f t="shared" ca="1" si="7"/>
        <v>0</v>
      </c>
      <c r="O30" s="130">
        <f t="shared" ca="1" si="8"/>
        <v>0</v>
      </c>
      <c r="P30" s="1"/>
      <c r="R30" s="1"/>
      <c r="S30" s="1"/>
      <c r="T30" s="1"/>
    </row>
    <row r="31" spans="1:20" ht="8.25" customHeight="1" x14ac:dyDescent="0.45">
      <c r="A31" s="150">
        <v>0.54166666666666596</v>
      </c>
      <c r="B31" s="70"/>
      <c r="C31" s="74"/>
      <c r="D31" s="74"/>
      <c r="E31" s="78"/>
      <c r="F31" s="74"/>
      <c r="G31" s="78"/>
      <c r="H31" s="74"/>
      <c r="I31" s="57"/>
      <c r="J31" s="125">
        <f t="shared" ca="1" si="3"/>
        <v>0</v>
      </c>
      <c r="K31" s="126">
        <f t="shared" ca="1" si="4"/>
        <v>0</v>
      </c>
      <c r="L31" s="127">
        <f t="shared" ca="1" si="5"/>
        <v>0</v>
      </c>
      <c r="M31" s="128">
        <f t="shared" ca="1" si="6"/>
        <v>0</v>
      </c>
      <c r="N31" s="129">
        <f t="shared" ca="1" si="7"/>
        <v>0</v>
      </c>
      <c r="O31" s="130">
        <f t="shared" ca="1" si="8"/>
        <v>0</v>
      </c>
      <c r="P31" s="1"/>
      <c r="R31" s="1"/>
      <c r="S31" s="1"/>
      <c r="T31" s="1"/>
    </row>
    <row r="32" spans="1:20" ht="8.25" customHeight="1" x14ac:dyDescent="0.45">
      <c r="A32" s="151">
        <v>0.55208333333333304</v>
      </c>
      <c r="B32" s="71"/>
      <c r="C32" s="75"/>
      <c r="D32" s="75"/>
      <c r="E32" s="79"/>
      <c r="F32" s="75"/>
      <c r="G32" s="79"/>
      <c r="H32" s="75"/>
      <c r="I32" s="57"/>
      <c r="J32" s="125">
        <f t="shared" ca="1" si="3"/>
        <v>0</v>
      </c>
      <c r="K32" s="126">
        <f t="shared" ca="1" si="4"/>
        <v>0</v>
      </c>
      <c r="L32" s="127">
        <f t="shared" ca="1" si="5"/>
        <v>0</v>
      </c>
      <c r="M32" s="128">
        <f t="shared" ca="1" si="6"/>
        <v>0</v>
      </c>
      <c r="N32" s="129">
        <f t="shared" ca="1" si="7"/>
        <v>0</v>
      </c>
      <c r="O32" s="130">
        <f t="shared" ca="1" si="8"/>
        <v>0</v>
      </c>
      <c r="P32" s="1"/>
      <c r="R32" s="1"/>
      <c r="S32" s="1"/>
      <c r="T32" s="1"/>
    </row>
    <row r="33" spans="1:20" ht="8.25" customHeight="1" x14ac:dyDescent="0.45">
      <c r="A33" s="151">
        <v>0.562499999999999</v>
      </c>
      <c r="B33" s="71"/>
      <c r="C33" s="75"/>
      <c r="D33" s="75"/>
      <c r="E33" s="79"/>
      <c r="F33" s="75"/>
      <c r="G33" s="79"/>
      <c r="H33" s="75"/>
      <c r="I33" s="57"/>
      <c r="J33" s="125">
        <f t="shared" ca="1" si="3"/>
        <v>0</v>
      </c>
      <c r="K33" s="126">
        <f t="shared" ca="1" si="4"/>
        <v>0</v>
      </c>
      <c r="L33" s="127">
        <f t="shared" ca="1" si="5"/>
        <v>0</v>
      </c>
      <c r="M33" s="128">
        <f t="shared" ca="1" si="6"/>
        <v>0</v>
      </c>
      <c r="N33" s="129">
        <f t="shared" ca="1" si="7"/>
        <v>0</v>
      </c>
      <c r="O33" s="130">
        <f t="shared" ca="1" si="8"/>
        <v>0</v>
      </c>
      <c r="P33" s="1"/>
      <c r="R33" s="1"/>
      <c r="S33" s="1"/>
      <c r="T33" s="1"/>
    </row>
    <row r="34" spans="1:20" ht="8.25" customHeight="1" x14ac:dyDescent="0.45">
      <c r="A34" s="152">
        <v>0.57291666666666596</v>
      </c>
      <c r="B34" s="72"/>
      <c r="C34" s="76"/>
      <c r="D34" s="76"/>
      <c r="E34" s="80"/>
      <c r="F34" s="76"/>
      <c r="G34" s="80"/>
      <c r="H34" s="76"/>
      <c r="I34" s="57"/>
      <c r="J34" s="125">
        <f t="shared" ca="1" si="3"/>
        <v>0</v>
      </c>
      <c r="K34" s="126">
        <f t="shared" ca="1" si="4"/>
        <v>0</v>
      </c>
      <c r="L34" s="127">
        <f t="shared" ca="1" si="5"/>
        <v>0</v>
      </c>
      <c r="M34" s="128">
        <f t="shared" ca="1" si="6"/>
        <v>0</v>
      </c>
      <c r="N34" s="129">
        <f t="shared" ca="1" si="7"/>
        <v>0</v>
      </c>
      <c r="O34" s="130">
        <f t="shared" ca="1" si="8"/>
        <v>0</v>
      </c>
      <c r="P34" s="1"/>
      <c r="R34" s="1"/>
      <c r="S34" s="1"/>
      <c r="T34" s="1"/>
    </row>
    <row r="35" spans="1:20" ht="8.25" customHeight="1" x14ac:dyDescent="0.45">
      <c r="A35" s="150">
        <v>0.58333333333333304</v>
      </c>
      <c r="B35" s="70"/>
      <c r="C35" s="74"/>
      <c r="D35" s="74"/>
      <c r="E35" s="78"/>
      <c r="F35" s="74"/>
      <c r="G35" s="78"/>
      <c r="H35" s="74"/>
      <c r="I35" s="57"/>
      <c r="J35" s="125">
        <f t="shared" ca="1" si="3"/>
        <v>0</v>
      </c>
      <c r="K35" s="126">
        <f t="shared" ca="1" si="4"/>
        <v>0</v>
      </c>
      <c r="L35" s="127">
        <f t="shared" ca="1" si="5"/>
        <v>0</v>
      </c>
      <c r="M35" s="128">
        <f t="shared" ca="1" si="6"/>
        <v>0</v>
      </c>
      <c r="N35" s="129">
        <f t="shared" ca="1" si="7"/>
        <v>0</v>
      </c>
      <c r="O35" s="130">
        <f t="shared" ca="1" si="8"/>
        <v>0</v>
      </c>
      <c r="P35" s="1"/>
      <c r="R35" s="1"/>
      <c r="S35" s="1"/>
      <c r="T35" s="1"/>
    </row>
    <row r="36" spans="1:20" ht="8.25" customHeight="1" x14ac:dyDescent="0.45">
      <c r="A36" s="151">
        <v>0.593749999999999</v>
      </c>
      <c r="B36" s="71"/>
      <c r="C36" s="75"/>
      <c r="D36" s="75"/>
      <c r="E36" s="79"/>
      <c r="F36" s="75"/>
      <c r="G36" s="79"/>
      <c r="H36" s="75"/>
      <c r="I36" s="57"/>
      <c r="J36" s="125">
        <f t="shared" ca="1" si="3"/>
        <v>0</v>
      </c>
      <c r="K36" s="126">
        <f t="shared" ca="1" si="4"/>
        <v>0</v>
      </c>
      <c r="L36" s="127">
        <f t="shared" ca="1" si="5"/>
        <v>0</v>
      </c>
      <c r="M36" s="128">
        <f t="shared" ca="1" si="6"/>
        <v>0</v>
      </c>
      <c r="N36" s="129">
        <f t="shared" ca="1" si="7"/>
        <v>0</v>
      </c>
      <c r="O36" s="130">
        <f t="shared" ca="1" si="8"/>
        <v>0</v>
      </c>
      <c r="P36" s="1"/>
      <c r="R36" s="1"/>
      <c r="S36" s="1"/>
      <c r="T36" s="1"/>
    </row>
    <row r="37" spans="1:20" ht="8.25" customHeight="1" x14ac:dyDescent="0.45">
      <c r="A37" s="151">
        <v>0.60416666666666596</v>
      </c>
      <c r="B37" s="71"/>
      <c r="C37" s="75"/>
      <c r="D37" s="75"/>
      <c r="E37" s="79"/>
      <c r="F37" s="75"/>
      <c r="G37" s="79"/>
      <c r="H37" s="75"/>
      <c r="I37" s="57"/>
      <c r="J37" s="125">
        <f t="shared" ca="1" si="3"/>
        <v>0</v>
      </c>
      <c r="K37" s="126">
        <f t="shared" ca="1" si="4"/>
        <v>0</v>
      </c>
      <c r="L37" s="127">
        <f t="shared" ca="1" si="5"/>
        <v>0</v>
      </c>
      <c r="M37" s="128">
        <f t="shared" ca="1" si="6"/>
        <v>0</v>
      </c>
      <c r="N37" s="129">
        <f t="shared" ca="1" si="7"/>
        <v>0</v>
      </c>
      <c r="O37" s="130">
        <f t="shared" ca="1" si="8"/>
        <v>0</v>
      </c>
      <c r="P37" s="1"/>
      <c r="R37" s="1"/>
      <c r="S37" s="1"/>
      <c r="T37" s="1"/>
    </row>
    <row r="38" spans="1:20" ht="8.25" customHeight="1" x14ac:dyDescent="0.45">
      <c r="A38" s="152">
        <v>0.61458333333333304</v>
      </c>
      <c r="B38" s="72"/>
      <c r="C38" s="76"/>
      <c r="D38" s="76"/>
      <c r="E38" s="80"/>
      <c r="F38" s="76"/>
      <c r="G38" s="80"/>
      <c r="H38" s="76"/>
      <c r="I38" s="57"/>
      <c r="J38" s="125">
        <f t="shared" ca="1" si="3"/>
        <v>0</v>
      </c>
      <c r="K38" s="126">
        <f t="shared" ca="1" si="4"/>
        <v>0</v>
      </c>
      <c r="L38" s="127">
        <f t="shared" ca="1" si="5"/>
        <v>0</v>
      </c>
      <c r="M38" s="128">
        <f t="shared" ca="1" si="6"/>
        <v>0</v>
      </c>
      <c r="N38" s="129">
        <f t="shared" ca="1" si="7"/>
        <v>0</v>
      </c>
      <c r="O38" s="130">
        <f t="shared" ca="1" si="8"/>
        <v>0</v>
      </c>
      <c r="P38" s="1"/>
      <c r="R38" s="1"/>
      <c r="S38" s="1"/>
      <c r="T38" s="1"/>
    </row>
    <row r="39" spans="1:20" ht="8.25" customHeight="1" x14ac:dyDescent="0.45">
      <c r="A39" s="150">
        <v>0.624999999999999</v>
      </c>
      <c r="B39" s="70"/>
      <c r="C39" s="74"/>
      <c r="D39" s="74"/>
      <c r="E39" s="78"/>
      <c r="F39" s="74"/>
      <c r="G39" s="78"/>
      <c r="H39" s="74"/>
      <c r="I39" s="57"/>
      <c r="J39" s="125">
        <f t="shared" ca="1" si="3"/>
        <v>0</v>
      </c>
      <c r="K39" s="126">
        <f t="shared" ca="1" si="4"/>
        <v>0</v>
      </c>
      <c r="L39" s="127">
        <f t="shared" ca="1" si="5"/>
        <v>0</v>
      </c>
      <c r="M39" s="128">
        <f t="shared" ca="1" si="6"/>
        <v>0</v>
      </c>
      <c r="N39" s="129">
        <f t="shared" ca="1" si="7"/>
        <v>0</v>
      </c>
      <c r="O39" s="130">
        <f t="shared" ca="1" si="8"/>
        <v>0</v>
      </c>
      <c r="P39" s="1"/>
      <c r="R39" s="1"/>
      <c r="S39" s="1"/>
      <c r="T39" s="1"/>
    </row>
    <row r="40" spans="1:20" ht="8.25" customHeight="1" x14ac:dyDescent="0.45">
      <c r="A40" s="151">
        <v>0.63541666666666596</v>
      </c>
      <c r="B40" s="71"/>
      <c r="C40" s="75"/>
      <c r="D40" s="75"/>
      <c r="E40" s="79"/>
      <c r="F40" s="75"/>
      <c r="G40" s="79"/>
      <c r="H40" s="75"/>
      <c r="I40" s="57"/>
      <c r="J40" s="125">
        <f t="shared" ca="1" si="3"/>
        <v>0</v>
      </c>
      <c r="K40" s="126">
        <f t="shared" ca="1" si="4"/>
        <v>0</v>
      </c>
      <c r="L40" s="127">
        <f t="shared" ca="1" si="5"/>
        <v>0</v>
      </c>
      <c r="M40" s="128">
        <f t="shared" ca="1" si="6"/>
        <v>0</v>
      </c>
      <c r="N40" s="129">
        <f t="shared" ca="1" si="7"/>
        <v>0</v>
      </c>
      <c r="O40" s="130">
        <f t="shared" ca="1" si="8"/>
        <v>0</v>
      </c>
      <c r="P40" s="1"/>
      <c r="R40" s="1"/>
      <c r="S40" s="1"/>
      <c r="T40" s="1"/>
    </row>
    <row r="41" spans="1:20" ht="8.25" customHeight="1" x14ac:dyDescent="0.45">
      <c r="A41" s="151">
        <v>0.64583333333333204</v>
      </c>
      <c r="B41" s="71"/>
      <c r="C41" s="75"/>
      <c r="D41" s="75"/>
      <c r="E41" s="79"/>
      <c r="F41" s="75"/>
      <c r="G41" s="79"/>
      <c r="H41" s="75"/>
      <c r="I41" s="57"/>
      <c r="J41" s="125">
        <f t="shared" ca="1" si="3"/>
        <v>0</v>
      </c>
      <c r="K41" s="126">
        <f t="shared" ca="1" si="4"/>
        <v>0</v>
      </c>
      <c r="L41" s="127">
        <f t="shared" ca="1" si="5"/>
        <v>0</v>
      </c>
      <c r="M41" s="128">
        <f t="shared" ca="1" si="6"/>
        <v>0</v>
      </c>
      <c r="N41" s="129">
        <f t="shared" ca="1" si="7"/>
        <v>0</v>
      </c>
      <c r="O41" s="130">
        <f t="shared" ca="1" si="8"/>
        <v>0</v>
      </c>
      <c r="P41" s="1"/>
      <c r="R41" s="1"/>
      <c r="S41" s="1"/>
      <c r="T41" s="1"/>
    </row>
    <row r="42" spans="1:20" ht="8.25" customHeight="1" x14ac:dyDescent="0.45">
      <c r="A42" s="152">
        <v>0.656249999999999</v>
      </c>
      <c r="B42" s="72"/>
      <c r="C42" s="76"/>
      <c r="D42" s="76"/>
      <c r="E42" s="80"/>
      <c r="F42" s="76"/>
      <c r="G42" s="80"/>
      <c r="H42" s="76"/>
      <c r="I42" s="57"/>
      <c r="J42" s="125">
        <f t="shared" ca="1" si="3"/>
        <v>0</v>
      </c>
      <c r="K42" s="126">
        <f t="shared" ca="1" si="4"/>
        <v>0</v>
      </c>
      <c r="L42" s="127">
        <f t="shared" ca="1" si="5"/>
        <v>0</v>
      </c>
      <c r="M42" s="128">
        <f t="shared" ca="1" si="6"/>
        <v>0</v>
      </c>
      <c r="N42" s="129">
        <f t="shared" ca="1" si="7"/>
        <v>0</v>
      </c>
      <c r="O42" s="130">
        <f t="shared" ca="1" si="8"/>
        <v>0</v>
      </c>
      <c r="P42" s="1"/>
      <c r="R42" s="1"/>
      <c r="S42" s="1"/>
      <c r="T42" s="1"/>
    </row>
    <row r="43" spans="1:20" ht="8.25" customHeight="1" x14ac:dyDescent="0.45">
      <c r="A43" s="150">
        <v>0.66666666666666596</v>
      </c>
      <c r="B43" s="70"/>
      <c r="C43" s="74"/>
      <c r="D43" s="74"/>
      <c r="E43" s="78"/>
      <c r="F43" s="74"/>
      <c r="G43" s="78"/>
      <c r="H43" s="74"/>
      <c r="I43" s="57"/>
      <c r="J43" s="125">
        <f t="shared" ca="1" si="3"/>
        <v>0</v>
      </c>
      <c r="K43" s="126">
        <f t="shared" ca="1" si="4"/>
        <v>0</v>
      </c>
      <c r="L43" s="127">
        <f t="shared" ca="1" si="5"/>
        <v>0</v>
      </c>
      <c r="M43" s="128">
        <f t="shared" ca="1" si="6"/>
        <v>0</v>
      </c>
      <c r="N43" s="129">
        <f t="shared" ca="1" si="7"/>
        <v>0</v>
      </c>
      <c r="O43" s="130">
        <f t="shared" ca="1" si="8"/>
        <v>0</v>
      </c>
      <c r="P43" s="1"/>
      <c r="R43" s="1"/>
      <c r="S43" s="1"/>
      <c r="T43" s="1"/>
    </row>
    <row r="44" spans="1:20" ht="8.25" customHeight="1" x14ac:dyDescent="0.45">
      <c r="A44" s="151">
        <v>0.67708333333333204</v>
      </c>
      <c r="B44" s="71"/>
      <c r="C44" s="75"/>
      <c r="D44" s="75"/>
      <c r="E44" s="79"/>
      <c r="F44" s="75"/>
      <c r="G44" s="79"/>
      <c r="H44" s="75"/>
      <c r="I44" s="57"/>
      <c r="J44" s="125">
        <f t="shared" ca="1" si="3"/>
        <v>0</v>
      </c>
      <c r="K44" s="126">
        <f t="shared" ca="1" si="4"/>
        <v>0</v>
      </c>
      <c r="L44" s="127">
        <f t="shared" ca="1" si="5"/>
        <v>0</v>
      </c>
      <c r="M44" s="128">
        <f t="shared" ca="1" si="6"/>
        <v>0</v>
      </c>
      <c r="N44" s="129">
        <f t="shared" ca="1" si="7"/>
        <v>0</v>
      </c>
      <c r="O44" s="130">
        <f t="shared" ca="1" si="8"/>
        <v>0</v>
      </c>
      <c r="P44" s="1"/>
      <c r="R44" s="1"/>
      <c r="S44" s="1"/>
      <c r="T44" s="1"/>
    </row>
    <row r="45" spans="1:20" ht="8.25" customHeight="1" x14ac:dyDescent="0.45">
      <c r="A45" s="151">
        <v>0.687499999999999</v>
      </c>
      <c r="B45" s="71"/>
      <c r="C45" s="75"/>
      <c r="D45" s="75"/>
      <c r="E45" s="79"/>
      <c r="F45" s="75"/>
      <c r="G45" s="79"/>
      <c r="H45" s="75"/>
      <c r="I45" s="57"/>
      <c r="J45" s="125">
        <f t="shared" ca="1" si="3"/>
        <v>0</v>
      </c>
      <c r="K45" s="126">
        <f t="shared" ca="1" si="4"/>
        <v>0</v>
      </c>
      <c r="L45" s="127">
        <f t="shared" ca="1" si="5"/>
        <v>0</v>
      </c>
      <c r="M45" s="128">
        <f t="shared" ca="1" si="6"/>
        <v>0</v>
      </c>
      <c r="N45" s="129">
        <f t="shared" ca="1" si="7"/>
        <v>0</v>
      </c>
      <c r="O45" s="130">
        <f t="shared" ca="1" si="8"/>
        <v>0</v>
      </c>
      <c r="P45" s="1"/>
      <c r="R45" s="1"/>
      <c r="S45" s="1"/>
      <c r="T45" s="1"/>
    </row>
    <row r="46" spans="1:20" ht="8.25" customHeight="1" x14ac:dyDescent="0.45">
      <c r="A46" s="152">
        <v>0.69791666666666596</v>
      </c>
      <c r="B46" s="72"/>
      <c r="C46" s="76"/>
      <c r="D46" s="76"/>
      <c r="E46" s="80"/>
      <c r="F46" s="76"/>
      <c r="G46" s="80"/>
      <c r="H46" s="76"/>
      <c r="I46" s="57"/>
      <c r="J46" s="125">
        <f t="shared" ca="1" si="3"/>
        <v>0</v>
      </c>
      <c r="K46" s="126">
        <f t="shared" ca="1" si="4"/>
        <v>0</v>
      </c>
      <c r="L46" s="127">
        <f t="shared" ca="1" si="5"/>
        <v>0</v>
      </c>
      <c r="M46" s="128">
        <f t="shared" ca="1" si="6"/>
        <v>0</v>
      </c>
      <c r="N46" s="129">
        <f t="shared" ca="1" si="7"/>
        <v>0</v>
      </c>
      <c r="O46" s="130">
        <f t="shared" ca="1" si="8"/>
        <v>0</v>
      </c>
      <c r="P46" s="1"/>
      <c r="R46" s="1"/>
      <c r="S46" s="1"/>
      <c r="T46" s="1"/>
    </row>
    <row r="47" spans="1:20" ht="8.25" customHeight="1" x14ac:dyDescent="0.45">
      <c r="A47" s="150">
        <v>0.70833333333333204</v>
      </c>
      <c r="B47" s="70"/>
      <c r="C47" s="74"/>
      <c r="D47" s="74"/>
      <c r="E47" s="78"/>
      <c r="F47" s="74"/>
      <c r="G47" s="78"/>
      <c r="H47" s="74"/>
      <c r="I47" s="57"/>
      <c r="J47" s="125">
        <f t="shared" ca="1" si="3"/>
        <v>0</v>
      </c>
      <c r="K47" s="126">
        <f t="shared" ca="1" si="4"/>
        <v>0</v>
      </c>
      <c r="L47" s="127">
        <f t="shared" ca="1" si="5"/>
        <v>0</v>
      </c>
      <c r="M47" s="128">
        <f t="shared" ca="1" si="6"/>
        <v>0</v>
      </c>
      <c r="N47" s="129">
        <f t="shared" ca="1" si="7"/>
        <v>0</v>
      </c>
      <c r="O47" s="130">
        <f t="shared" ca="1" si="8"/>
        <v>0</v>
      </c>
      <c r="P47" s="1"/>
      <c r="R47" s="1"/>
      <c r="S47" s="1"/>
      <c r="T47" s="1"/>
    </row>
    <row r="48" spans="1:20" ht="8.25" customHeight="1" x14ac:dyDescent="0.45">
      <c r="A48" s="151">
        <v>0.718749999999999</v>
      </c>
      <c r="B48" s="71"/>
      <c r="C48" s="75"/>
      <c r="D48" s="75"/>
      <c r="E48" s="79"/>
      <c r="F48" s="75"/>
      <c r="G48" s="79"/>
      <c r="H48" s="75"/>
      <c r="I48" s="57"/>
      <c r="J48" s="125">
        <f t="shared" ca="1" si="3"/>
        <v>0</v>
      </c>
      <c r="K48" s="126">
        <f t="shared" ca="1" si="4"/>
        <v>0</v>
      </c>
      <c r="L48" s="127">
        <f t="shared" ca="1" si="5"/>
        <v>0</v>
      </c>
      <c r="M48" s="128">
        <f t="shared" ca="1" si="6"/>
        <v>0</v>
      </c>
      <c r="N48" s="129">
        <f t="shared" ca="1" si="7"/>
        <v>0</v>
      </c>
      <c r="O48" s="130">
        <f t="shared" ca="1" si="8"/>
        <v>0</v>
      </c>
      <c r="P48" s="1"/>
      <c r="R48" s="1"/>
      <c r="S48" s="1"/>
      <c r="T48" s="1"/>
    </row>
    <row r="49" spans="1:20" ht="8.25" customHeight="1" x14ac:dyDescent="0.45">
      <c r="A49" s="151">
        <v>0.72916666666666496</v>
      </c>
      <c r="B49" s="71"/>
      <c r="C49" s="75"/>
      <c r="D49" s="75"/>
      <c r="E49" s="79"/>
      <c r="F49" s="75"/>
      <c r="G49" s="79"/>
      <c r="H49" s="75"/>
      <c r="I49" s="57"/>
      <c r="J49" s="125">
        <f t="shared" ca="1" si="3"/>
        <v>0</v>
      </c>
      <c r="K49" s="126">
        <f t="shared" ca="1" si="4"/>
        <v>0</v>
      </c>
      <c r="L49" s="127">
        <f t="shared" ca="1" si="5"/>
        <v>0</v>
      </c>
      <c r="M49" s="128">
        <f t="shared" ca="1" si="6"/>
        <v>0</v>
      </c>
      <c r="N49" s="129">
        <f t="shared" ca="1" si="7"/>
        <v>0</v>
      </c>
      <c r="O49" s="130">
        <f t="shared" ca="1" si="8"/>
        <v>0</v>
      </c>
      <c r="P49" s="1"/>
      <c r="R49" s="1"/>
      <c r="S49" s="1"/>
      <c r="T49" s="1"/>
    </row>
    <row r="50" spans="1:20" ht="8.25" customHeight="1" x14ac:dyDescent="0.45">
      <c r="A50" s="152">
        <v>0.73958333333333204</v>
      </c>
      <c r="B50" s="72"/>
      <c r="C50" s="76"/>
      <c r="D50" s="76"/>
      <c r="E50" s="80"/>
      <c r="F50" s="76"/>
      <c r="G50" s="80"/>
      <c r="H50" s="76"/>
      <c r="I50" s="57"/>
      <c r="J50" s="125">
        <f t="shared" ca="1" si="3"/>
        <v>0</v>
      </c>
      <c r="K50" s="126">
        <f t="shared" ca="1" si="4"/>
        <v>0</v>
      </c>
      <c r="L50" s="127">
        <f t="shared" ca="1" si="5"/>
        <v>0</v>
      </c>
      <c r="M50" s="128">
        <f t="shared" ca="1" si="6"/>
        <v>0</v>
      </c>
      <c r="N50" s="129">
        <f t="shared" ca="1" si="7"/>
        <v>0</v>
      </c>
      <c r="O50" s="130">
        <f t="shared" ca="1" si="8"/>
        <v>0</v>
      </c>
      <c r="P50" s="1"/>
      <c r="R50" s="1"/>
      <c r="S50" s="1"/>
      <c r="T50" s="1"/>
    </row>
    <row r="51" spans="1:20" ht="8.25" customHeight="1" x14ac:dyDescent="0.45">
      <c r="A51" s="150">
        <v>0.749999999999999</v>
      </c>
      <c r="B51" s="70"/>
      <c r="C51" s="74"/>
      <c r="D51" s="74"/>
      <c r="E51" s="78"/>
      <c r="F51" s="74"/>
      <c r="G51" s="78"/>
      <c r="H51" s="74"/>
      <c r="I51" s="57"/>
      <c r="J51" s="125">
        <f t="shared" ca="1" si="3"/>
        <v>0</v>
      </c>
      <c r="K51" s="126">
        <f t="shared" ca="1" si="4"/>
        <v>0</v>
      </c>
      <c r="L51" s="127">
        <f t="shared" ca="1" si="5"/>
        <v>0</v>
      </c>
      <c r="M51" s="128">
        <f t="shared" ca="1" si="6"/>
        <v>0</v>
      </c>
      <c r="N51" s="129">
        <f t="shared" ca="1" si="7"/>
        <v>0</v>
      </c>
      <c r="O51" s="130">
        <f t="shared" ca="1" si="8"/>
        <v>0</v>
      </c>
      <c r="P51" s="1"/>
      <c r="R51" s="1"/>
      <c r="S51" s="1"/>
      <c r="T51" s="1"/>
    </row>
    <row r="52" spans="1:20" ht="8.25" customHeight="1" x14ac:dyDescent="0.45">
      <c r="A52" s="151">
        <v>0.76041666666666496</v>
      </c>
      <c r="B52" s="71"/>
      <c r="C52" s="75"/>
      <c r="D52" s="75"/>
      <c r="E52" s="79"/>
      <c r="F52" s="75"/>
      <c r="G52" s="79"/>
      <c r="H52" s="75"/>
      <c r="I52" s="57"/>
      <c r="J52" s="125">
        <f t="shared" ca="1" si="3"/>
        <v>0</v>
      </c>
      <c r="K52" s="126">
        <f t="shared" ca="1" si="4"/>
        <v>0</v>
      </c>
      <c r="L52" s="127">
        <f t="shared" ca="1" si="5"/>
        <v>0</v>
      </c>
      <c r="M52" s="128">
        <f t="shared" ca="1" si="6"/>
        <v>0</v>
      </c>
      <c r="N52" s="129">
        <f t="shared" ca="1" si="7"/>
        <v>0</v>
      </c>
      <c r="O52" s="130">
        <f t="shared" ca="1" si="8"/>
        <v>0</v>
      </c>
      <c r="P52" s="1"/>
      <c r="R52" s="1"/>
      <c r="S52" s="1"/>
      <c r="T52" s="1"/>
    </row>
    <row r="53" spans="1:20" ht="8.25" customHeight="1" x14ac:dyDescent="0.45">
      <c r="A53" s="151">
        <v>0.77083333333333204</v>
      </c>
      <c r="B53" s="71"/>
      <c r="C53" s="75"/>
      <c r="D53" s="75"/>
      <c r="E53" s="79"/>
      <c r="F53" s="75"/>
      <c r="G53" s="79"/>
      <c r="H53" s="75"/>
      <c r="I53" s="57"/>
      <c r="J53" s="125">
        <f t="shared" ca="1" si="3"/>
        <v>0</v>
      </c>
      <c r="K53" s="126">
        <f t="shared" ca="1" si="4"/>
        <v>0</v>
      </c>
      <c r="L53" s="127">
        <f t="shared" ca="1" si="5"/>
        <v>0</v>
      </c>
      <c r="M53" s="128">
        <f t="shared" ca="1" si="6"/>
        <v>0</v>
      </c>
      <c r="N53" s="129">
        <f t="shared" ca="1" si="7"/>
        <v>0</v>
      </c>
      <c r="O53" s="130">
        <f t="shared" ca="1" si="8"/>
        <v>0</v>
      </c>
      <c r="P53" s="1"/>
      <c r="R53" s="1"/>
      <c r="S53" s="1"/>
      <c r="T53" s="1"/>
    </row>
    <row r="54" spans="1:20" ht="8.25" customHeight="1" x14ac:dyDescent="0.45">
      <c r="A54" s="152">
        <v>0.781249999999999</v>
      </c>
      <c r="B54" s="72"/>
      <c r="C54" s="76"/>
      <c r="D54" s="76"/>
      <c r="E54" s="80"/>
      <c r="F54" s="76"/>
      <c r="G54" s="80"/>
      <c r="H54" s="76"/>
      <c r="I54" s="57"/>
      <c r="J54" s="125">
        <f t="shared" ca="1" si="3"/>
        <v>0</v>
      </c>
      <c r="K54" s="126">
        <f t="shared" ca="1" si="4"/>
        <v>0</v>
      </c>
      <c r="L54" s="127">
        <f t="shared" ca="1" si="5"/>
        <v>0</v>
      </c>
      <c r="M54" s="128">
        <f t="shared" ca="1" si="6"/>
        <v>0</v>
      </c>
      <c r="N54" s="129">
        <f t="shared" ca="1" si="7"/>
        <v>0</v>
      </c>
      <c r="O54" s="130">
        <f t="shared" ca="1" si="8"/>
        <v>0</v>
      </c>
      <c r="P54" s="1"/>
      <c r="R54" s="1"/>
      <c r="S54" s="1"/>
      <c r="T54" s="1"/>
    </row>
    <row r="55" spans="1:20" ht="8.25" customHeight="1" x14ac:dyDescent="0.45">
      <c r="A55" s="150">
        <v>0.79166666666666496</v>
      </c>
      <c r="B55" s="70"/>
      <c r="C55" s="74"/>
      <c r="D55" s="74"/>
      <c r="E55" s="78"/>
      <c r="F55" s="74"/>
      <c r="G55" s="78"/>
      <c r="H55" s="74"/>
      <c r="I55" s="57"/>
      <c r="J55" s="125">
        <f t="shared" ca="1" si="3"/>
        <v>0</v>
      </c>
      <c r="K55" s="126">
        <f t="shared" ca="1" si="4"/>
        <v>0</v>
      </c>
      <c r="L55" s="127">
        <f t="shared" ca="1" si="5"/>
        <v>0</v>
      </c>
      <c r="M55" s="128">
        <f t="shared" ca="1" si="6"/>
        <v>0</v>
      </c>
      <c r="N55" s="129">
        <f t="shared" ca="1" si="7"/>
        <v>0</v>
      </c>
      <c r="O55" s="130">
        <f t="shared" ca="1" si="8"/>
        <v>0</v>
      </c>
      <c r="P55" s="1"/>
      <c r="R55" s="1"/>
      <c r="S55" s="1"/>
      <c r="T55" s="1"/>
    </row>
    <row r="56" spans="1:20" ht="8.25" customHeight="1" x14ac:dyDescent="0.45">
      <c r="A56" s="151">
        <v>0.80208333333333204</v>
      </c>
      <c r="B56" s="71"/>
      <c r="C56" s="75"/>
      <c r="D56" s="75"/>
      <c r="E56" s="79"/>
      <c r="F56" s="75"/>
      <c r="G56" s="79"/>
      <c r="H56" s="75"/>
      <c r="I56" s="57"/>
      <c r="J56" s="125">
        <f t="shared" ca="1" si="3"/>
        <v>0</v>
      </c>
      <c r="K56" s="126">
        <f t="shared" ca="1" si="4"/>
        <v>0</v>
      </c>
      <c r="L56" s="127">
        <f t="shared" ca="1" si="5"/>
        <v>0</v>
      </c>
      <c r="M56" s="128">
        <f t="shared" ca="1" si="6"/>
        <v>0</v>
      </c>
      <c r="N56" s="129">
        <f t="shared" ca="1" si="7"/>
        <v>0</v>
      </c>
      <c r="O56" s="130">
        <f t="shared" ca="1" si="8"/>
        <v>0</v>
      </c>
      <c r="P56" s="1"/>
      <c r="R56" s="1"/>
      <c r="S56" s="1"/>
      <c r="T56" s="1"/>
    </row>
    <row r="57" spans="1:20" ht="8.25" customHeight="1" x14ac:dyDescent="0.45">
      <c r="A57" s="151">
        <v>0.812499999999998</v>
      </c>
      <c r="B57" s="71"/>
      <c r="C57" s="75"/>
      <c r="D57" s="75"/>
      <c r="E57" s="79"/>
      <c r="F57" s="75"/>
      <c r="G57" s="79"/>
      <c r="H57" s="75"/>
      <c r="I57" s="57"/>
      <c r="J57" s="125">
        <f t="shared" ca="1" si="3"/>
        <v>0</v>
      </c>
      <c r="K57" s="126">
        <f t="shared" ca="1" si="4"/>
        <v>0</v>
      </c>
      <c r="L57" s="127">
        <f t="shared" ca="1" si="5"/>
        <v>0</v>
      </c>
      <c r="M57" s="128">
        <f t="shared" ca="1" si="6"/>
        <v>0</v>
      </c>
      <c r="N57" s="129">
        <f t="shared" ca="1" si="7"/>
        <v>0</v>
      </c>
      <c r="O57" s="130">
        <f t="shared" ca="1" si="8"/>
        <v>0</v>
      </c>
      <c r="P57" s="1"/>
      <c r="R57" s="1"/>
      <c r="S57" s="1"/>
      <c r="T57" s="1"/>
    </row>
    <row r="58" spans="1:20" ht="8.25" customHeight="1" x14ac:dyDescent="0.45">
      <c r="A58" s="152">
        <v>0.82291666666666496</v>
      </c>
      <c r="B58" s="72"/>
      <c r="C58" s="76"/>
      <c r="D58" s="76"/>
      <c r="E58" s="80"/>
      <c r="F58" s="76"/>
      <c r="G58" s="80"/>
      <c r="H58" s="76"/>
      <c r="I58" s="57"/>
      <c r="J58" s="125">
        <f t="shared" ca="1" si="3"/>
        <v>0</v>
      </c>
      <c r="K58" s="126">
        <f t="shared" ca="1" si="4"/>
        <v>0</v>
      </c>
      <c r="L58" s="127">
        <f t="shared" ca="1" si="5"/>
        <v>0</v>
      </c>
      <c r="M58" s="128">
        <f t="shared" ca="1" si="6"/>
        <v>0</v>
      </c>
      <c r="N58" s="129">
        <f t="shared" ca="1" si="7"/>
        <v>0</v>
      </c>
      <c r="O58" s="130">
        <f t="shared" ca="1" si="8"/>
        <v>0</v>
      </c>
      <c r="P58" s="1"/>
      <c r="R58" s="1"/>
      <c r="S58" s="1"/>
      <c r="T58" s="1"/>
    </row>
    <row r="59" spans="1:20" ht="8.25" customHeight="1" x14ac:dyDescent="0.45">
      <c r="A59" s="150">
        <v>0.83333333333333204</v>
      </c>
      <c r="B59" s="70"/>
      <c r="C59" s="74"/>
      <c r="D59" s="74"/>
      <c r="E59" s="78"/>
      <c r="F59" s="74"/>
      <c r="G59" s="78"/>
      <c r="H59" s="74"/>
      <c r="I59" s="57"/>
      <c r="J59" s="125">
        <f t="shared" ca="1" si="3"/>
        <v>0</v>
      </c>
      <c r="K59" s="126">
        <f t="shared" ca="1" si="4"/>
        <v>0</v>
      </c>
      <c r="L59" s="127">
        <f t="shared" ca="1" si="5"/>
        <v>0</v>
      </c>
      <c r="M59" s="128">
        <f t="shared" ca="1" si="6"/>
        <v>0</v>
      </c>
      <c r="N59" s="129">
        <f t="shared" ca="1" si="7"/>
        <v>0</v>
      </c>
      <c r="O59" s="130">
        <f t="shared" ca="1" si="8"/>
        <v>0</v>
      </c>
      <c r="P59" s="1"/>
      <c r="R59" s="1"/>
      <c r="S59" s="1"/>
      <c r="T59" s="1"/>
    </row>
    <row r="60" spans="1:20" ht="8.25" customHeight="1" x14ac:dyDescent="0.45">
      <c r="A60" s="151">
        <v>0.843749999999998</v>
      </c>
      <c r="B60" s="71"/>
      <c r="C60" s="75"/>
      <c r="D60" s="75"/>
      <c r="E60" s="79"/>
      <c r="F60" s="75"/>
      <c r="G60" s="79"/>
      <c r="H60" s="75"/>
      <c r="I60" s="57"/>
      <c r="J60" s="125">
        <f t="shared" ca="1" si="3"/>
        <v>0</v>
      </c>
      <c r="K60" s="126">
        <f t="shared" ca="1" si="4"/>
        <v>0</v>
      </c>
      <c r="L60" s="127">
        <f t="shared" ca="1" si="5"/>
        <v>0</v>
      </c>
      <c r="M60" s="128">
        <f t="shared" ca="1" si="6"/>
        <v>0</v>
      </c>
      <c r="N60" s="129">
        <f t="shared" ca="1" si="7"/>
        <v>0</v>
      </c>
      <c r="O60" s="130">
        <f t="shared" ca="1" si="8"/>
        <v>0</v>
      </c>
      <c r="P60" s="1"/>
      <c r="R60" s="1"/>
      <c r="S60" s="1"/>
      <c r="T60" s="1"/>
    </row>
    <row r="61" spans="1:20" ht="8.25" customHeight="1" x14ac:dyDescent="0.45">
      <c r="A61" s="151">
        <v>0.85416666666666496</v>
      </c>
      <c r="B61" s="71"/>
      <c r="C61" s="75"/>
      <c r="D61" s="75"/>
      <c r="E61" s="79"/>
      <c r="F61" s="75"/>
      <c r="G61" s="79"/>
      <c r="H61" s="75"/>
      <c r="I61" s="57"/>
      <c r="J61" s="125">
        <f t="shared" ca="1" si="3"/>
        <v>0</v>
      </c>
      <c r="K61" s="126">
        <f t="shared" ca="1" si="4"/>
        <v>0</v>
      </c>
      <c r="L61" s="127">
        <f t="shared" ca="1" si="5"/>
        <v>0</v>
      </c>
      <c r="M61" s="128">
        <f t="shared" ca="1" si="6"/>
        <v>0</v>
      </c>
      <c r="N61" s="129">
        <f t="shared" ca="1" si="7"/>
        <v>0</v>
      </c>
      <c r="O61" s="130">
        <f t="shared" ca="1" si="8"/>
        <v>0</v>
      </c>
      <c r="P61" s="1"/>
      <c r="R61" s="1"/>
      <c r="S61" s="1"/>
      <c r="T61" s="1"/>
    </row>
    <row r="62" spans="1:20" ht="8.25" customHeight="1" x14ac:dyDescent="0.45">
      <c r="A62" s="152">
        <v>0.86458333333333204</v>
      </c>
      <c r="B62" s="73"/>
      <c r="C62" s="77"/>
      <c r="D62" s="77"/>
      <c r="E62" s="81"/>
      <c r="F62" s="77"/>
      <c r="G62" s="81"/>
      <c r="H62" s="77"/>
      <c r="I62" s="57"/>
      <c r="J62" s="125">
        <f t="shared" ca="1" si="3"/>
        <v>0</v>
      </c>
      <c r="K62" s="126">
        <f t="shared" ca="1" si="4"/>
        <v>0</v>
      </c>
      <c r="L62" s="127">
        <f t="shared" ca="1" si="5"/>
        <v>0</v>
      </c>
      <c r="M62" s="128">
        <f t="shared" ca="1" si="6"/>
        <v>0</v>
      </c>
      <c r="N62" s="129">
        <f t="shared" ca="1" si="7"/>
        <v>0</v>
      </c>
      <c r="O62" s="130">
        <f t="shared" ca="1" si="8"/>
        <v>0</v>
      </c>
      <c r="P62" s="1"/>
      <c r="R62" s="1"/>
      <c r="S62" s="1"/>
      <c r="T62" s="1"/>
    </row>
    <row r="63" spans="1:20" ht="8.25" customHeight="1" x14ac:dyDescent="0.45">
      <c r="A63" s="150">
        <v>0.874999999999998</v>
      </c>
      <c r="B63" s="74"/>
      <c r="C63" s="74"/>
      <c r="D63" s="74"/>
      <c r="E63" s="78"/>
      <c r="F63" s="74"/>
      <c r="G63" s="78"/>
      <c r="H63" s="74"/>
      <c r="I63" s="57"/>
      <c r="J63" s="125">
        <f t="shared" ca="1" si="3"/>
        <v>0</v>
      </c>
      <c r="K63" s="126">
        <f t="shared" ca="1" si="4"/>
        <v>0</v>
      </c>
      <c r="L63" s="127">
        <f t="shared" ca="1" si="5"/>
        <v>0</v>
      </c>
      <c r="M63" s="128">
        <f t="shared" ca="1" si="6"/>
        <v>0</v>
      </c>
      <c r="N63" s="129">
        <f t="shared" ca="1" si="7"/>
        <v>0</v>
      </c>
      <c r="O63" s="130">
        <f t="shared" ca="1" si="8"/>
        <v>0</v>
      </c>
      <c r="P63" s="1"/>
      <c r="R63" s="1"/>
      <c r="S63" s="1"/>
      <c r="T63" s="1"/>
    </row>
    <row r="64" spans="1:20" ht="8.25" customHeight="1" x14ac:dyDescent="0.45">
      <c r="A64" s="151">
        <v>0.88541666666666496</v>
      </c>
      <c r="B64" s="75"/>
      <c r="C64" s="75"/>
      <c r="D64" s="75"/>
      <c r="E64" s="79"/>
      <c r="F64" s="75"/>
      <c r="G64" s="79"/>
      <c r="H64" s="75"/>
      <c r="I64" s="57"/>
      <c r="J64" s="125">
        <f t="shared" ca="1" si="3"/>
        <v>0</v>
      </c>
      <c r="K64" s="126">
        <f t="shared" ca="1" si="4"/>
        <v>0</v>
      </c>
      <c r="L64" s="127">
        <f t="shared" ca="1" si="5"/>
        <v>0</v>
      </c>
      <c r="M64" s="128">
        <f t="shared" ca="1" si="6"/>
        <v>0</v>
      </c>
      <c r="N64" s="129">
        <f t="shared" ca="1" si="7"/>
        <v>0</v>
      </c>
      <c r="O64" s="130">
        <f t="shared" ca="1" si="8"/>
        <v>0</v>
      </c>
      <c r="P64" s="1"/>
      <c r="R64" s="1"/>
      <c r="S64" s="1"/>
      <c r="T64" s="1"/>
    </row>
    <row r="65" spans="1:20" ht="8.25" customHeight="1" x14ac:dyDescent="0.45">
      <c r="A65" s="151">
        <v>0.89583333333333204</v>
      </c>
      <c r="B65" s="75"/>
      <c r="C65" s="75"/>
      <c r="D65" s="75"/>
      <c r="E65" s="79"/>
      <c r="F65" s="75"/>
      <c r="G65" s="79"/>
      <c r="H65" s="75"/>
      <c r="I65" s="57"/>
      <c r="J65" s="125">
        <f t="shared" ca="1" si="3"/>
        <v>0</v>
      </c>
      <c r="K65" s="126">
        <f t="shared" ca="1" si="4"/>
        <v>0</v>
      </c>
      <c r="L65" s="127">
        <f t="shared" ca="1" si="5"/>
        <v>0</v>
      </c>
      <c r="M65" s="128">
        <f t="shared" ca="1" si="6"/>
        <v>0</v>
      </c>
      <c r="N65" s="129">
        <f t="shared" ca="1" si="7"/>
        <v>0</v>
      </c>
      <c r="O65" s="130">
        <f t="shared" ca="1" si="8"/>
        <v>0</v>
      </c>
      <c r="P65" s="1"/>
      <c r="R65" s="1"/>
      <c r="S65" s="1"/>
      <c r="T65" s="1"/>
    </row>
    <row r="66" spans="1:20" ht="8.25" customHeight="1" x14ac:dyDescent="0.45">
      <c r="A66" s="153">
        <v>0.906249999999998</v>
      </c>
      <c r="B66" s="76"/>
      <c r="C66" s="76"/>
      <c r="D66" s="76"/>
      <c r="E66" s="80"/>
      <c r="F66" s="76"/>
      <c r="G66" s="80"/>
      <c r="H66" s="76"/>
      <c r="I66" s="57"/>
      <c r="J66" s="125">
        <f t="shared" ca="1" si="3"/>
        <v>0</v>
      </c>
      <c r="K66" s="126">
        <f t="shared" ca="1" si="4"/>
        <v>0</v>
      </c>
      <c r="L66" s="127">
        <f t="shared" ca="1" si="5"/>
        <v>0</v>
      </c>
      <c r="M66" s="128">
        <f t="shared" ca="1" si="6"/>
        <v>0</v>
      </c>
      <c r="N66" s="129">
        <f t="shared" ca="1" si="7"/>
        <v>0</v>
      </c>
      <c r="O66" s="130">
        <f t="shared" ca="1" si="8"/>
        <v>0</v>
      </c>
      <c r="P66" s="1"/>
      <c r="R66" s="1"/>
      <c r="S66" s="1"/>
      <c r="T66" s="1"/>
    </row>
    <row r="67" spans="1:20" ht="8.25" customHeight="1" x14ac:dyDescent="0.45">
      <c r="A67" s="150">
        <v>0.91666666666666496</v>
      </c>
      <c r="B67" s="74"/>
      <c r="C67" s="74"/>
      <c r="D67" s="74"/>
      <c r="E67" s="78"/>
      <c r="F67" s="74"/>
      <c r="G67" s="78"/>
      <c r="H67" s="74"/>
      <c r="I67" s="57"/>
      <c r="J67" s="125">
        <f t="shared" ca="1" si="3"/>
        <v>0</v>
      </c>
      <c r="K67" s="126">
        <f t="shared" ca="1" si="4"/>
        <v>0</v>
      </c>
      <c r="L67" s="127">
        <f t="shared" ca="1" si="5"/>
        <v>0</v>
      </c>
      <c r="M67" s="128">
        <f t="shared" ca="1" si="6"/>
        <v>0</v>
      </c>
      <c r="N67" s="129">
        <f t="shared" ca="1" si="7"/>
        <v>0</v>
      </c>
      <c r="O67" s="130">
        <f t="shared" ref="O67:O74" ca="1" si="12">SUM(J67:N67)</f>
        <v>0</v>
      </c>
      <c r="P67" s="1"/>
      <c r="R67" s="1"/>
      <c r="S67" s="1"/>
      <c r="T67" s="1"/>
    </row>
    <row r="68" spans="1:20" ht="8.25" customHeight="1" x14ac:dyDescent="0.45">
      <c r="A68" s="151">
        <v>0.92708333333333104</v>
      </c>
      <c r="B68" s="75"/>
      <c r="C68" s="75"/>
      <c r="D68" s="75"/>
      <c r="E68" s="79"/>
      <c r="F68" s="75"/>
      <c r="G68" s="79"/>
      <c r="H68" s="75"/>
      <c r="I68" s="57"/>
      <c r="J68" s="125">
        <f t="shared" ref="J68:J74" ca="1" si="13">IFERROR(COUNTIFS(INDIRECT(CONCATENATE("'",$I68,"'!B3:H74")),"*Pre-Vocational*",INDIRECT(CONCATENATE("'",$I68,"'!B3:H74")),"*"&amp;$A$1&amp;"*")/4,0)</f>
        <v>0</v>
      </c>
      <c r="K68" s="126">
        <f t="shared" ref="K68:K74" ca="1" si="14">IFERROR(COUNTIFS(INDIRECT(CONCATENATE("'",$I68,"'!B3:H74")),"*CareGiver*",INDIRECT(CONCATENATE("'",$I68,"'!B3:H74")),"*"&amp;$A$1&amp;"*")/4,0)</f>
        <v>0</v>
      </c>
      <c r="L68" s="127">
        <f t="shared" ref="L68:L74" ca="1" si="15">IFERROR(COUNTIFS(INDIRECT(CONCATENATE("'",$I68,"'!B3:H74")),"*Advocacy*",INDIRECT(CONCATENATE("'",$I68,"'!B3:H74")),"*"&amp;$A$1&amp;"*")/4,0)</f>
        <v>0</v>
      </c>
      <c r="M68" s="128">
        <f t="shared" ref="M68:M74" ca="1" si="16">IFERROR(COUNTIFS(INDIRECT(CONCATENATE("'",$I68,"'!B3:H74")),"*Respite*",INDIRECT(CONCATENATE("'",$I68,"'!B3:H74")),"*"&amp;$A$1&amp;"*")/4,0)</f>
        <v>0</v>
      </c>
      <c r="N68" s="129">
        <f t="shared" ref="N68:N74" ca="1" si="17">IFERROR(COUNTIFS(INDIRECT(CONCATENATE("'",$I68,"'!B3:H74")),"*Com Hab*",INDIRECT(CONCATENATE("'",$I68,"'!B3:H74")),"*"&amp;$A$1&amp;"*")/4,0)</f>
        <v>0</v>
      </c>
      <c r="O68" s="130">
        <f t="shared" ca="1" si="12"/>
        <v>0</v>
      </c>
      <c r="P68" s="1"/>
      <c r="R68" s="1"/>
      <c r="S68" s="1"/>
      <c r="T68" s="1"/>
    </row>
    <row r="69" spans="1:20" ht="8.25" customHeight="1" x14ac:dyDescent="0.45">
      <c r="A69" s="151">
        <v>0.937499999999998</v>
      </c>
      <c r="B69" s="75"/>
      <c r="C69" s="75"/>
      <c r="D69" s="75"/>
      <c r="E69" s="79"/>
      <c r="F69" s="75"/>
      <c r="G69" s="79"/>
      <c r="H69" s="75"/>
      <c r="I69" s="57"/>
      <c r="J69" s="125">
        <f t="shared" ca="1" si="13"/>
        <v>0</v>
      </c>
      <c r="K69" s="126">
        <f t="shared" ca="1" si="14"/>
        <v>0</v>
      </c>
      <c r="L69" s="127">
        <f t="shared" ca="1" si="15"/>
        <v>0</v>
      </c>
      <c r="M69" s="128">
        <f t="shared" ca="1" si="16"/>
        <v>0</v>
      </c>
      <c r="N69" s="129">
        <f t="shared" ca="1" si="17"/>
        <v>0</v>
      </c>
      <c r="O69" s="130">
        <f t="shared" ca="1" si="12"/>
        <v>0</v>
      </c>
      <c r="P69" s="1"/>
      <c r="R69" s="1"/>
      <c r="S69" s="1"/>
      <c r="T69" s="1"/>
    </row>
    <row r="70" spans="1:20" ht="8.25" customHeight="1" x14ac:dyDescent="0.45">
      <c r="A70" s="153">
        <v>0.94791666666666496</v>
      </c>
      <c r="B70" s="76"/>
      <c r="C70" s="76"/>
      <c r="D70" s="76"/>
      <c r="E70" s="80"/>
      <c r="F70" s="76"/>
      <c r="G70" s="80"/>
      <c r="H70" s="76"/>
      <c r="I70" s="57"/>
      <c r="J70" s="125">
        <f t="shared" ca="1" si="13"/>
        <v>0</v>
      </c>
      <c r="K70" s="126">
        <f t="shared" ca="1" si="14"/>
        <v>0</v>
      </c>
      <c r="L70" s="127">
        <f t="shared" ca="1" si="15"/>
        <v>0</v>
      </c>
      <c r="M70" s="128">
        <f t="shared" ca="1" si="16"/>
        <v>0</v>
      </c>
      <c r="N70" s="129">
        <f t="shared" ca="1" si="17"/>
        <v>0</v>
      </c>
      <c r="O70" s="130">
        <f t="shared" ca="1" si="12"/>
        <v>0</v>
      </c>
      <c r="P70" s="1"/>
      <c r="R70" s="1"/>
      <c r="S70" s="1"/>
      <c r="T70" s="1"/>
    </row>
    <row r="71" spans="1:20" ht="8.25" customHeight="1" x14ac:dyDescent="0.45">
      <c r="A71" s="150">
        <v>0.95833333333333337</v>
      </c>
      <c r="B71" s="74"/>
      <c r="C71" s="74"/>
      <c r="D71" s="74"/>
      <c r="E71" s="78"/>
      <c r="F71" s="74"/>
      <c r="G71" s="78"/>
      <c r="H71" s="74"/>
      <c r="I71" s="57"/>
      <c r="J71" s="125">
        <f t="shared" ca="1" si="13"/>
        <v>0</v>
      </c>
      <c r="K71" s="126">
        <f t="shared" ca="1" si="14"/>
        <v>0</v>
      </c>
      <c r="L71" s="127">
        <f t="shared" ca="1" si="15"/>
        <v>0</v>
      </c>
      <c r="M71" s="128">
        <f t="shared" ca="1" si="16"/>
        <v>0</v>
      </c>
      <c r="N71" s="129">
        <f t="shared" ca="1" si="17"/>
        <v>0</v>
      </c>
      <c r="O71" s="130">
        <f t="shared" ca="1" si="12"/>
        <v>0</v>
      </c>
      <c r="P71" s="1"/>
      <c r="R71" s="1"/>
      <c r="S71" s="1"/>
      <c r="T71" s="1"/>
    </row>
    <row r="72" spans="1:20" ht="8.25" customHeight="1" x14ac:dyDescent="0.45">
      <c r="A72" s="151">
        <v>0.96875</v>
      </c>
      <c r="B72" s="75"/>
      <c r="C72" s="75"/>
      <c r="D72" s="75"/>
      <c r="E72" s="79"/>
      <c r="F72" s="75"/>
      <c r="G72" s="79"/>
      <c r="H72" s="75"/>
      <c r="I72" s="57"/>
      <c r="J72" s="125">
        <f t="shared" ca="1" si="13"/>
        <v>0</v>
      </c>
      <c r="K72" s="126">
        <f t="shared" ca="1" si="14"/>
        <v>0</v>
      </c>
      <c r="L72" s="127">
        <f t="shared" ca="1" si="15"/>
        <v>0</v>
      </c>
      <c r="M72" s="128">
        <f t="shared" ca="1" si="16"/>
        <v>0</v>
      </c>
      <c r="N72" s="129">
        <f t="shared" ca="1" si="17"/>
        <v>0</v>
      </c>
      <c r="O72" s="130">
        <f t="shared" ca="1" si="12"/>
        <v>0</v>
      </c>
      <c r="P72" s="1"/>
      <c r="R72" s="1"/>
      <c r="S72" s="1"/>
      <c r="T72" s="1"/>
    </row>
    <row r="73" spans="1:20" ht="8.25" customHeight="1" x14ac:dyDescent="0.45">
      <c r="A73" s="151">
        <v>0.97916666666666663</v>
      </c>
      <c r="B73" s="75"/>
      <c r="C73" s="75"/>
      <c r="D73" s="75"/>
      <c r="E73" s="79"/>
      <c r="F73" s="75"/>
      <c r="G73" s="79"/>
      <c r="H73" s="75"/>
      <c r="I73" s="57"/>
      <c r="J73" s="125">
        <f t="shared" ca="1" si="13"/>
        <v>0</v>
      </c>
      <c r="K73" s="126">
        <f t="shared" ca="1" si="14"/>
        <v>0</v>
      </c>
      <c r="L73" s="127">
        <f t="shared" ca="1" si="15"/>
        <v>0</v>
      </c>
      <c r="M73" s="128">
        <f t="shared" ca="1" si="16"/>
        <v>0</v>
      </c>
      <c r="N73" s="129">
        <f t="shared" ca="1" si="17"/>
        <v>0</v>
      </c>
      <c r="O73" s="130">
        <f t="shared" ca="1" si="12"/>
        <v>0</v>
      </c>
      <c r="P73" s="1"/>
      <c r="R73" s="1"/>
      <c r="S73" s="1"/>
      <c r="T73" s="1"/>
    </row>
    <row r="74" spans="1:20" ht="8.25" customHeight="1" x14ac:dyDescent="0.45">
      <c r="A74" s="153">
        <v>0.98958333333333337</v>
      </c>
      <c r="B74" s="76"/>
      <c r="C74" s="76"/>
      <c r="D74" s="76"/>
      <c r="E74" s="80"/>
      <c r="F74" s="76"/>
      <c r="G74" s="80"/>
      <c r="H74" s="76"/>
      <c r="I74" s="57"/>
      <c r="J74" s="125">
        <f t="shared" ca="1" si="13"/>
        <v>0</v>
      </c>
      <c r="K74" s="126">
        <f t="shared" ca="1" si="14"/>
        <v>0</v>
      </c>
      <c r="L74" s="127">
        <f t="shared" ca="1" si="15"/>
        <v>0</v>
      </c>
      <c r="M74" s="128">
        <f t="shared" ca="1" si="16"/>
        <v>0</v>
      </c>
      <c r="N74" s="129">
        <f t="shared" ca="1" si="17"/>
        <v>0</v>
      </c>
      <c r="O74" s="130">
        <f t="shared" ca="1" si="12"/>
        <v>0</v>
      </c>
      <c r="P74" s="1"/>
      <c r="R74" s="1"/>
      <c r="S74" s="1"/>
      <c r="T74" s="1"/>
    </row>
    <row r="75" spans="1:20" ht="8.25" customHeight="1" x14ac:dyDescent="0.45">
      <c r="A75" s="101" t="s">
        <v>5</v>
      </c>
      <c r="B75" s="58"/>
      <c r="C75" s="58"/>
      <c r="D75" s="58"/>
      <c r="E75" s="58"/>
      <c r="F75" s="58"/>
      <c r="G75" s="58"/>
      <c r="H75" s="59">
        <f>COUNTIF($B$3:$H$74,"*Pre-Vocational*")/4</f>
        <v>0</v>
      </c>
      <c r="I75" s="57"/>
      <c r="P75"/>
      <c r="R75"/>
      <c r="S75"/>
      <c r="T75"/>
    </row>
    <row r="76" spans="1:20" ht="8.25" customHeight="1" x14ac:dyDescent="0.45">
      <c r="A76" s="102" t="s">
        <v>6</v>
      </c>
      <c r="B76" s="60"/>
      <c r="C76" s="60"/>
      <c r="D76" s="60"/>
      <c r="E76" s="60"/>
      <c r="F76" s="60"/>
      <c r="G76" s="60"/>
      <c r="H76" s="61">
        <f>COUNTIF($B$3:$H$74,"*CareGiver*")/4</f>
        <v>0</v>
      </c>
      <c r="I76" s="57"/>
      <c r="P76"/>
      <c r="R76"/>
      <c r="S76"/>
      <c r="T76"/>
    </row>
    <row r="77" spans="1:20" ht="8.25" customHeight="1" x14ac:dyDescent="0.45">
      <c r="A77" s="103" t="s">
        <v>7</v>
      </c>
      <c r="B77" s="62"/>
      <c r="C77" s="62"/>
      <c r="D77" s="62"/>
      <c r="E77" s="62"/>
      <c r="F77" s="62"/>
      <c r="G77" s="62"/>
      <c r="H77" s="63">
        <f>COUNTIF($B$3:$H$74,"*Advocacy*")/4</f>
        <v>0</v>
      </c>
      <c r="I77" s="57"/>
      <c r="P77"/>
      <c r="R77"/>
      <c r="S77"/>
      <c r="T77"/>
    </row>
    <row r="78" spans="1:20" ht="7.5" customHeight="1" x14ac:dyDescent="0.45">
      <c r="A78" s="104" t="s">
        <v>8</v>
      </c>
      <c r="B78" s="64"/>
      <c r="C78" s="64"/>
      <c r="D78" s="64"/>
      <c r="E78" s="64"/>
      <c r="F78" s="64"/>
      <c r="G78" s="64"/>
      <c r="H78" s="65">
        <f>COUNTIF($B$3:$H$74,"*Respite*")/4</f>
        <v>0</v>
      </c>
      <c r="I78" s="57"/>
      <c r="P78"/>
      <c r="R78"/>
      <c r="S78"/>
      <c r="T78"/>
    </row>
    <row r="79" spans="1:20" ht="7.5" customHeight="1" x14ac:dyDescent="0.45">
      <c r="A79" s="105" t="s">
        <v>107</v>
      </c>
      <c r="B79" s="68"/>
      <c r="C79" s="68"/>
      <c r="D79" s="68"/>
      <c r="E79" s="68"/>
      <c r="F79" s="68"/>
      <c r="G79" s="68"/>
      <c r="H79" s="69">
        <f>COUNTIF($B$3:$H$74,"*Com Hab*")/4</f>
        <v>0</v>
      </c>
      <c r="I79" s="57"/>
      <c r="P79"/>
      <c r="R79"/>
      <c r="S79"/>
      <c r="T79"/>
    </row>
    <row r="80" spans="1:20" ht="8.25" customHeight="1" x14ac:dyDescent="0.45">
      <c r="A80" s="106" t="s">
        <v>39</v>
      </c>
      <c r="B80" s="66"/>
      <c r="C80" s="66"/>
      <c r="D80" s="66"/>
      <c r="E80" s="66"/>
      <c r="F80" s="66"/>
      <c r="G80" s="66"/>
      <c r="H80" s="67">
        <f>SUM(H75:H79)</f>
        <v>0</v>
      </c>
      <c r="I80" s="57"/>
      <c r="P80"/>
      <c r="R80"/>
      <c r="S80"/>
      <c r="T80"/>
    </row>
    <row r="81" spans="1:20" ht="32.65" hidden="1" customHeight="1" x14ac:dyDescent="0.45">
      <c r="I81" s="55"/>
      <c r="P81" s="1"/>
      <c r="R81" s="1"/>
      <c r="S81" s="1"/>
      <c r="T81" s="1"/>
    </row>
    <row r="82" spans="1:20" ht="8.25" hidden="1" customHeight="1" x14ac:dyDescent="0.45">
      <c r="I82" s="53"/>
      <c r="P82" s="1"/>
      <c r="R82" s="1"/>
      <c r="S82" s="1"/>
      <c r="T82" s="1"/>
    </row>
    <row r="83" spans="1:20" ht="14.65" hidden="1" customHeight="1" x14ac:dyDescent="0.45">
      <c r="I83" s="53"/>
      <c r="P83" s="1"/>
      <c r="R83" s="1"/>
      <c r="S83" s="1"/>
      <c r="T83" s="1"/>
    </row>
    <row r="84" spans="1:20" hidden="1" x14ac:dyDescent="0.45">
      <c r="I84" s="53"/>
      <c r="P84" s="1"/>
      <c r="R84" s="1"/>
      <c r="S84" s="1"/>
      <c r="T84" s="1"/>
    </row>
    <row r="85" spans="1:20" hidden="1" x14ac:dyDescent="0.45">
      <c r="A85"/>
      <c r="B85"/>
      <c r="C85"/>
      <c r="D85"/>
      <c r="E85"/>
      <c r="F85"/>
      <c r="G85"/>
      <c r="H85"/>
      <c r="I85" s="53"/>
      <c r="P85" s="1"/>
      <c r="R85" s="1"/>
      <c r="S85" s="1"/>
      <c r="T85" s="1"/>
    </row>
    <row r="86" spans="1:20" hidden="1" x14ac:dyDescent="0.45">
      <c r="A86"/>
      <c r="B86"/>
      <c r="C86"/>
      <c r="D86"/>
      <c r="E86"/>
      <c r="F86"/>
      <c r="G86"/>
      <c r="H86"/>
      <c r="I86" s="53"/>
      <c r="P86" s="1"/>
      <c r="R86" s="1"/>
      <c r="S86" s="1"/>
      <c r="T86" s="1"/>
    </row>
    <row r="87" spans="1:20" hidden="1" x14ac:dyDescent="0.45">
      <c r="A87"/>
      <c r="B87"/>
      <c r="C87"/>
      <c r="D87"/>
      <c r="E87"/>
      <c r="F87"/>
      <c r="G87"/>
      <c r="H87"/>
      <c r="I87" s="53"/>
      <c r="P87" s="1"/>
      <c r="R87" s="1"/>
      <c r="S87" s="1"/>
      <c r="T87" s="1"/>
    </row>
    <row r="88" spans="1:20" hidden="1" x14ac:dyDescent="0.45">
      <c r="A88"/>
      <c r="B88"/>
      <c r="C88"/>
      <c r="D88"/>
      <c r="E88"/>
      <c r="F88"/>
      <c r="G88"/>
      <c r="H88"/>
      <c r="I88" s="53"/>
      <c r="P88" s="1"/>
      <c r="R88" s="1"/>
      <c r="S88" s="1"/>
      <c r="T88" s="1"/>
    </row>
    <row r="89" spans="1:20" hidden="1" x14ac:dyDescent="0.45">
      <c r="A89"/>
      <c r="B89"/>
      <c r="C89"/>
      <c r="D89"/>
      <c r="E89"/>
      <c r="F89"/>
      <c r="G89"/>
      <c r="H89"/>
      <c r="I89" s="53"/>
      <c r="P89" s="1"/>
      <c r="R89" s="1"/>
      <c r="S89" s="1"/>
      <c r="T89" s="1"/>
    </row>
    <row r="90" spans="1:20" ht="14.65" hidden="1" customHeight="1" x14ac:dyDescent="0.45">
      <c r="A90"/>
      <c r="B90"/>
      <c r="C90"/>
      <c r="D90"/>
      <c r="E90"/>
      <c r="F90"/>
      <c r="G90"/>
      <c r="H90"/>
      <c r="I90" s="53"/>
      <c r="P90" s="1"/>
      <c r="R90" s="1"/>
      <c r="S90" s="1"/>
      <c r="T90" s="1"/>
    </row>
    <row r="91" spans="1:20" ht="14.65" hidden="1" customHeight="1" x14ac:dyDescent="0.45">
      <c r="I91" s="53"/>
      <c r="P91" s="1"/>
      <c r="R91" s="1"/>
      <c r="S91" s="1"/>
      <c r="T91" s="1"/>
    </row>
    <row r="92" spans="1:20" hidden="1" x14ac:dyDescent="0.45">
      <c r="I92" s="53"/>
      <c r="P92" s="1"/>
      <c r="R92" s="1"/>
      <c r="S92" s="1"/>
      <c r="T92" s="1"/>
    </row>
    <row r="93" spans="1:20" hidden="1" x14ac:dyDescent="0.45">
      <c r="I93" s="53"/>
      <c r="P93" s="1"/>
      <c r="R93" s="1"/>
      <c r="S93" s="1"/>
      <c r="T93" s="1"/>
    </row>
    <row r="94" spans="1:20" hidden="1" x14ac:dyDescent="0.45">
      <c r="I94" s="53"/>
      <c r="P94" s="1"/>
      <c r="R94" s="1"/>
      <c r="S94" s="1"/>
      <c r="T94" s="1"/>
    </row>
    <row r="95" spans="1:20" hidden="1" x14ac:dyDescent="0.45">
      <c r="I95" s="53"/>
      <c r="P95" s="1"/>
      <c r="R95" s="1"/>
      <c r="S95" s="1"/>
      <c r="T95" s="1"/>
    </row>
    <row r="96" spans="1:20" hidden="1" x14ac:dyDescent="0.45">
      <c r="I96" s="53"/>
      <c r="P96" s="1"/>
      <c r="R96" s="1"/>
      <c r="S96" s="1"/>
      <c r="T96" s="1"/>
    </row>
    <row r="97" spans="9:20" hidden="1" x14ac:dyDescent="0.45">
      <c r="I97" s="53"/>
      <c r="P97" s="1"/>
      <c r="R97" s="1"/>
      <c r="S97" s="1"/>
      <c r="T97" s="1"/>
    </row>
    <row r="98" spans="9:20" ht="14.65" hidden="1" customHeight="1" x14ac:dyDescent="0.45">
      <c r="I98" s="53"/>
    </row>
    <row r="99" spans="9:20" ht="14.65" hidden="1" customHeight="1" x14ac:dyDescent="0.45">
      <c r="I99" s="53"/>
    </row>
    <row r="100" spans="9:20" ht="14.65" hidden="1" customHeight="1" x14ac:dyDescent="0.45">
      <c r="I100" s="53"/>
    </row>
    <row r="101" spans="9:20" ht="14.65" hidden="1" customHeight="1" x14ac:dyDescent="0.45">
      <c r="I101" s="53"/>
    </row>
    <row r="102" spans="9:20" ht="14.65" hidden="1" customHeight="1" x14ac:dyDescent="0.45">
      <c r="I102" s="53"/>
    </row>
    <row r="103" spans="9:20" ht="14.65" hidden="1" customHeight="1" x14ac:dyDescent="0.45">
      <c r="I103" s="53"/>
    </row>
    <row r="104" spans="9:20" ht="14.65" hidden="1" customHeight="1" x14ac:dyDescent="0.45">
      <c r="I104" s="53"/>
    </row>
    <row r="105" spans="9:20" ht="14.65" hidden="1" customHeight="1" x14ac:dyDescent="0.45">
      <c r="I105" s="53"/>
    </row>
    <row r="106" spans="9:20" ht="14.65" hidden="1" customHeight="1" x14ac:dyDescent="0.45">
      <c r="I106" s="53"/>
    </row>
    <row r="107" spans="9:20" ht="14.65" hidden="1" customHeight="1" x14ac:dyDescent="0.45">
      <c r="I107" s="53"/>
    </row>
    <row r="108" spans="9:20" ht="14.65" hidden="1" customHeight="1" x14ac:dyDescent="0.45">
      <c r="I108" s="53"/>
    </row>
    <row r="109" spans="9:20" ht="14.65" hidden="1" customHeight="1" x14ac:dyDescent="0.45">
      <c r="I109" s="53"/>
    </row>
    <row r="110" spans="9:20" ht="14.65" hidden="1" customHeight="1" x14ac:dyDescent="0.45">
      <c r="I110" s="53"/>
    </row>
    <row r="111" spans="9:20" ht="14.65" hidden="1" customHeight="1" x14ac:dyDescent="0.45">
      <c r="I111" s="53"/>
    </row>
    <row r="112" spans="9:20" ht="14.65" hidden="1" customHeight="1" x14ac:dyDescent="0.45">
      <c r="I112" s="53"/>
    </row>
    <row r="113" spans="9:9" ht="14.65" hidden="1" customHeight="1" x14ac:dyDescent="0.45">
      <c r="I113" s="53"/>
    </row>
    <row r="114" spans="9:9" ht="14.65" hidden="1" customHeight="1" x14ac:dyDescent="0.45">
      <c r="I114" s="53"/>
    </row>
    <row r="115" spans="9:9" ht="14.65" hidden="1" customHeight="1" x14ac:dyDescent="0.45">
      <c r="I115" s="53"/>
    </row>
    <row r="116" spans="9:9" ht="14.65" hidden="1" customHeight="1" x14ac:dyDescent="0.45">
      <c r="I116" s="53"/>
    </row>
    <row r="117" spans="9:9" ht="14.65" hidden="1" customHeight="1" x14ac:dyDescent="0.45">
      <c r="I117" s="53"/>
    </row>
    <row r="118" spans="9:9" ht="14.65" hidden="1" customHeight="1" x14ac:dyDescent="0.45">
      <c r="I118" s="53"/>
    </row>
    <row r="119" spans="9:9" ht="14.65" hidden="1" customHeight="1" x14ac:dyDescent="0.45">
      <c r="I119" s="53"/>
    </row>
    <row r="120" spans="9:9" ht="14.65" hidden="1" customHeight="1" x14ac:dyDescent="0.45">
      <c r="I120" s="53"/>
    </row>
    <row r="121" spans="9:9" ht="14.65" hidden="1" customHeight="1" x14ac:dyDescent="0.45">
      <c r="I121" s="53"/>
    </row>
    <row r="122" spans="9:9" ht="14.65" hidden="1" customHeight="1" x14ac:dyDescent="0.45">
      <c r="I122" s="53"/>
    </row>
    <row r="123" spans="9:9" ht="14.65" hidden="1" customHeight="1" x14ac:dyDescent="0.45">
      <c r="I123" s="53"/>
    </row>
    <row r="124" spans="9:9" ht="14.65" hidden="1" customHeight="1" x14ac:dyDescent="0.45">
      <c r="I124" s="53"/>
    </row>
    <row r="125" spans="9:9" ht="14.65" hidden="1" customHeight="1" x14ac:dyDescent="0.45">
      <c r="I125" s="53"/>
    </row>
    <row r="126" spans="9:9" ht="14.65" hidden="1" customHeight="1" x14ac:dyDescent="0.45">
      <c r="I126" s="53"/>
    </row>
    <row r="127" spans="9:9" ht="14.65" hidden="1" customHeight="1" x14ac:dyDescent="0.45">
      <c r="I127" s="53"/>
    </row>
    <row r="128" spans="9:9" ht="14.65" hidden="1" customHeight="1" x14ac:dyDescent="0.45">
      <c r="I128" s="53"/>
    </row>
    <row r="129" spans="9:9" ht="14.65" hidden="1" customHeight="1" x14ac:dyDescent="0.45">
      <c r="I129" s="53"/>
    </row>
    <row r="130" spans="9:9" ht="14.65" hidden="1" customHeight="1" x14ac:dyDescent="0.45">
      <c r="I130" s="53"/>
    </row>
    <row r="131" spans="9:9" ht="14.65" hidden="1" customHeight="1" x14ac:dyDescent="0.45">
      <c r="I131" s="53"/>
    </row>
    <row r="132" spans="9:9" ht="14.65" hidden="1" customHeight="1" x14ac:dyDescent="0.45">
      <c r="I132" s="53"/>
    </row>
    <row r="133" spans="9:9" ht="14.65" hidden="1" customHeight="1" x14ac:dyDescent="0.45">
      <c r="I133" s="53"/>
    </row>
    <row r="134" spans="9:9" ht="14.65" hidden="1" customHeight="1" x14ac:dyDescent="0.45">
      <c r="I134" s="53"/>
    </row>
    <row r="135" spans="9:9" ht="14.65" hidden="1" customHeight="1" x14ac:dyDescent="0.45">
      <c r="I135" s="53"/>
    </row>
    <row r="136" spans="9:9" ht="14.65" hidden="1" customHeight="1" x14ac:dyDescent="0.45">
      <c r="I136" s="53"/>
    </row>
    <row r="137" spans="9:9" ht="14.65" hidden="1" customHeight="1" x14ac:dyDescent="0.45">
      <c r="I137" s="53"/>
    </row>
    <row r="138" spans="9:9" ht="14.65" hidden="1" customHeight="1" x14ac:dyDescent="0.45">
      <c r="I138" s="53"/>
    </row>
    <row r="139" spans="9:9" ht="14.65" hidden="1" customHeight="1" x14ac:dyDescent="0.45">
      <c r="I139" s="53"/>
    </row>
    <row r="140" spans="9:9" ht="14.65" hidden="1" customHeight="1" x14ac:dyDescent="0.45">
      <c r="I140" s="53"/>
    </row>
    <row r="141" spans="9:9" ht="14.65" hidden="1" customHeight="1" x14ac:dyDescent="0.45">
      <c r="I141" s="53"/>
    </row>
    <row r="142" spans="9:9" ht="14.65" hidden="1" customHeight="1" x14ac:dyDescent="0.45">
      <c r="I142" s="53"/>
    </row>
    <row r="143" spans="9:9" ht="14.65" hidden="1" customHeight="1" x14ac:dyDescent="0.45">
      <c r="I143" s="53"/>
    </row>
    <row r="144" spans="9:9" ht="14.65" hidden="1" customHeight="1" x14ac:dyDescent="0.45">
      <c r="I144" s="53"/>
    </row>
    <row r="145" spans="9:9" ht="14.65" hidden="1" customHeight="1" x14ac:dyDescent="0.45">
      <c r="I145" s="53"/>
    </row>
    <row r="146" spans="9:9" ht="14.65" hidden="1" customHeight="1" x14ac:dyDescent="0.45">
      <c r="I146" s="53"/>
    </row>
    <row r="147" spans="9:9" ht="14.65" hidden="1" customHeight="1" x14ac:dyDescent="0.45">
      <c r="I147" s="53"/>
    </row>
    <row r="148" spans="9:9" ht="14.65" hidden="1" customHeight="1" x14ac:dyDescent="0.45">
      <c r="I148" s="53"/>
    </row>
    <row r="149" spans="9:9" ht="14.65" hidden="1" customHeight="1" x14ac:dyDescent="0.45">
      <c r="I149" s="53"/>
    </row>
    <row r="150" spans="9:9" ht="14.65" hidden="1" customHeight="1" x14ac:dyDescent="0.45">
      <c r="I150" s="53"/>
    </row>
    <row r="151" spans="9:9" ht="14.65" hidden="1" customHeight="1" x14ac:dyDescent="0.45">
      <c r="I151" s="53"/>
    </row>
    <row r="152" spans="9:9" ht="14.65" hidden="1" customHeight="1" x14ac:dyDescent="0.45">
      <c r="I152" s="53"/>
    </row>
    <row r="153" spans="9:9" ht="14.65" hidden="1" customHeight="1" x14ac:dyDescent="0.45">
      <c r="I153" s="53"/>
    </row>
    <row r="154" spans="9:9" ht="14.65" hidden="1" customHeight="1" x14ac:dyDescent="0.45">
      <c r="I154" s="53"/>
    </row>
    <row r="155" spans="9:9" ht="14.65" hidden="1" customHeight="1" x14ac:dyDescent="0.45">
      <c r="I155" s="53"/>
    </row>
    <row r="156" spans="9:9" ht="14.65" hidden="1" customHeight="1" x14ac:dyDescent="0.45">
      <c r="I156" s="53"/>
    </row>
    <row r="157" spans="9:9" ht="14.65" hidden="1" customHeight="1" x14ac:dyDescent="0.45">
      <c r="I157" s="53"/>
    </row>
    <row r="158" spans="9:9" ht="14.65" hidden="1" customHeight="1" x14ac:dyDescent="0.45">
      <c r="I158" s="53"/>
    </row>
    <row r="159" spans="9:9" ht="14.65" hidden="1" customHeight="1" x14ac:dyDescent="0.45">
      <c r="I159" s="53"/>
    </row>
    <row r="160" spans="9:9" ht="14.65" hidden="1" customHeight="1" x14ac:dyDescent="0.45">
      <c r="I160" s="53"/>
    </row>
    <row r="161" spans="9:9" ht="14.65" hidden="1" customHeight="1" x14ac:dyDescent="0.45">
      <c r="I161" s="53"/>
    </row>
    <row r="162" spans="9:9" ht="14.65" hidden="1" customHeight="1" x14ac:dyDescent="0.45">
      <c r="I162" s="53"/>
    </row>
    <row r="163" spans="9:9" ht="14.65" hidden="1" customHeight="1" x14ac:dyDescent="0.45">
      <c r="I163" s="53"/>
    </row>
    <row r="164" spans="9:9" ht="14.65" hidden="1" customHeight="1" x14ac:dyDescent="0.45">
      <c r="I164" s="53"/>
    </row>
    <row r="165" spans="9:9" ht="14.65" hidden="1" customHeight="1" x14ac:dyDescent="0.45">
      <c r="I165" s="53"/>
    </row>
    <row r="166" spans="9:9" ht="14.65" hidden="1" customHeight="1" x14ac:dyDescent="0.45">
      <c r="I166" s="53"/>
    </row>
    <row r="167" spans="9:9" ht="14.65" hidden="1" customHeight="1" x14ac:dyDescent="0.45">
      <c r="I167" s="53"/>
    </row>
    <row r="168" spans="9:9" ht="14.65" hidden="1" customHeight="1" x14ac:dyDescent="0.45">
      <c r="I168" s="53"/>
    </row>
    <row r="169" spans="9:9" ht="14.65" hidden="1" customHeight="1" x14ac:dyDescent="0.45">
      <c r="I169" s="53"/>
    </row>
    <row r="170" spans="9:9" ht="14.65" hidden="1" customHeight="1" x14ac:dyDescent="0.45">
      <c r="I170" s="53"/>
    </row>
    <row r="171" spans="9:9" ht="14.65" hidden="1" customHeight="1" x14ac:dyDescent="0.45">
      <c r="I171" s="53"/>
    </row>
    <row r="172" spans="9:9" ht="14.65" hidden="1" customHeight="1" x14ac:dyDescent="0.45">
      <c r="I172" s="53"/>
    </row>
    <row r="173" spans="9:9" ht="14.65" hidden="1" customHeight="1" x14ac:dyDescent="0.45">
      <c r="I173" s="53"/>
    </row>
    <row r="174" spans="9:9" ht="14.65" hidden="1" customHeight="1" x14ac:dyDescent="0.45">
      <c r="I174" s="53"/>
    </row>
    <row r="175" spans="9:9" ht="14.65" hidden="1" customHeight="1" x14ac:dyDescent="0.45">
      <c r="I175" s="53"/>
    </row>
    <row r="176" spans="9:9" ht="14.65" hidden="1" customHeight="1" x14ac:dyDescent="0.45">
      <c r="I176" s="53"/>
    </row>
    <row r="177" spans="9:9" ht="14.65" hidden="1" customHeight="1" x14ac:dyDescent="0.45">
      <c r="I177" s="53"/>
    </row>
    <row r="178" spans="9:9" ht="14.65" hidden="1" customHeight="1" x14ac:dyDescent="0.45">
      <c r="I178" s="53"/>
    </row>
    <row r="179" spans="9:9" ht="14.65" hidden="1" customHeight="1" x14ac:dyDescent="0.45">
      <c r="I179" s="53"/>
    </row>
    <row r="180" spans="9:9" ht="14.65" hidden="1" customHeight="1" x14ac:dyDescent="0.45">
      <c r="I180" s="54"/>
    </row>
  </sheetData>
  <mergeCells count="8">
    <mergeCell ref="O1:O2"/>
    <mergeCell ref="P1:Q1"/>
    <mergeCell ref="A1:H1"/>
    <mergeCell ref="J1:J2"/>
    <mergeCell ref="K1:K2"/>
    <mergeCell ref="L1:L2"/>
    <mergeCell ref="M1:M2"/>
    <mergeCell ref="N1:N2"/>
  </mergeCells>
  <conditionalFormatting sqref="B3:H74">
    <cfRule type="containsText" dxfId="77" priority="1" operator="containsText" text="Unavailable">
      <formula>NOT(ISERROR(SEARCH("Unavailable",B3)))</formula>
    </cfRule>
    <cfRule type="containsText" dxfId="76" priority="2" operator="containsText" text="Com Hab">
      <formula>NOT(ISERROR(SEARCH("Com Hab",B3)))</formula>
    </cfRule>
    <cfRule type="containsText" dxfId="75" priority="3" operator="containsText" text="Respite">
      <formula>NOT(ISERROR(SEARCH("Respite",B3)))</formula>
    </cfRule>
    <cfRule type="containsText" dxfId="74" priority="4" operator="containsText" text="Advocacy">
      <formula>NOT(ISERROR(SEARCH("Advocacy",B3)))</formula>
    </cfRule>
    <cfRule type="containsText" dxfId="73" priority="5" operator="containsText" text="CareGiver">
      <formula>NOT(ISERROR(SEARCH("CareGiver",B3)))</formula>
    </cfRule>
    <cfRule type="containsText" dxfId="72" priority="6" operator="containsText" text="Pre-Vocational">
      <formula>NOT(ISERROR(SEARCH("Pre-Vocational",B3)))</formula>
    </cfRule>
  </conditionalFormatting>
  <dataValidations count="1">
    <dataValidation type="list" allowBlank="1" showInputMessage="1" sqref="A1" xr:uid="{A9961351-3719-44F5-A153-A8380F59D9AE}">
      <formula1>Clients</formula1>
    </dataValidation>
  </dataValidations>
  <pageMargins left="0" right="0" top="1.75" bottom="0.75" header="0" footer="0"/>
  <pageSetup orientation="portrait" horizontalDpi="300" verticalDpi="300" r:id="rId1"/>
  <headerFooter scaleWithDoc="0">
    <oddHeader>&amp;L&amp;G&amp;C
&amp;G</oddHeader>
    <oddFooter>&amp;C
Signature: ____________________ Date:____/_____/____
 &amp;K92D05010 Prag Blvd #003 Monroe NY 10950 ● 845-600-1331 ● Info@legadail.org &amp;K01+000
&amp;G</oddFooter>
  </headerFooter>
  <drawing r:id="rId2"/>
  <legacyDrawingHF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5BA37-F026-4928-8A57-2E8413408929}">
  <sheetPr codeName="Sheet31">
    <tabColor indexed="13"/>
    <pageSetUpPr fitToPage="1"/>
  </sheetPr>
  <dimension ref="A1:AC180"/>
  <sheetViews>
    <sheetView showGridLines="0" zoomScale="85" zoomScaleNormal="85" workbookViewId="0">
      <selection activeCell="O80" sqref="O80"/>
    </sheetView>
  </sheetViews>
  <sheetFormatPr defaultColWidth="0" defaultRowHeight="14.25" customHeight="1" zeroHeight="1" x14ac:dyDescent="0.45"/>
  <cols>
    <col min="1" max="1" width="11.265625" style="11" bestFit="1" customWidth="1"/>
    <col min="2" max="8" width="6.53125" style="11" customWidth="1"/>
    <col min="9" max="9" width="16.53125" style="51" customWidth="1"/>
    <col min="10" max="15" width="6.53125" customWidth="1"/>
    <col min="16" max="16" width="17.73046875" style="13" customWidth="1"/>
    <col min="17" max="17" width="29.53125" style="1" customWidth="1"/>
    <col min="18" max="18" width="4" style="13" customWidth="1"/>
    <col min="19" max="19" width="37.796875" style="13" customWidth="1"/>
    <col min="20" max="20" width="10.53125" style="13" hidden="1" customWidth="1"/>
    <col min="21" max="16384" width="10.53125" hidden="1"/>
  </cols>
  <sheetData>
    <row r="1" spans="1:29" ht="8.25" customHeight="1" x14ac:dyDescent="0.45">
      <c r="A1" s="173" t="s">
        <v>288</v>
      </c>
      <c r="B1" s="174"/>
      <c r="C1" s="174"/>
      <c r="D1" s="174"/>
      <c r="E1" s="174"/>
      <c r="F1" s="174"/>
      <c r="G1" s="174"/>
      <c r="H1" s="175"/>
      <c r="I1" s="99"/>
      <c r="J1" s="178" t="s">
        <v>208</v>
      </c>
      <c r="K1" s="178" t="s">
        <v>6</v>
      </c>
      <c r="L1" s="178" t="s">
        <v>7</v>
      </c>
      <c r="M1" s="178" t="s">
        <v>8</v>
      </c>
      <c r="N1" s="178" t="s">
        <v>107</v>
      </c>
      <c r="O1" s="178" t="s">
        <v>39</v>
      </c>
      <c r="P1" s="176" t="s">
        <v>205</v>
      </c>
      <c r="Q1" s="177"/>
    </row>
    <row r="2" spans="1:29" ht="8.25" customHeight="1" x14ac:dyDescent="0.45">
      <c r="A2" s="52"/>
      <c r="B2" s="52" t="s">
        <v>32</v>
      </c>
      <c r="C2" s="52" t="s">
        <v>33</v>
      </c>
      <c r="D2" s="52" t="s">
        <v>34</v>
      </c>
      <c r="E2" s="52" t="s">
        <v>35</v>
      </c>
      <c r="F2" s="52" t="s">
        <v>36</v>
      </c>
      <c r="G2" s="52" t="s">
        <v>37</v>
      </c>
      <c r="H2" s="52" t="s">
        <v>38</v>
      </c>
      <c r="I2" s="100" t="s">
        <v>105</v>
      </c>
      <c r="J2" s="179"/>
      <c r="K2" s="179"/>
      <c r="L2" s="179"/>
      <c r="M2" s="179"/>
      <c r="N2" s="179"/>
      <c r="O2" s="179"/>
      <c r="P2" s="101" t="s">
        <v>5</v>
      </c>
      <c r="Q2" s="107" cm="1">
        <f t="array" aca="1" ref="Q2" ca="1">INDIRECT(CONCATENATE("'Servicing Total'!C",MATCH($A$1,'Servicing Total'!A:A,0)))</f>
        <v>0</v>
      </c>
      <c r="T2" s="13" t="str">
        <f>LOWER(VLOOKUP(A1,Individual!A:R,16,FALSE))</f>
        <v/>
      </c>
      <c r="U2" s="101" t="s">
        <v>5</v>
      </c>
      <c r="V2" s="101" t="b">
        <f>COUNTIF(W2:AC2,"&gt;"&amp;0)&gt;=6</f>
        <v>0</v>
      </c>
      <c r="W2" s="59">
        <f>COUNTIF(B3:B74,"*Pre-Vocational*")</f>
        <v>0</v>
      </c>
      <c r="X2" s="59">
        <f t="shared" ref="X2:AC2" si="0">COUNTIF(C3:C74,"*Pre-Vocational*")</f>
        <v>0</v>
      </c>
      <c r="Y2" s="59">
        <f t="shared" si="0"/>
        <v>0</v>
      </c>
      <c r="Z2" s="59">
        <f t="shared" si="0"/>
        <v>0</v>
      </c>
      <c r="AA2" s="59">
        <f t="shared" si="0"/>
        <v>0</v>
      </c>
      <c r="AB2" s="59">
        <f t="shared" si="0"/>
        <v>0</v>
      </c>
      <c r="AC2" s="59">
        <f t="shared" si="0"/>
        <v>0</v>
      </c>
    </row>
    <row r="3" spans="1:29" ht="8.25" customHeight="1" x14ac:dyDescent="0.45">
      <c r="A3" s="150">
        <v>0.25</v>
      </c>
      <c r="B3" s="70"/>
      <c r="C3" s="74"/>
      <c r="D3" s="74"/>
      <c r="E3" s="78"/>
      <c r="F3" s="74"/>
      <c r="G3" s="78"/>
      <c r="H3" s="74"/>
      <c r="I3" s="57"/>
      <c r="J3" s="125">
        <f ca="1">IFERROR(COUNTIFS(INDIRECT(CONCATENATE("'",$I3,"'!B3:H74")),"*Pre-Vocational*",INDIRECT(CONCATENATE("'",$I3,"'!B3:H74")),"*"&amp;$A$1&amp;"*")/4,0)</f>
        <v>0</v>
      </c>
      <c r="K3" s="126">
        <f ca="1">IFERROR(COUNTIFS(INDIRECT(CONCATENATE("'",$I3,"'!B3:H74")),"*CareGiver*",INDIRECT(CONCATENATE("'",$I3,"'!B3:H74")),"*"&amp;$A$1&amp;"*")/4,0)</f>
        <v>0</v>
      </c>
      <c r="L3" s="127">
        <f ca="1">IFERROR(COUNTIFS(INDIRECT(CONCATENATE("'",$I3,"'!B3:H74")),"*Advocacy*",INDIRECT(CONCATENATE("'",$I3,"'!B3:H74")),"*"&amp;$A$1&amp;"*")/4,0)</f>
        <v>0</v>
      </c>
      <c r="M3" s="128">
        <f ca="1">IFERROR(COUNTIFS(INDIRECT(CONCATENATE("'",$I3,"'!B3:H74")),"*Respite*",INDIRECT(CONCATENATE("'",$I3,"'!B3:H74")),"*"&amp;$A$1&amp;"*")/4,0)</f>
        <v>0</v>
      </c>
      <c r="N3" s="129">
        <f ca="1">IFERROR(COUNTIFS(INDIRECT(CONCATENATE("'",$I3,"'!B3:H74")),"*Com Hab*",INDIRECT(CONCATENATE("'",$I3,"'!B3:H74")),"*"&amp;$A$1&amp;"*")/4,0)</f>
        <v>0</v>
      </c>
      <c r="O3" s="130">
        <f ca="1">SUM(J3:N3)</f>
        <v>0</v>
      </c>
      <c r="P3" s="102" t="s">
        <v>6</v>
      </c>
      <c r="Q3" s="108" cm="1">
        <f t="array" aca="1" ref="Q3" ca="1">INDIRECT(CONCATENATE("'Servicing Total'!D",MATCH($A$1,'Servicing Total'!A:A,0)))</f>
        <v>0</v>
      </c>
      <c r="R3" s="1"/>
      <c r="S3" s="1"/>
      <c r="T3" s="1"/>
      <c r="U3" s="102" t="s">
        <v>6</v>
      </c>
      <c r="V3" s="102" t="b">
        <f t="shared" ref="V3:V6" si="1">COUNTIF(W3:AC3,"&gt;"&amp;0)&gt;=6</f>
        <v>0</v>
      </c>
      <c r="W3" s="61">
        <f>COUNTIF(B3:B74,"*CareGiver*")</f>
        <v>0</v>
      </c>
      <c r="X3" s="61">
        <f t="shared" ref="X3:AC3" si="2">COUNTIF(C3:C74,"*CareGiver*")</f>
        <v>0</v>
      </c>
      <c r="Y3" s="61">
        <f t="shared" si="2"/>
        <v>0</v>
      </c>
      <c r="Z3" s="61">
        <f t="shared" si="2"/>
        <v>0</v>
      </c>
      <c r="AA3" s="61">
        <f t="shared" si="2"/>
        <v>0</v>
      </c>
      <c r="AB3" s="61">
        <f t="shared" si="2"/>
        <v>0</v>
      </c>
      <c r="AC3" s="61">
        <f t="shared" si="2"/>
        <v>0</v>
      </c>
    </row>
    <row r="4" spans="1:29" ht="8.25" customHeight="1" x14ac:dyDescent="0.45">
      <c r="A4" s="151">
        <v>0.26041666666666669</v>
      </c>
      <c r="B4" s="71"/>
      <c r="C4" s="75"/>
      <c r="D4" s="75"/>
      <c r="E4" s="79"/>
      <c r="F4" s="75"/>
      <c r="G4" s="79"/>
      <c r="H4" s="75"/>
      <c r="I4" s="57"/>
      <c r="J4" s="125">
        <f t="shared" ref="J4:J67" ca="1" si="3">IFERROR(COUNTIFS(INDIRECT(CONCATENATE("'",$I4,"'!B3:H74")),"*Pre-Vocational*",INDIRECT(CONCATENATE("'",$I4,"'!B3:H74")),"*"&amp;$A$1&amp;"*")/4,0)</f>
        <v>0</v>
      </c>
      <c r="K4" s="126">
        <f t="shared" ref="K4:K67" ca="1" si="4">IFERROR(COUNTIFS(INDIRECT(CONCATENATE("'",$I4,"'!B3:H74")),"*CareGiver*",INDIRECT(CONCATENATE("'",$I4,"'!B3:H74")),"*"&amp;$A$1&amp;"*")/4,0)</f>
        <v>0</v>
      </c>
      <c r="L4" s="127">
        <f t="shared" ref="L4:L67" ca="1" si="5">IFERROR(COUNTIFS(INDIRECT(CONCATENATE("'",$I4,"'!B3:H74")),"*Advocacy*",INDIRECT(CONCATENATE("'",$I4,"'!B3:H74")),"*"&amp;$A$1&amp;"*")/4,0)</f>
        <v>0</v>
      </c>
      <c r="M4" s="128">
        <f t="shared" ref="M4:M67" ca="1" si="6">IFERROR(COUNTIFS(INDIRECT(CONCATENATE("'",$I4,"'!B3:H74")),"*Respite*",INDIRECT(CONCATENATE("'",$I4,"'!B3:H74")),"*"&amp;$A$1&amp;"*")/4,0)</f>
        <v>0</v>
      </c>
      <c r="N4" s="129">
        <f t="shared" ref="N4:N67" ca="1" si="7">IFERROR(COUNTIFS(INDIRECT(CONCATENATE("'",$I4,"'!B3:H74")),"*Com Hab*",INDIRECT(CONCATENATE("'",$I4,"'!B3:H74")),"*"&amp;$A$1&amp;"*")/4,0)</f>
        <v>0</v>
      </c>
      <c r="O4" s="130">
        <f t="shared" ref="O4:O66" ca="1" si="8">SUM(J4:N4)</f>
        <v>0</v>
      </c>
      <c r="P4" s="103" t="s">
        <v>7</v>
      </c>
      <c r="Q4" s="109" cm="1">
        <f t="array" aca="1" ref="Q4" ca="1">INDIRECT(CONCATENATE("'Servicing Total'!E",MATCH($A$1,'Servicing Total'!A:A,0)))</f>
        <v>0</v>
      </c>
      <c r="R4" s="1"/>
      <c r="S4" s="1"/>
      <c r="T4" s="1"/>
      <c r="U4" s="103" t="s">
        <v>7</v>
      </c>
      <c r="V4" s="103" t="b">
        <f t="shared" si="1"/>
        <v>0</v>
      </c>
      <c r="W4" s="63">
        <f>COUNTIF(B3:B74,"*Advocacy*")</f>
        <v>0</v>
      </c>
      <c r="X4" s="63">
        <f t="shared" ref="X4:AC4" si="9">COUNTIF(C3:C74,"*Advocacy*")</f>
        <v>0</v>
      </c>
      <c r="Y4" s="63">
        <f t="shared" si="9"/>
        <v>0</v>
      </c>
      <c r="Z4" s="63">
        <f t="shared" si="9"/>
        <v>0</v>
      </c>
      <c r="AA4" s="63">
        <f t="shared" si="9"/>
        <v>0</v>
      </c>
      <c r="AB4" s="63">
        <f t="shared" si="9"/>
        <v>0</v>
      </c>
      <c r="AC4" s="63">
        <f t="shared" si="9"/>
        <v>0</v>
      </c>
    </row>
    <row r="5" spans="1:29" ht="8.25" customHeight="1" x14ac:dyDescent="0.45">
      <c r="A5" s="151">
        <v>0.27083333333333331</v>
      </c>
      <c r="B5" s="71"/>
      <c r="C5" s="75"/>
      <c r="D5" s="75"/>
      <c r="E5" s="79"/>
      <c r="F5" s="75"/>
      <c r="G5" s="79"/>
      <c r="H5" s="75"/>
      <c r="I5" s="57"/>
      <c r="J5" s="125">
        <f t="shared" ca="1" si="3"/>
        <v>0</v>
      </c>
      <c r="K5" s="126">
        <f t="shared" ca="1" si="4"/>
        <v>0</v>
      </c>
      <c r="L5" s="127">
        <f t="shared" ca="1" si="5"/>
        <v>0</v>
      </c>
      <c r="M5" s="128">
        <f t="shared" ca="1" si="6"/>
        <v>0</v>
      </c>
      <c r="N5" s="129">
        <f t="shared" ca="1" si="7"/>
        <v>0</v>
      </c>
      <c r="O5" s="130">
        <f t="shared" ca="1" si="8"/>
        <v>0</v>
      </c>
      <c r="P5" s="104" t="s">
        <v>8</v>
      </c>
      <c r="Q5" s="110" cm="1">
        <f t="array" aca="1" ref="Q5" ca="1">INDIRECT(CONCATENATE("'Servicing Total'!F",MATCH($A$1,'Servicing Total'!A:A,0)))</f>
        <v>0</v>
      </c>
      <c r="R5" s="1"/>
      <c r="S5" s="1"/>
      <c r="T5" s="1"/>
      <c r="U5" s="104" t="s">
        <v>8</v>
      </c>
      <c r="V5" s="104" t="b">
        <f t="shared" si="1"/>
        <v>0</v>
      </c>
      <c r="W5" s="65">
        <f>COUNTIF(B3:B74,"*Respite*")</f>
        <v>0</v>
      </c>
      <c r="X5" s="65">
        <f t="shared" ref="X5:AC5" si="10">COUNTIF(C3:C74,"*Respite*")</f>
        <v>0</v>
      </c>
      <c r="Y5" s="65">
        <f t="shared" si="10"/>
        <v>0</v>
      </c>
      <c r="Z5" s="65">
        <f t="shared" si="10"/>
        <v>0</v>
      </c>
      <c r="AA5" s="65">
        <f t="shared" si="10"/>
        <v>0</v>
      </c>
      <c r="AB5" s="65">
        <f t="shared" si="10"/>
        <v>0</v>
      </c>
      <c r="AC5" s="65">
        <f t="shared" si="10"/>
        <v>0</v>
      </c>
    </row>
    <row r="6" spans="1:29" ht="8.25" customHeight="1" x14ac:dyDescent="0.45">
      <c r="A6" s="152">
        <v>0.28125</v>
      </c>
      <c r="B6" s="72"/>
      <c r="C6" s="76"/>
      <c r="D6" s="76"/>
      <c r="E6" s="80"/>
      <c r="F6" s="76"/>
      <c r="G6" s="80"/>
      <c r="H6" s="76"/>
      <c r="I6" s="57"/>
      <c r="J6" s="125">
        <f t="shared" ca="1" si="3"/>
        <v>0</v>
      </c>
      <c r="K6" s="126">
        <f t="shared" ca="1" si="4"/>
        <v>0</v>
      </c>
      <c r="L6" s="127">
        <f t="shared" ca="1" si="5"/>
        <v>0</v>
      </c>
      <c r="M6" s="128">
        <f t="shared" ca="1" si="6"/>
        <v>0</v>
      </c>
      <c r="N6" s="129">
        <f t="shared" ca="1" si="7"/>
        <v>0</v>
      </c>
      <c r="O6" s="130">
        <f t="shared" ca="1" si="8"/>
        <v>0</v>
      </c>
      <c r="P6" s="105" t="s">
        <v>107</v>
      </c>
      <c r="Q6" s="111" cm="1">
        <f t="array" aca="1" ref="Q6" ca="1">INDIRECT(CONCATENATE("'Servicing Total'!G",MATCH($A$1,'Servicing Total'!A:A,0)))</f>
        <v>0</v>
      </c>
      <c r="R6" s="1"/>
      <c r="S6" s="1"/>
      <c r="T6" s="1"/>
      <c r="U6" s="105" t="s">
        <v>107</v>
      </c>
      <c r="V6" s="105" t="b">
        <f t="shared" si="1"/>
        <v>0</v>
      </c>
      <c r="W6" s="69">
        <f>COUNTIF(B3:B74,"*Com Hab*")</f>
        <v>0</v>
      </c>
      <c r="X6" s="69">
        <f t="shared" ref="X6:AC6" si="11">COUNTIF(C3:C74,"*Com Hab*")</f>
        <v>0</v>
      </c>
      <c r="Y6" s="69">
        <f t="shared" si="11"/>
        <v>0</v>
      </c>
      <c r="Z6" s="69">
        <f t="shared" si="11"/>
        <v>0</v>
      </c>
      <c r="AA6" s="69">
        <f t="shared" si="11"/>
        <v>0</v>
      </c>
      <c r="AB6" s="69">
        <f t="shared" si="11"/>
        <v>0</v>
      </c>
      <c r="AC6" s="69">
        <f t="shared" si="11"/>
        <v>0</v>
      </c>
    </row>
    <row r="7" spans="1:29" ht="8.25" customHeight="1" x14ac:dyDescent="0.45">
      <c r="A7" s="150">
        <v>0.29166666666666669</v>
      </c>
      <c r="B7" s="70"/>
      <c r="C7" s="74"/>
      <c r="D7" s="74"/>
      <c r="E7" s="78"/>
      <c r="F7" s="74"/>
      <c r="G7" s="78"/>
      <c r="H7" s="74"/>
      <c r="I7" s="57"/>
      <c r="J7" s="125">
        <f t="shared" ca="1" si="3"/>
        <v>0</v>
      </c>
      <c r="K7" s="126">
        <f t="shared" ca="1" si="4"/>
        <v>0</v>
      </c>
      <c r="L7" s="127">
        <f t="shared" ca="1" si="5"/>
        <v>0</v>
      </c>
      <c r="M7" s="128">
        <f t="shared" ca="1" si="6"/>
        <v>0</v>
      </c>
      <c r="N7" s="129">
        <f t="shared" ca="1" si="7"/>
        <v>0</v>
      </c>
      <c r="O7" s="130">
        <f t="shared" ca="1" si="8"/>
        <v>0</v>
      </c>
      <c r="P7" s="106" t="s">
        <v>9</v>
      </c>
      <c r="Q7" s="112">
        <f ca="1">SUM(Q2:Q6)</f>
        <v>0</v>
      </c>
      <c r="R7" s="1"/>
      <c r="S7" s="1"/>
      <c r="T7" s="1"/>
    </row>
    <row r="8" spans="1:29" ht="8.25" customHeight="1" x14ac:dyDescent="0.45">
      <c r="A8" s="151">
        <v>0.30208333333333331</v>
      </c>
      <c r="B8" s="71"/>
      <c r="C8" s="75"/>
      <c r="D8" s="75"/>
      <c r="E8" s="79"/>
      <c r="F8" s="75"/>
      <c r="G8" s="79"/>
      <c r="H8" s="75"/>
      <c r="I8" s="57"/>
      <c r="J8" s="125">
        <f t="shared" ca="1" si="3"/>
        <v>0</v>
      </c>
      <c r="K8" s="126">
        <f t="shared" ca="1" si="4"/>
        <v>0</v>
      </c>
      <c r="L8" s="127">
        <f t="shared" ca="1" si="5"/>
        <v>0</v>
      </c>
      <c r="M8" s="128">
        <f t="shared" ca="1" si="6"/>
        <v>0</v>
      </c>
      <c r="N8" s="129">
        <f t="shared" ca="1" si="7"/>
        <v>0</v>
      </c>
      <c r="O8" s="130">
        <f t="shared" ca="1" si="8"/>
        <v>0</v>
      </c>
      <c r="P8" s="118" t="s">
        <v>40</v>
      </c>
      <c r="Q8" s="56" t="str" cm="1">
        <f t="array" aca="1" ref="Q8" ca="1">INDIRECT(CONCATENATE("Individual!A",MATCH($A$1,Individual!A:A,0)))</f>
        <v>Individual 12</v>
      </c>
      <c r="R8" s="1"/>
      <c r="S8" s="1"/>
      <c r="T8" s="1"/>
    </row>
    <row r="9" spans="1:29" ht="8.25" customHeight="1" x14ac:dyDescent="0.45">
      <c r="A9" s="151">
        <v>0.3125</v>
      </c>
      <c r="B9" s="71"/>
      <c r="C9" s="75"/>
      <c r="D9" s="75"/>
      <c r="E9" s="79"/>
      <c r="F9" s="75"/>
      <c r="G9" s="79"/>
      <c r="H9" s="75"/>
      <c r="I9" s="57"/>
      <c r="J9" s="125">
        <f t="shared" ca="1" si="3"/>
        <v>0</v>
      </c>
      <c r="K9" s="126">
        <f t="shared" ca="1" si="4"/>
        <v>0</v>
      </c>
      <c r="L9" s="127">
        <f t="shared" ca="1" si="5"/>
        <v>0</v>
      </c>
      <c r="M9" s="128">
        <f t="shared" ca="1" si="6"/>
        <v>0</v>
      </c>
      <c r="N9" s="129">
        <f t="shared" ca="1" si="7"/>
        <v>0</v>
      </c>
      <c r="O9" s="130">
        <f t="shared" ca="1" si="8"/>
        <v>0</v>
      </c>
      <c r="P9" s="118" t="s">
        <v>209</v>
      </c>
      <c r="Q9" s="56" cm="1">
        <f t="array" aca="1" ref="Q9" ca="1">INDIRECT(CONCATENATE("Individual!B",MATCH($A$1,Individual!A:A,0)))</f>
        <v>0</v>
      </c>
      <c r="R9" s="1"/>
      <c r="S9" s="1"/>
      <c r="T9" s="1"/>
    </row>
    <row r="10" spans="1:29" ht="8.25" customHeight="1" x14ac:dyDescent="0.45">
      <c r="A10" s="152">
        <v>0.32291666666666702</v>
      </c>
      <c r="B10" s="72"/>
      <c r="C10" s="76"/>
      <c r="D10" s="76"/>
      <c r="E10" s="80"/>
      <c r="F10" s="76"/>
      <c r="G10" s="80"/>
      <c r="H10" s="76"/>
      <c r="I10" s="57"/>
      <c r="J10" s="125">
        <f t="shared" ca="1" si="3"/>
        <v>0</v>
      </c>
      <c r="K10" s="126">
        <f t="shared" ca="1" si="4"/>
        <v>0</v>
      </c>
      <c r="L10" s="127">
        <f t="shared" ca="1" si="5"/>
        <v>0</v>
      </c>
      <c r="M10" s="128">
        <f t="shared" ca="1" si="6"/>
        <v>0</v>
      </c>
      <c r="N10" s="129">
        <f t="shared" ca="1" si="7"/>
        <v>0</v>
      </c>
      <c r="O10" s="130">
        <f t="shared" ca="1" si="8"/>
        <v>0</v>
      </c>
      <c r="P10" s="118" t="s">
        <v>210</v>
      </c>
      <c r="Q10" s="56" cm="1">
        <f t="array" aca="1" ref="Q10" ca="1">INDIRECT(CONCATENATE("Individual!C",MATCH($A$1,Individual!A:A,0)))</f>
        <v>0</v>
      </c>
      <c r="R10" s="1"/>
      <c r="S10" s="1"/>
      <c r="T10" s="1"/>
    </row>
    <row r="11" spans="1:29" ht="8.25" customHeight="1" x14ac:dyDescent="0.45">
      <c r="A11" s="150">
        <v>0.33333333333333298</v>
      </c>
      <c r="B11" s="70"/>
      <c r="C11" s="74"/>
      <c r="D11" s="74"/>
      <c r="E11" s="78"/>
      <c r="F11" s="74"/>
      <c r="G11" s="78"/>
      <c r="H11" s="74"/>
      <c r="I11" s="57"/>
      <c r="J11" s="125">
        <f t="shared" ca="1" si="3"/>
        <v>0</v>
      </c>
      <c r="K11" s="126">
        <f t="shared" ca="1" si="4"/>
        <v>0</v>
      </c>
      <c r="L11" s="127">
        <f t="shared" ca="1" si="5"/>
        <v>0</v>
      </c>
      <c r="M11" s="128">
        <f t="shared" ca="1" si="6"/>
        <v>0</v>
      </c>
      <c r="N11" s="129">
        <f t="shared" ca="1" si="7"/>
        <v>0</v>
      </c>
      <c r="O11" s="130">
        <f t="shared" ca="1" si="8"/>
        <v>0</v>
      </c>
      <c r="P11" s="118" t="s">
        <v>197</v>
      </c>
      <c r="Q11" s="56" cm="1">
        <f t="array" aca="1" ref="Q11" ca="1">INDIRECT(CONCATENATE("Individual!J",MATCH($A$1,Individual!A:A,0)))</f>
        <v>0</v>
      </c>
      <c r="R11" s="1"/>
      <c r="S11" s="1"/>
      <c r="T11" s="1"/>
    </row>
    <row r="12" spans="1:29" ht="8.25" customHeight="1" x14ac:dyDescent="0.45">
      <c r="A12" s="151">
        <v>0.34375</v>
      </c>
      <c r="B12" s="71"/>
      <c r="C12" s="75"/>
      <c r="D12" s="75"/>
      <c r="E12" s="79"/>
      <c r="F12" s="75"/>
      <c r="G12" s="79"/>
      <c r="H12" s="75"/>
      <c r="I12" s="57"/>
      <c r="J12" s="125">
        <f t="shared" ca="1" si="3"/>
        <v>0</v>
      </c>
      <c r="K12" s="126">
        <f t="shared" ca="1" si="4"/>
        <v>0</v>
      </c>
      <c r="L12" s="127">
        <f t="shared" ca="1" si="5"/>
        <v>0</v>
      </c>
      <c r="M12" s="128">
        <f t="shared" ca="1" si="6"/>
        <v>0</v>
      </c>
      <c r="N12" s="129">
        <f t="shared" ca="1" si="7"/>
        <v>0</v>
      </c>
      <c r="O12" s="130">
        <f t="shared" ca="1" si="8"/>
        <v>0</v>
      </c>
      <c r="P12" s="118" t="s">
        <v>202</v>
      </c>
      <c r="Q12" s="56" cm="1">
        <f t="array" aca="1" ref="Q12" ca="1">INDIRECT(CONCATENATE("Individual!K",MATCH($A$1,Individual!A:A,0)))</f>
        <v>0</v>
      </c>
      <c r="R12" s="1"/>
      <c r="S12" s="1"/>
      <c r="T12" s="1"/>
    </row>
    <row r="13" spans="1:29" ht="8.25" customHeight="1" x14ac:dyDescent="0.45">
      <c r="A13" s="151">
        <v>0.35416666666666602</v>
      </c>
      <c r="B13" s="71"/>
      <c r="C13" s="75"/>
      <c r="D13" s="75"/>
      <c r="E13" s="79"/>
      <c r="F13" s="75"/>
      <c r="G13" s="79"/>
      <c r="H13" s="75"/>
      <c r="I13" s="57"/>
      <c r="J13" s="125">
        <f t="shared" ca="1" si="3"/>
        <v>0</v>
      </c>
      <c r="K13" s="126">
        <f t="shared" ca="1" si="4"/>
        <v>0</v>
      </c>
      <c r="L13" s="127">
        <f t="shared" ca="1" si="5"/>
        <v>0</v>
      </c>
      <c r="M13" s="128">
        <f t="shared" ca="1" si="6"/>
        <v>0</v>
      </c>
      <c r="N13" s="129">
        <f t="shared" ca="1" si="7"/>
        <v>0</v>
      </c>
      <c r="O13" s="130">
        <f t="shared" ca="1" si="8"/>
        <v>0</v>
      </c>
      <c r="P13" s="118" t="s">
        <v>204</v>
      </c>
      <c r="Q13" s="56" cm="1">
        <f t="array" aca="1" ref="Q13" ca="1">INDIRECT(CONCATENATE("Individual!L",MATCH($A$1,Individual!A:A,0)))</f>
        <v>0</v>
      </c>
      <c r="R13" s="1"/>
      <c r="S13" s="1"/>
      <c r="T13" s="1"/>
    </row>
    <row r="14" spans="1:29" ht="8.25" customHeight="1" x14ac:dyDescent="0.45">
      <c r="A14" s="152">
        <v>0.36458333333333298</v>
      </c>
      <c r="B14" s="72"/>
      <c r="C14" s="76"/>
      <c r="D14" s="76"/>
      <c r="E14" s="80"/>
      <c r="F14" s="76"/>
      <c r="G14" s="80"/>
      <c r="H14" s="76"/>
      <c r="I14" s="57"/>
      <c r="J14" s="125">
        <f t="shared" ca="1" si="3"/>
        <v>0</v>
      </c>
      <c r="K14" s="126">
        <f t="shared" ca="1" si="4"/>
        <v>0</v>
      </c>
      <c r="L14" s="127">
        <f t="shared" ca="1" si="5"/>
        <v>0</v>
      </c>
      <c r="M14" s="128">
        <f t="shared" ca="1" si="6"/>
        <v>0</v>
      </c>
      <c r="N14" s="129">
        <f t="shared" ca="1" si="7"/>
        <v>0</v>
      </c>
      <c r="O14" s="130">
        <f t="shared" ca="1" si="8"/>
        <v>0</v>
      </c>
      <c r="P14" s="118" t="s">
        <v>203</v>
      </c>
      <c r="Q14" s="56" cm="1">
        <f t="array" aca="1" ref="Q14" ca="1">INDIRECT(CONCATENATE("Individual!M",MATCH($A$1,Individual!A:A,0)))</f>
        <v>0</v>
      </c>
      <c r="R14" s="1"/>
      <c r="S14" s="1"/>
      <c r="T14" s="1"/>
    </row>
    <row r="15" spans="1:29" ht="8.25" customHeight="1" x14ac:dyDescent="0.45">
      <c r="A15" s="150">
        <v>0.375</v>
      </c>
      <c r="B15" s="70"/>
      <c r="C15" s="74"/>
      <c r="D15" s="74"/>
      <c r="E15" s="78"/>
      <c r="F15" s="74"/>
      <c r="G15" s="78"/>
      <c r="H15" s="74"/>
      <c r="I15" s="57"/>
      <c r="J15" s="125">
        <f t="shared" ca="1" si="3"/>
        <v>0</v>
      </c>
      <c r="K15" s="126">
        <f t="shared" ca="1" si="4"/>
        <v>0</v>
      </c>
      <c r="L15" s="127">
        <f t="shared" ca="1" si="5"/>
        <v>0</v>
      </c>
      <c r="M15" s="128">
        <f t="shared" ca="1" si="6"/>
        <v>0</v>
      </c>
      <c r="N15" s="129">
        <f t="shared" ca="1" si="7"/>
        <v>0</v>
      </c>
      <c r="O15" s="130">
        <f t="shared" ca="1" si="8"/>
        <v>0</v>
      </c>
      <c r="P15" s="118" t="s">
        <v>201</v>
      </c>
      <c r="Q15" s="56" cm="1">
        <f t="array" aca="1" ref="Q15" ca="1">INDIRECT(CONCATENATE("Individual!N",MATCH($A$1,Individual!A:A,0)))</f>
        <v>0</v>
      </c>
      <c r="R15" s="1"/>
      <c r="S15" s="1"/>
      <c r="T15" s="1"/>
    </row>
    <row r="16" spans="1:29" ht="8.25" customHeight="1" x14ac:dyDescent="0.45">
      <c r="A16" s="151">
        <v>0.38541666666666602</v>
      </c>
      <c r="B16" s="71"/>
      <c r="C16" s="75"/>
      <c r="D16" s="75"/>
      <c r="E16" s="79"/>
      <c r="F16" s="75"/>
      <c r="G16" s="79"/>
      <c r="H16" s="75"/>
      <c r="I16" s="57"/>
      <c r="J16" s="125">
        <f t="shared" ca="1" si="3"/>
        <v>0</v>
      </c>
      <c r="K16" s="126">
        <f t="shared" ca="1" si="4"/>
        <v>0</v>
      </c>
      <c r="L16" s="127">
        <f t="shared" ca="1" si="5"/>
        <v>0</v>
      </c>
      <c r="M16" s="128">
        <f t="shared" ca="1" si="6"/>
        <v>0</v>
      </c>
      <c r="N16" s="129">
        <f t="shared" ca="1" si="7"/>
        <v>0</v>
      </c>
      <c r="O16" s="130">
        <f t="shared" ca="1" si="8"/>
        <v>0</v>
      </c>
      <c r="P16" s="118" t="s">
        <v>199</v>
      </c>
      <c r="Q16" s="56" cm="1">
        <f t="array" aca="1" ref="Q16" ca="1">INDIRECT(CONCATENATE("Individual!O",MATCH($A$1,Individual!A:A,0)))</f>
        <v>0</v>
      </c>
      <c r="R16" s="1"/>
      <c r="S16" s="1"/>
      <c r="T16" s="1"/>
    </row>
    <row r="17" spans="1:20" ht="8.25" customHeight="1" x14ac:dyDescent="0.45">
      <c r="A17" s="151">
        <v>0.39583333333333298</v>
      </c>
      <c r="B17" s="71"/>
      <c r="C17" s="75"/>
      <c r="D17" s="75"/>
      <c r="E17" s="79"/>
      <c r="F17" s="75"/>
      <c r="G17" s="79"/>
      <c r="H17" s="75"/>
      <c r="I17" s="57"/>
      <c r="J17" s="125">
        <f t="shared" ca="1" si="3"/>
        <v>0</v>
      </c>
      <c r="K17" s="126">
        <f t="shared" ca="1" si="4"/>
        <v>0</v>
      </c>
      <c r="L17" s="127">
        <f t="shared" ca="1" si="5"/>
        <v>0</v>
      </c>
      <c r="M17" s="128">
        <f t="shared" ca="1" si="6"/>
        <v>0</v>
      </c>
      <c r="N17" s="129">
        <f t="shared" ca="1" si="7"/>
        <v>0</v>
      </c>
      <c r="O17" s="130">
        <f t="shared" ca="1" si="8"/>
        <v>0</v>
      </c>
      <c r="P17" s="118" t="s">
        <v>226</v>
      </c>
      <c r="Q17" s="56" cm="1">
        <f t="array" aca="1" ref="Q17" ca="1">INDIRECT(CONCATENATE("Individual!P",MATCH($A$1,Individual!A:A,0)))</f>
        <v>0</v>
      </c>
      <c r="R17" s="1"/>
      <c r="S17" s="1"/>
      <c r="T17" s="1"/>
    </row>
    <row r="18" spans="1:20" ht="8.25" customHeight="1" x14ac:dyDescent="0.45">
      <c r="A18" s="152">
        <v>0.40625</v>
      </c>
      <c r="B18" s="72"/>
      <c r="C18" s="76"/>
      <c r="D18" s="76"/>
      <c r="E18" s="80"/>
      <c r="F18" s="76"/>
      <c r="G18" s="80"/>
      <c r="H18" s="76"/>
      <c r="I18" s="57"/>
      <c r="J18" s="125">
        <f t="shared" ca="1" si="3"/>
        <v>0</v>
      </c>
      <c r="K18" s="126">
        <f t="shared" ca="1" si="4"/>
        <v>0</v>
      </c>
      <c r="L18" s="127">
        <f t="shared" ca="1" si="5"/>
        <v>0</v>
      </c>
      <c r="M18" s="128">
        <f t="shared" ca="1" si="6"/>
        <v>0</v>
      </c>
      <c r="N18" s="129">
        <f t="shared" ca="1" si="7"/>
        <v>0</v>
      </c>
      <c r="O18" s="130">
        <f t="shared" ca="1" si="8"/>
        <v>0</v>
      </c>
      <c r="P18" s="118" t="s">
        <v>200</v>
      </c>
      <c r="Q18" s="56" cm="1">
        <f t="array" aca="1" ref="Q18" ca="1">INDIRECT(CONCATENATE("Individual!Q",MATCH($A$1,Individual!A:A,0)))</f>
        <v>0</v>
      </c>
      <c r="R18" s="1"/>
      <c r="S18" s="1"/>
      <c r="T18" s="1"/>
    </row>
    <row r="19" spans="1:20" ht="8.25" customHeight="1" x14ac:dyDescent="0.45">
      <c r="A19" s="150">
        <v>0.41666666666666702</v>
      </c>
      <c r="B19" s="70"/>
      <c r="C19" s="74"/>
      <c r="D19" s="74"/>
      <c r="E19" s="78"/>
      <c r="F19" s="74"/>
      <c r="G19" s="78"/>
      <c r="H19" s="74"/>
      <c r="I19" s="57"/>
      <c r="J19" s="125">
        <f t="shared" ca="1" si="3"/>
        <v>0</v>
      </c>
      <c r="K19" s="126">
        <f t="shared" ca="1" si="4"/>
        <v>0</v>
      </c>
      <c r="L19" s="127">
        <f t="shared" ca="1" si="5"/>
        <v>0</v>
      </c>
      <c r="M19" s="128">
        <f t="shared" ca="1" si="6"/>
        <v>0</v>
      </c>
      <c r="N19" s="129">
        <f t="shared" ca="1" si="7"/>
        <v>0</v>
      </c>
      <c r="O19" s="130">
        <f t="shared" ca="1" si="8"/>
        <v>0</v>
      </c>
      <c r="P19" s="48"/>
      <c r="Q19" s="49"/>
      <c r="R19" s="1"/>
      <c r="S19" s="1"/>
      <c r="T19" s="1"/>
    </row>
    <row r="20" spans="1:20" ht="8.25" customHeight="1" x14ac:dyDescent="0.45">
      <c r="A20" s="151">
        <v>0.42708333333333298</v>
      </c>
      <c r="B20" s="71"/>
      <c r="C20" s="75"/>
      <c r="D20" s="75"/>
      <c r="E20" s="79"/>
      <c r="F20" s="75"/>
      <c r="G20" s="79"/>
      <c r="H20" s="75"/>
      <c r="I20" s="57"/>
      <c r="J20" s="125">
        <f t="shared" ca="1" si="3"/>
        <v>0</v>
      </c>
      <c r="K20" s="126">
        <f t="shared" ca="1" si="4"/>
        <v>0</v>
      </c>
      <c r="L20" s="127">
        <f t="shared" ca="1" si="5"/>
        <v>0</v>
      </c>
      <c r="M20" s="128">
        <f t="shared" ca="1" si="6"/>
        <v>0</v>
      </c>
      <c r="N20" s="129">
        <f t="shared" ca="1" si="7"/>
        <v>0</v>
      </c>
      <c r="O20" s="130">
        <f t="shared" ca="1" si="8"/>
        <v>0</v>
      </c>
      <c r="P20" s="48"/>
      <c r="Q20" s="49"/>
      <c r="R20" s="1"/>
      <c r="S20" s="1"/>
      <c r="T20" s="1"/>
    </row>
    <row r="21" spans="1:20" ht="8.25" customHeight="1" x14ac:dyDescent="0.45">
      <c r="A21" s="151">
        <v>0.4375</v>
      </c>
      <c r="B21" s="71"/>
      <c r="C21" s="75"/>
      <c r="D21" s="75"/>
      <c r="E21" s="79"/>
      <c r="F21" s="75"/>
      <c r="G21" s="79"/>
      <c r="H21" s="75"/>
      <c r="I21" s="57"/>
      <c r="J21" s="125">
        <f t="shared" ca="1" si="3"/>
        <v>0</v>
      </c>
      <c r="K21" s="126">
        <f t="shared" ca="1" si="4"/>
        <v>0</v>
      </c>
      <c r="L21" s="127">
        <f t="shared" ca="1" si="5"/>
        <v>0</v>
      </c>
      <c r="M21" s="128">
        <f t="shared" ca="1" si="6"/>
        <v>0</v>
      </c>
      <c r="N21" s="129">
        <f t="shared" ca="1" si="7"/>
        <v>0</v>
      </c>
      <c r="O21" s="130">
        <f t="shared" ca="1" si="8"/>
        <v>0</v>
      </c>
      <c r="P21" s="48"/>
      <c r="Q21" s="49"/>
      <c r="R21" s="1"/>
      <c r="S21" s="1"/>
      <c r="T21" s="1"/>
    </row>
    <row r="22" spans="1:20" ht="8.25" customHeight="1" x14ac:dyDescent="0.45">
      <c r="A22" s="152">
        <v>0.44791666666666602</v>
      </c>
      <c r="B22" s="72"/>
      <c r="C22" s="76"/>
      <c r="D22" s="76"/>
      <c r="E22" s="80"/>
      <c r="F22" s="76"/>
      <c r="G22" s="80"/>
      <c r="H22" s="76"/>
      <c r="I22" s="57"/>
      <c r="J22" s="125">
        <f t="shared" ca="1" si="3"/>
        <v>0</v>
      </c>
      <c r="K22" s="126">
        <f t="shared" ca="1" si="4"/>
        <v>0</v>
      </c>
      <c r="L22" s="127">
        <f t="shared" ca="1" si="5"/>
        <v>0</v>
      </c>
      <c r="M22" s="128">
        <f t="shared" ca="1" si="6"/>
        <v>0</v>
      </c>
      <c r="N22" s="129">
        <f t="shared" ca="1" si="7"/>
        <v>0</v>
      </c>
      <c r="O22" s="130">
        <f t="shared" ca="1" si="8"/>
        <v>0</v>
      </c>
      <c r="P22" s="48"/>
      <c r="Q22" s="49"/>
      <c r="R22" s="1"/>
      <c r="S22" s="1"/>
      <c r="T22" s="1"/>
    </row>
    <row r="23" spans="1:20" ht="8.25" customHeight="1" x14ac:dyDescent="0.45">
      <c r="A23" s="150">
        <v>0.45833333333333298</v>
      </c>
      <c r="B23" s="70"/>
      <c r="C23" s="74"/>
      <c r="D23" s="74"/>
      <c r="E23" s="78"/>
      <c r="F23" s="74"/>
      <c r="G23" s="78"/>
      <c r="H23" s="74"/>
      <c r="I23" s="57"/>
      <c r="J23" s="125">
        <f t="shared" ca="1" si="3"/>
        <v>0</v>
      </c>
      <c r="K23" s="126">
        <f t="shared" ca="1" si="4"/>
        <v>0</v>
      </c>
      <c r="L23" s="127">
        <f t="shared" ca="1" si="5"/>
        <v>0</v>
      </c>
      <c r="M23" s="128">
        <f t="shared" ca="1" si="6"/>
        <v>0</v>
      </c>
      <c r="N23" s="129">
        <f t="shared" ca="1" si="7"/>
        <v>0</v>
      </c>
      <c r="O23" s="130">
        <f t="shared" ca="1" si="8"/>
        <v>0</v>
      </c>
      <c r="P23" s="48"/>
      <c r="Q23" s="49"/>
      <c r="R23" s="1"/>
      <c r="S23" s="1"/>
      <c r="T23" s="1"/>
    </row>
    <row r="24" spans="1:20" ht="8.25" customHeight="1" x14ac:dyDescent="0.45">
      <c r="A24" s="151">
        <v>0.46875</v>
      </c>
      <c r="B24" s="71"/>
      <c r="C24" s="75"/>
      <c r="D24" s="75"/>
      <c r="E24" s="79"/>
      <c r="F24" s="75"/>
      <c r="G24" s="79"/>
      <c r="H24" s="75"/>
      <c r="I24" s="57"/>
      <c r="J24" s="125">
        <f t="shared" ca="1" si="3"/>
        <v>0</v>
      </c>
      <c r="K24" s="126">
        <f t="shared" ca="1" si="4"/>
        <v>0</v>
      </c>
      <c r="L24" s="127">
        <f t="shared" ca="1" si="5"/>
        <v>0</v>
      </c>
      <c r="M24" s="128">
        <f t="shared" ca="1" si="6"/>
        <v>0</v>
      </c>
      <c r="N24" s="129">
        <f t="shared" ca="1" si="7"/>
        <v>0</v>
      </c>
      <c r="O24" s="130">
        <f t="shared" ca="1" si="8"/>
        <v>0</v>
      </c>
      <c r="P24" s="48"/>
      <c r="Q24" s="49"/>
      <c r="R24" s="1"/>
      <c r="S24" s="1"/>
      <c r="T24" s="1"/>
    </row>
    <row r="25" spans="1:20" ht="8.25" customHeight="1" x14ac:dyDescent="0.45">
      <c r="A25" s="151">
        <v>0.47916666666666602</v>
      </c>
      <c r="B25" s="71"/>
      <c r="C25" s="75"/>
      <c r="D25" s="75"/>
      <c r="E25" s="79"/>
      <c r="F25" s="75"/>
      <c r="G25" s="79"/>
      <c r="H25" s="75"/>
      <c r="I25" s="57"/>
      <c r="J25" s="125">
        <f t="shared" ca="1" si="3"/>
        <v>0</v>
      </c>
      <c r="K25" s="126">
        <f t="shared" ca="1" si="4"/>
        <v>0</v>
      </c>
      <c r="L25" s="127">
        <f t="shared" ca="1" si="5"/>
        <v>0</v>
      </c>
      <c r="M25" s="128">
        <f t="shared" ca="1" si="6"/>
        <v>0</v>
      </c>
      <c r="N25" s="129">
        <f t="shared" ca="1" si="7"/>
        <v>0</v>
      </c>
      <c r="O25" s="130">
        <f t="shared" ca="1" si="8"/>
        <v>0</v>
      </c>
      <c r="P25" s="1"/>
      <c r="R25" s="1"/>
      <c r="S25" s="1"/>
      <c r="T25" s="1"/>
    </row>
    <row r="26" spans="1:20" ht="8.25" customHeight="1" x14ac:dyDescent="0.45">
      <c r="A26" s="152">
        <v>0.48958333333333298</v>
      </c>
      <c r="B26" s="72"/>
      <c r="C26" s="76"/>
      <c r="D26" s="76"/>
      <c r="E26" s="80"/>
      <c r="F26" s="76"/>
      <c r="G26" s="80"/>
      <c r="H26" s="76"/>
      <c r="I26" s="57"/>
      <c r="J26" s="125">
        <f t="shared" ca="1" si="3"/>
        <v>0</v>
      </c>
      <c r="K26" s="126">
        <f t="shared" ca="1" si="4"/>
        <v>0</v>
      </c>
      <c r="L26" s="127">
        <f t="shared" ca="1" si="5"/>
        <v>0</v>
      </c>
      <c r="M26" s="128">
        <f t="shared" ca="1" si="6"/>
        <v>0</v>
      </c>
      <c r="N26" s="129">
        <f t="shared" ca="1" si="7"/>
        <v>0</v>
      </c>
      <c r="O26" s="130">
        <f t="shared" ca="1" si="8"/>
        <v>0</v>
      </c>
      <c r="P26" s="1"/>
      <c r="R26" s="1"/>
      <c r="S26" s="1"/>
      <c r="T26" s="1"/>
    </row>
    <row r="27" spans="1:20" ht="8.25" customHeight="1" x14ac:dyDescent="0.45">
      <c r="A27" s="150">
        <v>0.5</v>
      </c>
      <c r="B27" s="70"/>
      <c r="C27" s="74"/>
      <c r="D27" s="74"/>
      <c r="E27" s="78"/>
      <c r="F27" s="74"/>
      <c r="G27" s="78"/>
      <c r="H27" s="74"/>
      <c r="I27" s="57"/>
      <c r="J27" s="125">
        <f t="shared" ca="1" si="3"/>
        <v>0</v>
      </c>
      <c r="K27" s="126">
        <f t="shared" ca="1" si="4"/>
        <v>0</v>
      </c>
      <c r="L27" s="127">
        <f t="shared" ca="1" si="5"/>
        <v>0</v>
      </c>
      <c r="M27" s="128">
        <f t="shared" ca="1" si="6"/>
        <v>0</v>
      </c>
      <c r="N27" s="129">
        <f t="shared" ca="1" si="7"/>
        <v>0</v>
      </c>
      <c r="O27" s="130">
        <f t="shared" ca="1" si="8"/>
        <v>0</v>
      </c>
      <c r="P27" s="1"/>
      <c r="R27" s="1"/>
      <c r="S27" s="1"/>
      <c r="T27" s="1"/>
    </row>
    <row r="28" spans="1:20" ht="8.25" customHeight="1" x14ac:dyDescent="0.45">
      <c r="A28" s="151">
        <v>0.51041666666666596</v>
      </c>
      <c r="B28" s="71"/>
      <c r="C28" s="75"/>
      <c r="D28" s="75"/>
      <c r="E28" s="79"/>
      <c r="F28" s="75"/>
      <c r="G28" s="79"/>
      <c r="H28" s="75"/>
      <c r="I28" s="57"/>
      <c r="J28" s="125">
        <f t="shared" ca="1" si="3"/>
        <v>0</v>
      </c>
      <c r="K28" s="126">
        <f t="shared" ca="1" si="4"/>
        <v>0</v>
      </c>
      <c r="L28" s="127">
        <f t="shared" ca="1" si="5"/>
        <v>0</v>
      </c>
      <c r="M28" s="128">
        <f t="shared" ca="1" si="6"/>
        <v>0</v>
      </c>
      <c r="N28" s="129">
        <f t="shared" ca="1" si="7"/>
        <v>0</v>
      </c>
      <c r="O28" s="130">
        <f t="shared" ca="1" si="8"/>
        <v>0</v>
      </c>
      <c r="P28" s="1"/>
      <c r="R28" s="1"/>
      <c r="S28" s="1"/>
      <c r="T28" s="1"/>
    </row>
    <row r="29" spans="1:20" ht="8.25" customHeight="1" x14ac:dyDescent="0.45">
      <c r="A29" s="151">
        <v>0.52083333333333304</v>
      </c>
      <c r="B29" s="71"/>
      <c r="C29" s="75"/>
      <c r="D29" s="75"/>
      <c r="E29" s="79"/>
      <c r="F29" s="75"/>
      <c r="G29" s="79"/>
      <c r="H29" s="75"/>
      <c r="I29" s="57"/>
      <c r="J29" s="125">
        <f t="shared" ca="1" si="3"/>
        <v>0</v>
      </c>
      <c r="K29" s="126">
        <f t="shared" ca="1" si="4"/>
        <v>0</v>
      </c>
      <c r="L29" s="127">
        <f t="shared" ca="1" si="5"/>
        <v>0</v>
      </c>
      <c r="M29" s="128">
        <f t="shared" ca="1" si="6"/>
        <v>0</v>
      </c>
      <c r="N29" s="129">
        <f t="shared" ca="1" si="7"/>
        <v>0</v>
      </c>
      <c r="O29" s="130">
        <f t="shared" ca="1" si="8"/>
        <v>0</v>
      </c>
      <c r="P29" s="1"/>
      <c r="R29" s="1"/>
      <c r="S29" s="1"/>
      <c r="T29" s="1"/>
    </row>
    <row r="30" spans="1:20" ht="8.25" customHeight="1" x14ac:dyDescent="0.45">
      <c r="A30" s="152">
        <v>0.531249999999999</v>
      </c>
      <c r="B30" s="72"/>
      <c r="C30" s="76"/>
      <c r="D30" s="76"/>
      <c r="E30" s="80"/>
      <c r="F30" s="76"/>
      <c r="G30" s="80"/>
      <c r="H30" s="76"/>
      <c r="I30" s="57"/>
      <c r="J30" s="125">
        <f t="shared" ca="1" si="3"/>
        <v>0</v>
      </c>
      <c r="K30" s="126">
        <f t="shared" ca="1" si="4"/>
        <v>0</v>
      </c>
      <c r="L30" s="127">
        <f t="shared" ca="1" si="5"/>
        <v>0</v>
      </c>
      <c r="M30" s="128">
        <f t="shared" ca="1" si="6"/>
        <v>0</v>
      </c>
      <c r="N30" s="129">
        <f t="shared" ca="1" si="7"/>
        <v>0</v>
      </c>
      <c r="O30" s="130">
        <f t="shared" ca="1" si="8"/>
        <v>0</v>
      </c>
      <c r="P30" s="1"/>
      <c r="R30" s="1"/>
      <c r="S30" s="1"/>
      <c r="T30" s="1"/>
    </row>
    <row r="31" spans="1:20" ht="8.25" customHeight="1" x14ac:dyDescent="0.45">
      <c r="A31" s="150">
        <v>0.54166666666666596</v>
      </c>
      <c r="B31" s="70"/>
      <c r="C31" s="74"/>
      <c r="D31" s="74"/>
      <c r="E31" s="78"/>
      <c r="F31" s="74"/>
      <c r="G31" s="78"/>
      <c r="H31" s="74"/>
      <c r="I31" s="57"/>
      <c r="J31" s="125">
        <f t="shared" ca="1" si="3"/>
        <v>0</v>
      </c>
      <c r="K31" s="126">
        <f t="shared" ca="1" si="4"/>
        <v>0</v>
      </c>
      <c r="L31" s="127">
        <f t="shared" ca="1" si="5"/>
        <v>0</v>
      </c>
      <c r="M31" s="128">
        <f t="shared" ca="1" si="6"/>
        <v>0</v>
      </c>
      <c r="N31" s="129">
        <f t="shared" ca="1" si="7"/>
        <v>0</v>
      </c>
      <c r="O31" s="130">
        <f t="shared" ca="1" si="8"/>
        <v>0</v>
      </c>
      <c r="P31" s="1"/>
      <c r="R31" s="1"/>
      <c r="S31" s="1"/>
      <c r="T31" s="1"/>
    </row>
    <row r="32" spans="1:20" ht="8.25" customHeight="1" x14ac:dyDescent="0.45">
      <c r="A32" s="151">
        <v>0.55208333333333304</v>
      </c>
      <c r="B32" s="71"/>
      <c r="C32" s="75"/>
      <c r="D32" s="75"/>
      <c r="E32" s="79"/>
      <c r="F32" s="75"/>
      <c r="G32" s="79"/>
      <c r="H32" s="75"/>
      <c r="I32" s="57"/>
      <c r="J32" s="125">
        <f t="shared" ca="1" si="3"/>
        <v>0</v>
      </c>
      <c r="K32" s="126">
        <f t="shared" ca="1" si="4"/>
        <v>0</v>
      </c>
      <c r="L32" s="127">
        <f t="shared" ca="1" si="5"/>
        <v>0</v>
      </c>
      <c r="M32" s="128">
        <f t="shared" ca="1" si="6"/>
        <v>0</v>
      </c>
      <c r="N32" s="129">
        <f t="shared" ca="1" si="7"/>
        <v>0</v>
      </c>
      <c r="O32" s="130">
        <f t="shared" ca="1" si="8"/>
        <v>0</v>
      </c>
      <c r="P32" s="1"/>
      <c r="R32" s="1"/>
      <c r="S32" s="1"/>
      <c r="T32" s="1"/>
    </row>
    <row r="33" spans="1:20" ht="8.25" customHeight="1" x14ac:dyDescent="0.45">
      <c r="A33" s="151">
        <v>0.562499999999999</v>
      </c>
      <c r="B33" s="71"/>
      <c r="C33" s="75"/>
      <c r="D33" s="75"/>
      <c r="E33" s="79"/>
      <c r="F33" s="75"/>
      <c r="G33" s="79"/>
      <c r="H33" s="75"/>
      <c r="I33" s="57"/>
      <c r="J33" s="125">
        <f t="shared" ca="1" si="3"/>
        <v>0</v>
      </c>
      <c r="K33" s="126">
        <f t="shared" ca="1" si="4"/>
        <v>0</v>
      </c>
      <c r="L33" s="127">
        <f t="shared" ca="1" si="5"/>
        <v>0</v>
      </c>
      <c r="M33" s="128">
        <f t="shared" ca="1" si="6"/>
        <v>0</v>
      </c>
      <c r="N33" s="129">
        <f t="shared" ca="1" si="7"/>
        <v>0</v>
      </c>
      <c r="O33" s="130">
        <f t="shared" ca="1" si="8"/>
        <v>0</v>
      </c>
      <c r="P33" s="1"/>
      <c r="R33" s="1"/>
      <c r="S33" s="1"/>
      <c r="T33" s="1"/>
    </row>
    <row r="34" spans="1:20" ht="8.25" customHeight="1" x14ac:dyDescent="0.45">
      <c r="A34" s="152">
        <v>0.57291666666666596</v>
      </c>
      <c r="B34" s="72"/>
      <c r="C34" s="76"/>
      <c r="D34" s="76"/>
      <c r="E34" s="80"/>
      <c r="F34" s="76"/>
      <c r="G34" s="80"/>
      <c r="H34" s="76"/>
      <c r="I34" s="57"/>
      <c r="J34" s="125">
        <f t="shared" ca="1" si="3"/>
        <v>0</v>
      </c>
      <c r="K34" s="126">
        <f t="shared" ca="1" si="4"/>
        <v>0</v>
      </c>
      <c r="L34" s="127">
        <f t="shared" ca="1" si="5"/>
        <v>0</v>
      </c>
      <c r="M34" s="128">
        <f t="shared" ca="1" si="6"/>
        <v>0</v>
      </c>
      <c r="N34" s="129">
        <f t="shared" ca="1" si="7"/>
        <v>0</v>
      </c>
      <c r="O34" s="130">
        <f t="shared" ca="1" si="8"/>
        <v>0</v>
      </c>
      <c r="P34" s="1"/>
      <c r="R34" s="1"/>
      <c r="S34" s="1"/>
      <c r="T34" s="1"/>
    </row>
    <row r="35" spans="1:20" ht="8.25" customHeight="1" x14ac:dyDescent="0.45">
      <c r="A35" s="150">
        <v>0.58333333333333304</v>
      </c>
      <c r="B35" s="70"/>
      <c r="C35" s="74"/>
      <c r="D35" s="74"/>
      <c r="E35" s="78"/>
      <c r="F35" s="74"/>
      <c r="G35" s="78"/>
      <c r="H35" s="74"/>
      <c r="I35" s="57"/>
      <c r="J35" s="125">
        <f t="shared" ca="1" si="3"/>
        <v>0</v>
      </c>
      <c r="K35" s="126">
        <f t="shared" ca="1" si="4"/>
        <v>0</v>
      </c>
      <c r="L35" s="127">
        <f t="shared" ca="1" si="5"/>
        <v>0</v>
      </c>
      <c r="M35" s="128">
        <f t="shared" ca="1" si="6"/>
        <v>0</v>
      </c>
      <c r="N35" s="129">
        <f t="shared" ca="1" si="7"/>
        <v>0</v>
      </c>
      <c r="O35" s="130">
        <f t="shared" ca="1" si="8"/>
        <v>0</v>
      </c>
      <c r="P35" s="1"/>
      <c r="R35" s="1"/>
      <c r="S35" s="1"/>
      <c r="T35" s="1"/>
    </row>
    <row r="36" spans="1:20" ht="8.25" customHeight="1" x14ac:dyDescent="0.45">
      <c r="A36" s="151">
        <v>0.593749999999999</v>
      </c>
      <c r="B36" s="71"/>
      <c r="C36" s="75"/>
      <c r="D36" s="75"/>
      <c r="E36" s="79"/>
      <c r="F36" s="75"/>
      <c r="G36" s="79"/>
      <c r="H36" s="75"/>
      <c r="I36" s="57"/>
      <c r="J36" s="125">
        <f t="shared" ca="1" si="3"/>
        <v>0</v>
      </c>
      <c r="K36" s="126">
        <f t="shared" ca="1" si="4"/>
        <v>0</v>
      </c>
      <c r="L36" s="127">
        <f t="shared" ca="1" si="5"/>
        <v>0</v>
      </c>
      <c r="M36" s="128">
        <f t="shared" ca="1" si="6"/>
        <v>0</v>
      </c>
      <c r="N36" s="129">
        <f t="shared" ca="1" si="7"/>
        <v>0</v>
      </c>
      <c r="O36" s="130">
        <f t="shared" ca="1" si="8"/>
        <v>0</v>
      </c>
      <c r="P36" s="1"/>
      <c r="R36" s="1"/>
      <c r="S36" s="1"/>
      <c r="T36" s="1"/>
    </row>
    <row r="37" spans="1:20" ht="8.25" customHeight="1" x14ac:dyDescent="0.45">
      <c r="A37" s="151">
        <v>0.60416666666666596</v>
      </c>
      <c r="B37" s="71"/>
      <c r="C37" s="75"/>
      <c r="D37" s="75"/>
      <c r="E37" s="79"/>
      <c r="F37" s="75"/>
      <c r="G37" s="79"/>
      <c r="H37" s="75"/>
      <c r="I37" s="57"/>
      <c r="J37" s="125">
        <f t="shared" ca="1" si="3"/>
        <v>0</v>
      </c>
      <c r="K37" s="126">
        <f t="shared" ca="1" si="4"/>
        <v>0</v>
      </c>
      <c r="L37" s="127">
        <f t="shared" ca="1" si="5"/>
        <v>0</v>
      </c>
      <c r="M37" s="128">
        <f t="shared" ca="1" si="6"/>
        <v>0</v>
      </c>
      <c r="N37" s="129">
        <f t="shared" ca="1" si="7"/>
        <v>0</v>
      </c>
      <c r="O37" s="130">
        <f t="shared" ca="1" si="8"/>
        <v>0</v>
      </c>
      <c r="P37" s="1"/>
      <c r="R37" s="1"/>
      <c r="S37" s="1"/>
      <c r="T37" s="1"/>
    </row>
    <row r="38" spans="1:20" ht="8.25" customHeight="1" x14ac:dyDescent="0.45">
      <c r="A38" s="152">
        <v>0.61458333333333304</v>
      </c>
      <c r="B38" s="72"/>
      <c r="C38" s="76"/>
      <c r="D38" s="76"/>
      <c r="E38" s="80"/>
      <c r="F38" s="76"/>
      <c r="G38" s="80"/>
      <c r="H38" s="76"/>
      <c r="I38" s="57"/>
      <c r="J38" s="125">
        <f t="shared" ca="1" si="3"/>
        <v>0</v>
      </c>
      <c r="K38" s="126">
        <f t="shared" ca="1" si="4"/>
        <v>0</v>
      </c>
      <c r="L38" s="127">
        <f t="shared" ca="1" si="5"/>
        <v>0</v>
      </c>
      <c r="M38" s="128">
        <f t="shared" ca="1" si="6"/>
        <v>0</v>
      </c>
      <c r="N38" s="129">
        <f t="shared" ca="1" si="7"/>
        <v>0</v>
      </c>
      <c r="O38" s="130">
        <f t="shared" ca="1" si="8"/>
        <v>0</v>
      </c>
      <c r="P38" s="1"/>
      <c r="R38" s="1"/>
      <c r="S38" s="1"/>
      <c r="T38" s="1"/>
    </row>
    <row r="39" spans="1:20" ht="8.25" customHeight="1" x14ac:dyDescent="0.45">
      <c r="A39" s="150">
        <v>0.624999999999999</v>
      </c>
      <c r="B39" s="70"/>
      <c r="C39" s="74"/>
      <c r="D39" s="74"/>
      <c r="E39" s="78"/>
      <c r="F39" s="74"/>
      <c r="G39" s="78"/>
      <c r="H39" s="74"/>
      <c r="I39" s="57"/>
      <c r="J39" s="125">
        <f t="shared" ca="1" si="3"/>
        <v>0</v>
      </c>
      <c r="K39" s="126">
        <f t="shared" ca="1" si="4"/>
        <v>0</v>
      </c>
      <c r="L39" s="127">
        <f t="shared" ca="1" si="5"/>
        <v>0</v>
      </c>
      <c r="M39" s="128">
        <f t="shared" ca="1" si="6"/>
        <v>0</v>
      </c>
      <c r="N39" s="129">
        <f t="shared" ca="1" si="7"/>
        <v>0</v>
      </c>
      <c r="O39" s="130">
        <f t="shared" ca="1" si="8"/>
        <v>0</v>
      </c>
      <c r="P39" s="1"/>
      <c r="R39" s="1"/>
      <c r="S39" s="1"/>
      <c r="T39" s="1"/>
    </row>
    <row r="40" spans="1:20" ht="8.25" customHeight="1" x14ac:dyDescent="0.45">
      <c r="A40" s="151">
        <v>0.63541666666666596</v>
      </c>
      <c r="B40" s="71"/>
      <c r="C40" s="75"/>
      <c r="D40" s="75"/>
      <c r="E40" s="79"/>
      <c r="F40" s="75"/>
      <c r="G40" s="79"/>
      <c r="H40" s="75"/>
      <c r="I40" s="57"/>
      <c r="J40" s="125">
        <f t="shared" ca="1" si="3"/>
        <v>0</v>
      </c>
      <c r="K40" s="126">
        <f t="shared" ca="1" si="4"/>
        <v>0</v>
      </c>
      <c r="L40" s="127">
        <f t="shared" ca="1" si="5"/>
        <v>0</v>
      </c>
      <c r="M40" s="128">
        <f t="shared" ca="1" si="6"/>
        <v>0</v>
      </c>
      <c r="N40" s="129">
        <f t="shared" ca="1" si="7"/>
        <v>0</v>
      </c>
      <c r="O40" s="130">
        <f t="shared" ca="1" si="8"/>
        <v>0</v>
      </c>
      <c r="P40" s="1"/>
      <c r="R40" s="1"/>
      <c r="S40" s="1"/>
      <c r="T40" s="1"/>
    </row>
    <row r="41" spans="1:20" ht="8.25" customHeight="1" x14ac:dyDescent="0.45">
      <c r="A41" s="151">
        <v>0.64583333333333204</v>
      </c>
      <c r="B41" s="71"/>
      <c r="C41" s="75"/>
      <c r="D41" s="75"/>
      <c r="E41" s="79"/>
      <c r="F41" s="75"/>
      <c r="G41" s="79"/>
      <c r="H41" s="75"/>
      <c r="I41" s="57"/>
      <c r="J41" s="125">
        <f t="shared" ca="1" si="3"/>
        <v>0</v>
      </c>
      <c r="K41" s="126">
        <f t="shared" ca="1" si="4"/>
        <v>0</v>
      </c>
      <c r="L41" s="127">
        <f t="shared" ca="1" si="5"/>
        <v>0</v>
      </c>
      <c r="M41" s="128">
        <f t="shared" ca="1" si="6"/>
        <v>0</v>
      </c>
      <c r="N41" s="129">
        <f t="shared" ca="1" si="7"/>
        <v>0</v>
      </c>
      <c r="O41" s="130">
        <f t="shared" ca="1" si="8"/>
        <v>0</v>
      </c>
      <c r="P41" s="1"/>
      <c r="R41" s="1"/>
      <c r="S41" s="1"/>
      <c r="T41" s="1"/>
    </row>
    <row r="42" spans="1:20" ht="8.25" customHeight="1" x14ac:dyDescent="0.45">
      <c r="A42" s="152">
        <v>0.656249999999999</v>
      </c>
      <c r="B42" s="72"/>
      <c r="C42" s="76"/>
      <c r="D42" s="76"/>
      <c r="E42" s="80"/>
      <c r="F42" s="76"/>
      <c r="G42" s="80"/>
      <c r="H42" s="76"/>
      <c r="I42" s="57"/>
      <c r="J42" s="125">
        <f t="shared" ca="1" si="3"/>
        <v>0</v>
      </c>
      <c r="K42" s="126">
        <f t="shared" ca="1" si="4"/>
        <v>0</v>
      </c>
      <c r="L42" s="127">
        <f t="shared" ca="1" si="5"/>
        <v>0</v>
      </c>
      <c r="M42" s="128">
        <f t="shared" ca="1" si="6"/>
        <v>0</v>
      </c>
      <c r="N42" s="129">
        <f t="shared" ca="1" si="7"/>
        <v>0</v>
      </c>
      <c r="O42" s="130">
        <f t="shared" ca="1" si="8"/>
        <v>0</v>
      </c>
      <c r="P42" s="1"/>
      <c r="R42" s="1"/>
      <c r="S42" s="1"/>
      <c r="T42" s="1"/>
    </row>
    <row r="43" spans="1:20" ht="8.25" customHeight="1" x14ac:dyDescent="0.45">
      <c r="A43" s="150">
        <v>0.66666666666666596</v>
      </c>
      <c r="B43" s="70"/>
      <c r="C43" s="74"/>
      <c r="D43" s="74"/>
      <c r="E43" s="78"/>
      <c r="F43" s="74"/>
      <c r="G43" s="78"/>
      <c r="H43" s="74"/>
      <c r="I43" s="57"/>
      <c r="J43" s="125">
        <f t="shared" ca="1" si="3"/>
        <v>0</v>
      </c>
      <c r="K43" s="126">
        <f t="shared" ca="1" si="4"/>
        <v>0</v>
      </c>
      <c r="L43" s="127">
        <f t="shared" ca="1" si="5"/>
        <v>0</v>
      </c>
      <c r="M43" s="128">
        <f t="shared" ca="1" si="6"/>
        <v>0</v>
      </c>
      <c r="N43" s="129">
        <f t="shared" ca="1" si="7"/>
        <v>0</v>
      </c>
      <c r="O43" s="130">
        <f t="shared" ca="1" si="8"/>
        <v>0</v>
      </c>
      <c r="P43" s="1"/>
      <c r="R43" s="1"/>
      <c r="S43" s="1"/>
      <c r="T43" s="1"/>
    </row>
    <row r="44" spans="1:20" ht="8.25" customHeight="1" x14ac:dyDescent="0.45">
      <c r="A44" s="151">
        <v>0.67708333333333204</v>
      </c>
      <c r="B44" s="71"/>
      <c r="C44" s="75"/>
      <c r="D44" s="75"/>
      <c r="E44" s="79"/>
      <c r="F44" s="75"/>
      <c r="G44" s="79"/>
      <c r="H44" s="75"/>
      <c r="I44" s="57"/>
      <c r="J44" s="125">
        <f t="shared" ca="1" si="3"/>
        <v>0</v>
      </c>
      <c r="K44" s="126">
        <f t="shared" ca="1" si="4"/>
        <v>0</v>
      </c>
      <c r="L44" s="127">
        <f t="shared" ca="1" si="5"/>
        <v>0</v>
      </c>
      <c r="M44" s="128">
        <f t="shared" ca="1" si="6"/>
        <v>0</v>
      </c>
      <c r="N44" s="129">
        <f t="shared" ca="1" si="7"/>
        <v>0</v>
      </c>
      <c r="O44" s="130">
        <f t="shared" ca="1" si="8"/>
        <v>0</v>
      </c>
      <c r="P44" s="1"/>
      <c r="R44" s="1"/>
      <c r="S44" s="1"/>
      <c r="T44" s="1"/>
    </row>
    <row r="45" spans="1:20" ht="8.25" customHeight="1" x14ac:dyDescent="0.45">
      <c r="A45" s="151">
        <v>0.687499999999999</v>
      </c>
      <c r="B45" s="71"/>
      <c r="C45" s="75"/>
      <c r="D45" s="75"/>
      <c r="E45" s="79"/>
      <c r="F45" s="75"/>
      <c r="G45" s="79"/>
      <c r="H45" s="75"/>
      <c r="I45" s="57"/>
      <c r="J45" s="125">
        <f t="shared" ca="1" si="3"/>
        <v>0</v>
      </c>
      <c r="K45" s="126">
        <f t="shared" ca="1" si="4"/>
        <v>0</v>
      </c>
      <c r="L45" s="127">
        <f t="shared" ca="1" si="5"/>
        <v>0</v>
      </c>
      <c r="M45" s="128">
        <f t="shared" ca="1" si="6"/>
        <v>0</v>
      </c>
      <c r="N45" s="129">
        <f t="shared" ca="1" si="7"/>
        <v>0</v>
      </c>
      <c r="O45" s="130">
        <f t="shared" ca="1" si="8"/>
        <v>0</v>
      </c>
      <c r="P45" s="1"/>
      <c r="R45" s="1"/>
      <c r="S45" s="1"/>
      <c r="T45" s="1"/>
    </row>
    <row r="46" spans="1:20" ht="8.25" customHeight="1" x14ac:dyDescent="0.45">
      <c r="A46" s="152">
        <v>0.69791666666666596</v>
      </c>
      <c r="B46" s="72"/>
      <c r="C46" s="76"/>
      <c r="D46" s="76"/>
      <c r="E46" s="80"/>
      <c r="F46" s="76"/>
      <c r="G46" s="80"/>
      <c r="H46" s="76"/>
      <c r="I46" s="57"/>
      <c r="J46" s="125">
        <f t="shared" ca="1" si="3"/>
        <v>0</v>
      </c>
      <c r="K46" s="126">
        <f t="shared" ca="1" si="4"/>
        <v>0</v>
      </c>
      <c r="L46" s="127">
        <f t="shared" ca="1" si="5"/>
        <v>0</v>
      </c>
      <c r="M46" s="128">
        <f t="shared" ca="1" si="6"/>
        <v>0</v>
      </c>
      <c r="N46" s="129">
        <f t="shared" ca="1" si="7"/>
        <v>0</v>
      </c>
      <c r="O46" s="130">
        <f t="shared" ca="1" si="8"/>
        <v>0</v>
      </c>
      <c r="P46" s="1"/>
      <c r="R46" s="1"/>
      <c r="S46" s="1"/>
      <c r="T46" s="1"/>
    </row>
    <row r="47" spans="1:20" ht="8.25" customHeight="1" x14ac:dyDescent="0.45">
      <c r="A47" s="150">
        <v>0.70833333333333204</v>
      </c>
      <c r="B47" s="70"/>
      <c r="C47" s="74"/>
      <c r="D47" s="74"/>
      <c r="E47" s="78"/>
      <c r="F47" s="74"/>
      <c r="G47" s="78"/>
      <c r="H47" s="74"/>
      <c r="I47" s="57"/>
      <c r="J47" s="125">
        <f t="shared" ca="1" si="3"/>
        <v>0</v>
      </c>
      <c r="K47" s="126">
        <f t="shared" ca="1" si="4"/>
        <v>0</v>
      </c>
      <c r="L47" s="127">
        <f t="shared" ca="1" si="5"/>
        <v>0</v>
      </c>
      <c r="M47" s="128">
        <f t="shared" ca="1" si="6"/>
        <v>0</v>
      </c>
      <c r="N47" s="129">
        <f t="shared" ca="1" si="7"/>
        <v>0</v>
      </c>
      <c r="O47" s="130">
        <f t="shared" ca="1" si="8"/>
        <v>0</v>
      </c>
      <c r="P47" s="1"/>
      <c r="R47" s="1"/>
      <c r="S47" s="1"/>
      <c r="T47" s="1"/>
    </row>
    <row r="48" spans="1:20" ht="8.25" customHeight="1" x14ac:dyDescent="0.45">
      <c r="A48" s="151">
        <v>0.718749999999999</v>
      </c>
      <c r="B48" s="71"/>
      <c r="C48" s="75"/>
      <c r="D48" s="75"/>
      <c r="E48" s="79"/>
      <c r="F48" s="75"/>
      <c r="G48" s="79"/>
      <c r="H48" s="75"/>
      <c r="I48" s="57"/>
      <c r="J48" s="125">
        <f t="shared" ca="1" si="3"/>
        <v>0</v>
      </c>
      <c r="K48" s="126">
        <f t="shared" ca="1" si="4"/>
        <v>0</v>
      </c>
      <c r="L48" s="127">
        <f t="shared" ca="1" si="5"/>
        <v>0</v>
      </c>
      <c r="M48" s="128">
        <f t="shared" ca="1" si="6"/>
        <v>0</v>
      </c>
      <c r="N48" s="129">
        <f t="shared" ca="1" si="7"/>
        <v>0</v>
      </c>
      <c r="O48" s="130">
        <f t="shared" ca="1" si="8"/>
        <v>0</v>
      </c>
      <c r="P48" s="1"/>
      <c r="R48" s="1"/>
      <c r="S48" s="1"/>
      <c r="T48" s="1"/>
    </row>
    <row r="49" spans="1:20" ht="8.25" customHeight="1" x14ac:dyDescent="0.45">
      <c r="A49" s="151">
        <v>0.72916666666666496</v>
      </c>
      <c r="B49" s="71"/>
      <c r="C49" s="75"/>
      <c r="D49" s="75"/>
      <c r="E49" s="79"/>
      <c r="F49" s="75"/>
      <c r="G49" s="79"/>
      <c r="H49" s="75"/>
      <c r="I49" s="57"/>
      <c r="J49" s="125">
        <f t="shared" ca="1" si="3"/>
        <v>0</v>
      </c>
      <c r="K49" s="126">
        <f t="shared" ca="1" si="4"/>
        <v>0</v>
      </c>
      <c r="L49" s="127">
        <f t="shared" ca="1" si="5"/>
        <v>0</v>
      </c>
      <c r="M49" s="128">
        <f t="shared" ca="1" si="6"/>
        <v>0</v>
      </c>
      <c r="N49" s="129">
        <f t="shared" ca="1" si="7"/>
        <v>0</v>
      </c>
      <c r="O49" s="130">
        <f t="shared" ca="1" si="8"/>
        <v>0</v>
      </c>
      <c r="P49" s="1"/>
      <c r="R49" s="1"/>
      <c r="S49" s="1"/>
      <c r="T49" s="1"/>
    </row>
    <row r="50" spans="1:20" ht="8.25" customHeight="1" x14ac:dyDescent="0.45">
      <c r="A50" s="152">
        <v>0.73958333333333204</v>
      </c>
      <c r="B50" s="72"/>
      <c r="C50" s="76"/>
      <c r="D50" s="76"/>
      <c r="E50" s="80"/>
      <c r="F50" s="76"/>
      <c r="G50" s="80"/>
      <c r="H50" s="76"/>
      <c r="I50" s="57"/>
      <c r="J50" s="125">
        <f t="shared" ca="1" si="3"/>
        <v>0</v>
      </c>
      <c r="K50" s="126">
        <f t="shared" ca="1" si="4"/>
        <v>0</v>
      </c>
      <c r="L50" s="127">
        <f t="shared" ca="1" si="5"/>
        <v>0</v>
      </c>
      <c r="M50" s="128">
        <f t="shared" ca="1" si="6"/>
        <v>0</v>
      </c>
      <c r="N50" s="129">
        <f t="shared" ca="1" si="7"/>
        <v>0</v>
      </c>
      <c r="O50" s="130">
        <f t="shared" ca="1" si="8"/>
        <v>0</v>
      </c>
      <c r="P50" s="1"/>
      <c r="R50" s="1"/>
      <c r="S50" s="1"/>
      <c r="T50" s="1"/>
    </row>
    <row r="51" spans="1:20" ht="8.25" customHeight="1" x14ac:dyDescent="0.45">
      <c r="A51" s="150">
        <v>0.749999999999999</v>
      </c>
      <c r="B51" s="70"/>
      <c r="C51" s="74"/>
      <c r="D51" s="74"/>
      <c r="E51" s="78"/>
      <c r="F51" s="74"/>
      <c r="G51" s="78"/>
      <c r="H51" s="74"/>
      <c r="I51" s="57"/>
      <c r="J51" s="125">
        <f t="shared" ca="1" si="3"/>
        <v>0</v>
      </c>
      <c r="K51" s="126">
        <f t="shared" ca="1" si="4"/>
        <v>0</v>
      </c>
      <c r="L51" s="127">
        <f t="shared" ca="1" si="5"/>
        <v>0</v>
      </c>
      <c r="M51" s="128">
        <f t="shared" ca="1" si="6"/>
        <v>0</v>
      </c>
      <c r="N51" s="129">
        <f t="shared" ca="1" si="7"/>
        <v>0</v>
      </c>
      <c r="O51" s="130">
        <f t="shared" ca="1" si="8"/>
        <v>0</v>
      </c>
      <c r="P51" s="1"/>
      <c r="R51" s="1"/>
      <c r="S51" s="1"/>
      <c r="T51" s="1"/>
    </row>
    <row r="52" spans="1:20" ht="8.25" customHeight="1" x14ac:dyDescent="0.45">
      <c r="A52" s="151">
        <v>0.76041666666666496</v>
      </c>
      <c r="B52" s="71"/>
      <c r="C52" s="75"/>
      <c r="D52" s="75"/>
      <c r="E52" s="79"/>
      <c r="F52" s="75"/>
      <c r="G52" s="79"/>
      <c r="H52" s="75"/>
      <c r="I52" s="57"/>
      <c r="J52" s="125">
        <f t="shared" ca="1" si="3"/>
        <v>0</v>
      </c>
      <c r="K52" s="126">
        <f t="shared" ca="1" si="4"/>
        <v>0</v>
      </c>
      <c r="L52" s="127">
        <f t="shared" ca="1" si="5"/>
        <v>0</v>
      </c>
      <c r="M52" s="128">
        <f t="shared" ca="1" si="6"/>
        <v>0</v>
      </c>
      <c r="N52" s="129">
        <f t="shared" ca="1" si="7"/>
        <v>0</v>
      </c>
      <c r="O52" s="130">
        <f t="shared" ca="1" si="8"/>
        <v>0</v>
      </c>
      <c r="P52" s="1"/>
      <c r="R52" s="1"/>
      <c r="S52" s="1"/>
      <c r="T52" s="1"/>
    </row>
    <row r="53" spans="1:20" ht="8.25" customHeight="1" x14ac:dyDescent="0.45">
      <c r="A53" s="151">
        <v>0.77083333333333204</v>
      </c>
      <c r="B53" s="71"/>
      <c r="C53" s="75"/>
      <c r="D53" s="75"/>
      <c r="E53" s="79"/>
      <c r="F53" s="75"/>
      <c r="G53" s="79"/>
      <c r="H53" s="75"/>
      <c r="I53" s="57"/>
      <c r="J53" s="125">
        <f t="shared" ca="1" si="3"/>
        <v>0</v>
      </c>
      <c r="K53" s="126">
        <f t="shared" ca="1" si="4"/>
        <v>0</v>
      </c>
      <c r="L53" s="127">
        <f t="shared" ca="1" si="5"/>
        <v>0</v>
      </c>
      <c r="M53" s="128">
        <f t="shared" ca="1" si="6"/>
        <v>0</v>
      </c>
      <c r="N53" s="129">
        <f t="shared" ca="1" si="7"/>
        <v>0</v>
      </c>
      <c r="O53" s="130">
        <f t="shared" ca="1" si="8"/>
        <v>0</v>
      </c>
      <c r="P53" s="1"/>
      <c r="R53" s="1"/>
      <c r="S53" s="1"/>
      <c r="T53" s="1"/>
    </row>
    <row r="54" spans="1:20" ht="8.25" customHeight="1" x14ac:dyDescent="0.45">
      <c r="A54" s="152">
        <v>0.781249999999999</v>
      </c>
      <c r="B54" s="72"/>
      <c r="C54" s="76"/>
      <c r="D54" s="76"/>
      <c r="E54" s="80"/>
      <c r="F54" s="76"/>
      <c r="G54" s="80"/>
      <c r="H54" s="76"/>
      <c r="I54" s="57"/>
      <c r="J54" s="125">
        <f t="shared" ca="1" si="3"/>
        <v>0</v>
      </c>
      <c r="K54" s="126">
        <f t="shared" ca="1" si="4"/>
        <v>0</v>
      </c>
      <c r="L54" s="127">
        <f t="shared" ca="1" si="5"/>
        <v>0</v>
      </c>
      <c r="M54" s="128">
        <f t="shared" ca="1" si="6"/>
        <v>0</v>
      </c>
      <c r="N54" s="129">
        <f t="shared" ca="1" si="7"/>
        <v>0</v>
      </c>
      <c r="O54" s="130">
        <f t="shared" ca="1" si="8"/>
        <v>0</v>
      </c>
      <c r="P54" s="1"/>
      <c r="R54" s="1"/>
      <c r="S54" s="1"/>
      <c r="T54" s="1"/>
    </row>
    <row r="55" spans="1:20" ht="8.25" customHeight="1" x14ac:dyDescent="0.45">
      <c r="A55" s="150">
        <v>0.79166666666666496</v>
      </c>
      <c r="B55" s="70"/>
      <c r="C55" s="74"/>
      <c r="D55" s="74"/>
      <c r="E55" s="78"/>
      <c r="F55" s="74"/>
      <c r="G55" s="78"/>
      <c r="H55" s="74"/>
      <c r="I55" s="57"/>
      <c r="J55" s="125">
        <f t="shared" ca="1" si="3"/>
        <v>0</v>
      </c>
      <c r="K55" s="126">
        <f t="shared" ca="1" si="4"/>
        <v>0</v>
      </c>
      <c r="L55" s="127">
        <f t="shared" ca="1" si="5"/>
        <v>0</v>
      </c>
      <c r="M55" s="128">
        <f t="shared" ca="1" si="6"/>
        <v>0</v>
      </c>
      <c r="N55" s="129">
        <f t="shared" ca="1" si="7"/>
        <v>0</v>
      </c>
      <c r="O55" s="130">
        <f t="shared" ca="1" si="8"/>
        <v>0</v>
      </c>
      <c r="P55" s="1"/>
      <c r="R55" s="1"/>
      <c r="S55" s="1"/>
      <c r="T55" s="1"/>
    </row>
    <row r="56" spans="1:20" ht="8.25" customHeight="1" x14ac:dyDescent="0.45">
      <c r="A56" s="151">
        <v>0.80208333333333204</v>
      </c>
      <c r="B56" s="71"/>
      <c r="C56" s="75"/>
      <c r="D56" s="75"/>
      <c r="E56" s="79"/>
      <c r="F56" s="75"/>
      <c r="G56" s="79"/>
      <c r="H56" s="75"/>
      <c r="I56" s="57"/>
      <c r="J56" s="125">
        <f t="shared" ca="1" si="3"/>
        <v>0</v>
      </c>
      <c r="K56" s="126">
        <f t="shared" ca="1" si="4"/>
        <v>0</v>
      </c>
      <c r="L56" s="127">
        <f t="shared" ca="1" si="5"/>
        <v>0</v>
      </c>
      <c r="M56" s="128">
        <f t="shared" ca="1" si="6"/>
        <v>0</v>
      </c>
      <c r="N56" s="129">
        <f t="shared" ca="1" si="7"/>
        <v>0</v>
      </c>
      <c r="O56" s="130">
        <f t="shared" ca="1" si="8"/>
        <v>0</v>
      </c>
      <c r="P56" s="1"/>
      <c r="R56" s="1"/>
      <c r="S56" s="1"/>
      <c r="T56" s="1"/>
    </row>
    <row r="57" spans="1:20" ht="8.25" customHeight="1" x14ac:dyDescent="0.45">
      <c r="A57" s="151">
        <v>0.812499999999998</v>
      </c>
      <c r="B57" s="71"/>
      <c r="C57" s="75"/>
      <c r="D57" s="75"/>
      <c r="E57" s="79"/>
      <c r="F57" s="75"/>
      <c r="G57" s="79"/>
      <c r="H57" s="75"/>
      <c r="I57" s="57"/>
      <c r="J57" s="125">
        <f t="shared" ca="1" si="3"/>
        <v>0</v>
      </c>
      <c r="K57" s="126">
        <f t="shared" ca="1" si="4"/>
        <v>0</v>
      </c>
      <c r="L57" s="127">
        <f t="shared" ca="1" si="5"/>
        <v>0</v>
      </c>
      <c r="M57" s="128">
        <f t="shared" ca="1" si="6"/>
        <v>0</v>
      </c>
      <c r="N57" s="129">
        <f t="shared" ca="1" si="7"/>
        <v>0</v>
      </c>
      <c r="O57" s="130">
        <f t="shared" ca="1" si="8"/>
        <v>0</v>
      </c>
      <c r="P57" s="1"/>
      <c r="R57" s="1"/>
      <c r="S57" s="1"/>
      <c r="T57" s="1"/>
    </row>
    <row r="58" spans="1:20" ht="8.25" customHeight="1" x14ac:dyDescent="0.45">
      <c r="A58" s="152">
        <v>0.82291666666666496</v>
      </c>
      <c r="B58" s="72"/>
      <c r="C58" s="76"/>
      <c r="D58" s="76"/>
      <c r="E58" s="80"/>
      <c r="F58" s="76"/>
      <c r="G58" s="80"/>
      <c r="H58" s="76"/>
      <c r="I58" s="57"/>
      <c r="J58" s="125">
        <f t="shared" ca="1" si="3"/>
        <v>0</v>
      </c>
      <c r="K58" s="126">
        <f t="shared" ca="1" si="4"/>
        <v>0</v>
      </c>
      <c r="L58" s="127">
        <f t="shared" ca="1" si="5"/>
        <v>0</v>
      </c>
      <c r="M58" s="128">
        <f t="shared" ca="1" si="6"/>
        <v>0</v>
      </c>
      <c r="N58" s="129">
        <f t="shared" ca="1" si="7"/>
        <v>0</v>
      </c>
      <c r="O58" s="130">
        <f t="shared" ca="1" si="8"/>
        <v>0</v>
      </c>
      <c r="P58" s="1"/>
      <c r="R58" s="1"/>
      <c r="S58" s="1"/>
      <c r="T58" s="1"/>
    </row>
    <row r="59" spans="1:20" ht="8.25" customHeight="1" x14ac:dyDescent="0.45">
      <c r="A59" s="150">
        <v>0.83333333333333204</v>
      </c>
      <c r="B59" s="70"/>
      <c r="C59" s="74"/>
      <c r="D59" s="74"/>
      <c r="E59" s="78"/>
      <c r="F59" s="74"/>
      <c r="G59" s="78"/>
      <c r="H59" s="74"/>
      <c r="I59" s="57"/>
      <c r="J59" s="125">
        <f t="shared" ca="1" si="3"/>
        <v>0</v>
      </c>
      <c r="K59" s="126">
        <f t="shared" ca="1" si="4"/>
        <v>0</v>
      </c>
      <c r="L59" s="127">
        <f t="shared" ca="1" si="5"/>
        <v>0</v>
      </c>
      <c r="M59" s="128">
        <f t="shared" ca="1" si="6"/>
        <v>0</v>
      </c>
      <c r="N59" s="129">
        <f t="shared" ca="1" si="7"/>
        <v>0</v>
      </c>
      <c r="O59" s="130">
        <f t="shared" ca="1" si="8"/>
        <v>0</v>
      </c>
      <c r="P59" s="1"/>
      <c r="R59" s="1"/>
      <c r="S59" s="1"/>
      <c r="T59" s="1"/>
    </row>
    <row r="60" spans="1:20" ht="8.25" customHeight="1" x14ac:dyDescent="0.45">
      <c r="A60" s="151">
        <v>0.843749999999998</v>
      </c>
      <c r="B60" s="71"/>
      <c r="C60" s="75"/>
      <c r="D60" s="75"/>
      <c r="E60" s="79"/>
      <c r="F60" s="75"/>
      <c r="G60" s="79"/>
      <c r="H60" s="75"/>
      <c r="I60" s="57"/>
      <c r="J60" s="125">
        <f t="shared" ca="1" si="3"/>
        <v>0</v>
      </c>
      <c r="K60" s="126">
        <f t="shared" ca="1" si="4"/>
        <v>0</v>
      </c>
      <c r="L60" s="127">
        <f t="shared" ca="1" si="5"/>
        <v>0</v>
      </c>
      <c r="M60" s="128">
        <f t="shared" ca="1" si="6"/>
        <v>0</v>
      </c>
      <c r="N60" s="129">
        <f t="shared" ca="1" si="7"/>
        <v>0</v>
      </c>
      <c r="O60" s="130">
        <f t="shared" ca="1" si="8"/>
        <v>0</v>
      </c>
      <c r="P60" s="1"/>
      <c r="R60" s="1"/>
      <c r="S60" s="1"/>
      <c r="T60" s="1"/>
    </row>
    <row r="61" spans="1:20" ht="8.25" customHeight="1" x14ac:dyDescent="0.45">
      <c r="A61" s="151">
        <v>0.85416666666666496</v>
      </c>
      <c r="B61" s="71"/>
      <c r="C61" s="75"/>
      <c r="D61" s="75"/>
      <c r="E61" s="79"/>
      <c r="F61" s="75"/>
      <c r="G61" s="79"/>
      <c r="H61" s="75"/>
      <c r="I61" s="57"/>
      <c r="J61" s="125">
        <f t="shared" ca="1" si="3"/>
        <v>0</v>
      </c>
      <c r="K61" s="126">
        <f t="shared" ca="1" si="4"/>
        <v>0</v>
      </c>
      <c r="L61" s="127">
        <f t="shared" ca="1" si="5"/>
        <v>0</v>
      </c>
      <c r="M61" s="128">
        <f t="shared" ca="1" si="6"/>
        <v>0</v>
      </c>
      <c r="N61" s="129">
        <f t="shared" ca="1" si="7"/>
        <v>0</v>
      </c>
      <c r="O61" s="130">
        <f t="shared" ca="1" si="8"/>
        <v>0</v>
      </c>
      <c r="P61" s="1"/>
      <c r="R61" s="1"/>
      <c r="S61" s="1"/>
      <c r="T61" s="1"/>
    </row>
    <row r="62" spans="1:20" ht="8.25" customHeight="1" x14ac:dyDescent="0.45">
      <c r="A62" s="152">
        <v>0.86458333333333204</v>
      </c>
      <c r="B62" s="73"/>
      <c r="C62" s="77"/>
      <c r="D62" s="77"/>
      <c r="E62" s="81"/>
      <c r="F62" s="77"/>
      <c r="G62" s="81"/>
      <c r="H62" s="77"/>
      <c r="I62" s="57"/>
      <c r="J62" s="125">
        <f t="shared" ca="1" si="3"/>
        <v>0</v>
      </c>
      <c r="K62" s="126">
        <f t="shared" ca="1" si="4"/>
        <v>0</v>
      </c>
      <c r="L62" s="127">
        <f t="shared" ca="1" si="5"/>
        <v>0</v>
      </c>
      <c r="M62" s="128">
        <f t="shared" ca="1" si="6"/>
        <v>0</v>
      </c>
      <c r="N62" s="129">
        <f t="shared" ca="1" si="7"/>
        <v>0</v>
      </c>
      <c r="O62" s="130">
        <f t="shared" ca="1" si="8"/>
        <v>0</v>
      </c>
      <c r="P62" s="1"/>
      <c r="R62" s="1"/>
      <c r="S62" s="1"/>
      <c r="T62" s="1"/>
    </row>
    <row r="63" spans="1:20" ht="8.25" customHeight="1" x14ac:dyDescent="0.45">
      <c r="A63" s="150">
        <v>0.874999999999998</v>
      </c>
      <c r="B63" s="74"/>
      <c r="C63" s="74"/>
      <c r="D63" s="74"/>
      <c r="E63" s="78"/>
      <c r="F63" s="74"/>
      <c r="G63" s="78"/>
      <c r="H63" s="74"/>
      <c r="I63" s="57"/>
      <c r="J63" s="125">
        <f t="shared" ca="1" si="3"/>
        <v>0</v>
      </c>
      <c r="K63" s="126">
        <f t="shared" ca="1" si="4"/>
        <v>0</v>
      </c>
      <c r="L63" s="127">
        <f t="shared" ca="1" si="5"/>
        <v>0</v>
      </c>
      <c r="M63" s="128">
        <f t="shared" ca="1" si="6"/>
        <v>0</v>
      </c>
      <c r="N63" s="129">
        <f t="shared" ca="1" si="7"/>
        <v>0</v>
      </c>
      <c r="O63" s="130">
        <f t="shared" ca="1" si="8"/>
        <v>0</v>
      </c>
      <c r="P63" s="1"/>
      <c r="R63" s="1"/>
      <c r="S63" s="1"/>
      <c r="T63" s="1"/>
    </row>
    <row r="64" spans="1:20" ht="8.25" customHeight="1" x14ac:dyDescent="0.45">
      <c r="A64" s="151">
        <v>0.88541666666666496</v>
      </c>
      <c r="B64" s="75"/>
      <c r="C64" s="75"/>
      <c r="D64" s="75"/>
      <c r="E64" s="79"/>
      <c r="F64" s="75"/>
      <c r="G64" s="79"/>
      <c r="H64" s="75"/>
      <c r="I64" s="57"/>
      <c r="J64" s="125">
        <f t="shared" ca="1" si="3"/>
        <v>0</v>
      </c>
      <c r="K64" s="126">
        <f t="shared" ca="1" si="4"/>
        <v>0</v>
      </c>
      <c r="L64" s="127">
        <f t="shared" ca="1" si="5"/>
        <v>0</v>
      </c>
      <c r="M64" s="128">
        <f t="shared" ca="1" si="6"/>
        <v>0</v>
      </c>
      <c r="N64" s="129">
        <f t="shared" ca="1" si="7"/>
        <v>0</v>
      </c>
      <c r="O64" s="130">
        <f t="shared" ca="1" si="8"/>
        <v>0</v>
      </c>
      <c r="P64" s="1"/>
      <c r="R64" s="1"/>
      <c r="S64" s="1"/>
      <c r="T64" s="1"/>
    </row>
    <row r="65" spans="1:20" ht="8.25" customHeight="1" x14ac:dyDescent="0.45">
      <c r="A65" s="151">
        <v>0.89583333333333204</v>
      </c>
      <c r="B65" s="75"/>
      <c r="C65" s="75"/>
      <c r="D65" s="75"/>
      <c r="E65" s="79"/>
      <c r="F65" s="75"/>
      <c r="G65" s="79"/>
      <c r="H65" s="75"/>
      <c r="I65" s="57"/>
      <c r="J65" s="125">
        <f t="shared" ca="1" si="3"/>
        <v>0</v>
      </c>
      <c r="K65" s="126">
        <f t="shared" ca="1" si="4"/>
        <v>0</v>
      </c>
      <c r="L65" s="127">
        <f t="shared" ca="1" si="5"/>
        <v>0</v>
      </c>
      <c r="M65" s="128">
        <f t="shared" ca="1" si="6"/>
        <v>0</v>
      </c>
      <c r="N65" s="129">
        <f t="shared" ca="1" si="7"/>
        <v>0</v>
      </c>
      <c r="O65" s="130">
        <f t="shared" ca="1" si="8"/>
        <v>0</v>
      </c>
      <c r="P65" s="1"/>
      <c r="R65" s="1"/>
      <c r="S65" s="1"/>
      <c r="T65" s="1"/>
    </row>
    <row r="66" spans="1:20" ht="8.25" customHeight="1" x14ac:dyDescent="0.45">
      <c r="A66" s="153">
        <v>0.906249999999998</v>
      </c>
      <c r="B66" s="76"/>
      <c r="C66" s="76"/>
      <c r="D66" s="76"/>
      <c r="E66" s="80"/>
      <c r="F66" s="76"/>
      <c r="G66" s="80"/>
      <c r="H66" s="76"/>
      <c r="I66" s="57"/>
      <c r="J66" s="125">
        <f t="shared" ca="1" si="3"/>
        <v>0</v>
      </c>
      <c r="K66" s="126">
        <f t="shared" ca="1" si="4"/>
        <v>0</v>
      </c>
      <c r="L66" s="127">
        <f t="shared" ca="1" si="5"/>
        <v>0</v>
      </c>
      <c r="M66" s="128">
        <f t="shared" ca="1" si="6"/>
        <v>0</v>
      </c>
      <c r="N66" s="129">
        <f t="shared" ca="1" si="7"/>
        <v>0</v>
      </c>
      <c r="O66" s="130">
        <f t="shared" ca="1" si="8"/>
        <v>0</v>
      </c>
      <c r="P66" s="1"/>
      <c r="R66" s="1"/>
      <c r="S66" s="1"/>
      <c r="T66" s="1"/>
    </row>
    <row r="67" spans="1:20" ht="8.25" customHeight="1" x14ac:dyDescent="0.45">
      <c r="A67" s="150">
        <v>0.91666666666666496</v>
      </c>
      <c r="B67" s="74"/>
      <c r="C67" s="74"/>
      <c r="D67" s="74"/>
      <c r="E67" s="78"/>
      <c r="F67" s="74"/>
      <c r="G67" s="78"/>
      <c r="H67" s="74"/>
      <c r="I67" s="57"/>
      <c r="J67" s="125">
        <f t="shared" ca="1" si="3"/>
        <v>0</v>
      </c>
      <c r="K67" s="126">
        <f t="shared" ca="1" si="4"/>
        <v>0</v>
      </c>
      <c r="L67" s="127">
        <f t="shared" ca="1" si="5"/>
        <v>0</v>
      </c>
      <c r="M67" s="128">
        <f t="shared" ca="1" si="6"/>
        <v>0</v>
      </c>
      <c r="N67" s="129">
        <f t="shared" ca="1" si="7"/>
        <v>0</v>
      </c>
      <c r="O67" s="130">
        <f t="shared" ref="O67:O74" ca="1" si="12">SUM(J67:N67)</f>
        <v>0</v>
      </c>
      <c r="P67" s="1"/>
      <c r="R67" s="1"/>
      <c r="S67" s="1"/>
      <c r="T67" s="1"/>
    </row>
    <row r="68" spans="1:20" ht="8.25" customHeight="1" x14ac:dyDescent="0.45">
      <c r="A68" s="151">
        <v>0.92708333333333104</v>
      </c>
      <c r="B68" s="75"/>
      <c r="C68" s="75"/>
      <c r="D68" s="75"/>
      <c r="E68" s="79"/>
      <c r="F68" s="75"/>
      <c r="G68" s="79"/>
      <c r="H68" s="75"/>
      <c r="I68" s="57"/>
      <c r="J68" s="125">
        <f t="shared" ref="J68:J74" ca="1" si="13">IFERROR(COUNTIFS(INDIRECT(CONCATENATE("'",$I68,"'!B3:H74")),"*Pre-Vocational*",INDIRECT(CONCATENATE("'",$I68,"'!B3:H74")),"*"&amp;$A$1&amp;"*")/4,0)</f>
        <v>0</v>
      </c>
      <c r="K68" s="126">
        <f t="shared" ref="K68:K74" ca="1" si="14">IFERROR(COUNTIFS(INDIRECT(CONCATENATE("'",$I68,"'!B3:H74")),"*CareGiver*",INDIRECT(CONCATENATE("'",$I68,"'!B3:H74")),"*"&amp;$A$1&amp;"*")/4,0)</f>
        <v>0</v>
      </c>
      <c r="L68" s="127">
        <f t="shared" ref="L68:L74" ca="1" si="15">IFERROR(COUNTIFS(INDIRECT(CONCATENATE("'",$I68,"'!B3:H74")),"*Advocacy*",INDIRECT(CONCATENATE("'",$I68,"'!B3:H74")),"*"&amp;$A$1&amp;"*")/4,0)</f>
        <v>0</v>
      </c>
      <c r="M68" s="128">
        <f t="shared" ref="M68:M74" ca="1" si="16">IFERROR(COUNTIFS(INDIRECT(CONCATENATE("'",$I68,"'!B3:H74")),"*Respite*",INDIRECT(CONCATENATE("'",$I68,"'!B3:H74")),"*"&amp;$A$1&amp;"*")/4,0)</f>
        <v>0</v>
      </c>
      <c r="N68" s="129">
        <f t="shared" ref="N68:N74" ca="1" si="17">IFERROR(COUNTIFS(INDIRECT(CONCATENATE("'",$I68,"'!B3:H74")),"*Com Hab*",INDIRECT(CONCATENATE("'",$I68,"'!B3:H74")),"*"&amp;$A$1&amp;"*")/4,0)</f>
        <v>0</v>
      </c>
      <c r="O68" s="130">
        <f t="shared" ca="1" si="12"/>
        <v>0</v>
      </c>
      <c r="P68" s="1"/>
      <c r="R68" s="1"/>
      <c r="S68" s="1"/>
      <c r="T68" s="1"/>
    </row>
    <row r="69" spans="1:20" ht="8.25" customHeight="1" x14ac:dyDescent="0.45">
      <c r="A69" s="151">
        <v>0.937499999999998</v>
      </c>
      <c r="B69" s="75"/>
      <c r="C69" s="75"/>
      <c r="D69" s="75"/>
      <c r="E69" s="79"/>
      <c r="F69" s="75"/>
      <c r="G69" s="79"/>
      <c r="H69" s="75"/>
      <c r="I69" s="57"/>
      <c r="J69" s="125">
        <f t="shared" ca="1" si="13"/>
        <v>0</v>
      </c>
      <c r="K69" s="126">
        <f t="shared" ca="1" si="14"/>
        <v>0</v>
      </c>
      <c r="L69" s="127">
        <f t="shared" ca="1" si="15"/>
        <v>0</v>
      </c>
      <c r="M69" s="128">
        <f t="shared" ca="1" si="16"/>
        <v>0</v>
      </c>
      <c r="N69" s="129">
        <f t="shared" ca="1" si="17"/>
        <v>0</v>
      </c>
      <c r="O69" s="130">
        <f t="shared" ca="1" si="12"/>
        <v>0</v>
      </c>
      <c r="P69" s="1"/>
      <c r="R69" s="1"/>
      <c r="S69" s="1"/>
      <c r="T69" s="1"/>
    </row>
    <row r="70" spans="1:20" ht="8.25" customHeight="1" x14ac:dyDescent="0.45">
      <c r="A70" s="153">
        <v>0.94791666666666496</v>
      </c>
      <c r="B70" s="76"/>
      <c r="C70" s="76"/>
      <c r="D70" s="76"/>
      <c r="E70" s="80"/>
      <c r="F70" s="76"/>
      <c r="G70" s="80"/>
      <c r="H70" s="76"/>
      <c r="I70" s="57"/>
      <c r="J70" s="125">
        <f t="shared" ca="1" si="13"/>
        <v>0</v>
      </c>
      <c r="K70" s="126">
        <f t="shared" ca="1" si="14"/>
        <v>0</v>
      </c>
      <c r="L70" s="127">
        <f t="shared" ca="1" si="15"/>
        <v>0</v>
      </c>
      <c r="M70" s="128">
        <f t="shared" ca="1" si="16"/>
        <v>0</v>
      </c>
      <c r="N70" s="129">
        <f t="shared" ca="1" si="17"/>
        <v>0</v>
      </c>
      <c r="O70" s="130">
        <f t="shared" ca="1" si="12"/>
        <v>0</v>
      </c>
      <c r="P70" s="1"/>
      <c r="R70" s="1"/>
      <c r="S70" s="1"/>
      <c r="T70" s="1"/>
    </row>
    <row r="71" spans="1:20" ht="8.25" customHeight="1" x14ac:dyDescent="0.45">
      <c r="A71" s="150">
        <v>0.95833333333333337</v>
      </c>
      <c r="B71" s="74"/>
      <c r="C71" s="74"/>
      <c r="D71" s="74"/>
      <c r="E71" s="78"/>
      <c r="F71" s="74"/>
      <c r="G71" s="78"/>
      <c r="H71" s="74"/>
      <c r="I71" s="57"/>
      <c r="J71" s="125">
        <f t="shared" ca="1" si="13"/>
        <v>0</v>
      </c>
      <c r="K71" s="126">
        <f t="shared" ca="1" si="14"/>
        <v>0</v>
      </c>
      <c r="L71" s="127">
        <f t="shared" ca="1" si="15"/>
        <v>0</v>
      </c>
      <c r="M71" s="128">
        <f t="shared" ca="1" si="16"/>
        <v>0</v>
      </c>
      <c r="N71" s="129">
        <f t="shared" ca="1" si="17"/>
        <v>0</v>
      </c>
      <c r="O71" s="130">
        <f t="shared" ca="1" si="12"/>
        <v>0</v>
      </c>
      <c r="P71" s="1"/>
      <c r="R71" s="1"/>
      <c r="S71" s="1"/>
      <c r="T71" s="1"/>
    </row>
    <row r="72" spans="1:20" ht="8.25" customHeight="1" x14ac:dyDescent="0.45">
      <c r="A72" s="151">
        <v>0.96875</v>
      </c>
      <c r="B72" s="75"/>
      <c r="C72" s="75"/>
      <c r="D72" s="75"/>
      <c r="E72" s="79"/>
      <c r="F72" s="75"/>
      <c r="G72" s="79"/>
      <c r="H72" s="75"/>
      <c r="I72" s="57"/>
      <c r="J72" s="125">
        <f t="shared" ca="1" si="13"/>
        <v>0</v>
      </c>
      <c r="K72" s="126">
        <f t="shared" ca="1" si="14"/>
        <v>0</v>
      </c>
      <c r="L72" s="127">
        <f t="shared" ca="1" si="15"/>
        <v>0</v>
      </c>
      <c r="M72" s="128">
        <f t="shared" ca="1" si="16"/>
        <v>0</v>
      </c>
      <c r="N72" s="129">
        <f t="shared" ca="1" si="17"/>
        <v>0</v>
      </c>
      <c r="O72" s="130">
        <f t="shared" ca="1" si="12"/>
        <v>0</v>
      </c>
      <c r="P72" s="1"/>
      <c r="R72" s="1"/>
      <c r="S72" s="1"/>
      <c r="T72" s="1"/>
    </row>
    <row r="73" spans="1:20" ht="8.25" customHeight="1" x14ac:dyDescent="0.45">
      <c r="A73" s="151">
        <v>0.97916666666666663</v>
      </c>
      <c r="B73" s="75"/>
      <c r="C73" s="75"/>
      <c r="D73" s="75"/>
      <c r="E73" s="79"/>
      <c r="F73" s="75"/>
      <c r="G73" s="79"/>
      <c r="H73" s="75"/>
      <c r="I73" s="57"/>
      <c r="J73" s="125">
        <f t="shared" ca="1" si="13"/>
        <v>0</v>
      </c>
      <c r="K73" s="126">
        <f t="shared" ca="1" si="14"/>
        <v>0</v>
      </c>
      <c r="L73" s="127">
        <f t="shared" ca="1" si="15"/>
        <v>0</v>
      </c>
      <c r="M73" s="128">
        <f t="shared" ca="1" si="16"/>
        <v>0</v>
      </c>
      <c r="N73" s="129">
        <f t="shared" ca="1" si="17"/>
        <v>0</v>
      </c>
      <c r="O73" s="130">
        <f t="shared" ca="1" si="12"/>
        <v>0</v>
      </c>
      <c r="P73" s="1"/>
      <c r="R73" s="1"/>
      <c r="S73" s="1"/>
      <c r="T73" s="1"/>
    </row>
    <row r="74" spans="1:20" ht="8.25" customHeight="1" x14ac:dyDescent="0.45">
      <c r="A74" s="153">
        <v>0.98958333333333337</v>
      </c>
      <c r="B74" s="76"/>
      <c r="C74" s="76"/>
      <c r="D74" s="76"/>
      <c r="E74" s="80"/>
      <c r="F74" s="76"/>
      <c r="G74" s="80"/>
      <c r="H74" s="76"/>
      <c r="I74" s="57"/>
      <c r="J74" s="125">
        <f t="shared" ca="1" si="13"/>
        <v>0</v>
      </c>
      <c r="K74" s="126">
        <f t="shared" ca="1" si="14"/>
        <v>0</v>
      </c>
      <c r="L74" s="127">
        <f t="shared" ca="1" si="15"/>
        <v>0</v>
      </c>
      <c r="M74" s="128">
        <f t="shared" ca="1" si="16"/>
        <v>0</v>
      </c>
      <c r="N74" s="129">
        <f t="shared" ca="1" si="17"/>
        <v>0</v>
      </c>
      <c r="O74" s="130">
        <f t="shared" ca="1" si="12"/>
        <v>0</v>
      </c>
      <c r="P74" s="1"/>
      <c r="R74" s="1"/>
      <c r="S74" s="1"/>
      <c r="T74" s="1"/>
    </row>
    <row r="75" spans="1:20" ht="8.25" customHeight="1" x14ac:dyDescent="0.45">
      <c r="A75" s="101" t="s">
        <v>5</v>
      </c>
      <c r="B75" s="58"/>
      <c r="C75" s="58"/>
      <c r="D75" s="58"/>
      <c r="E75" s="58"/>
      <c r="F75" s="58"/>
      <c r="G75" s="58"/>
      <c r="H75" s="59">
        <f>COUNTIF($B$3:$H$74,"*Pre-Vocational*")/4</f>
        <v>0</v>
      </c>
      <c r="I75" s="57"/>
      <c r="P75"/>
      <c r="R75"/>
      <c r="S75"/>
      <c r="T75"/>
    </row>
    <row r="76" spans="1:20" ht="8.25" customHeight="1" x14ac:dyDescent="0.45">
      <c r="A76" s="102" t="s">
        <v>6</v>
      </c>
      <c r="B76" s="60"/>
      <c r="C76" s="60"/>
      <c r="D76" s="60"/>
      <c r="E76" s="60"/>
      <c r="F76" s="60"/>
      <c r="G76" s="60"/>
      <c r="H76" s="61">
        <f>COUNTIF($B$3:$H$74,"*CareGiver*")/4</f>
        <v>0</v>
      </c>
      <c r="I76" s="57"/>
      <c r="P76"/>
      <c r="R76"/>
      <c r="S76"/>
      <c r="T76"/>
    </row>
    <row r="77" spans="1:20" ht="8.25" customHeight="1" x14ac:dyDescent="0.45">
      <c r="A77" s="103" t="s">
        <v>7</v>
      </c>
      <c r="B77" s="62"/>
      <c r="C77" s="62"/>
      <c r="D77" s="62"/>
      <c r="E77" s="62"/>
      <c r="F77" s="62"/>
      <c r="G77" s="62"/>
      <c r="H77" s="63">
        <f>COUNTIF($B$3:$H$74,"*Advocacy*")/4</f>
        <v>0</v>
      </c>
      <c r="I77" s="57"/>
      <c r="P77"/>
      <c r="R77"/>
      <c r="S77"/>
      <c r="T77"/>
    </row>
    <row r="78" spans="1:20" ht="7.5" customHeight="1" x14ac:dyDescent="0.45">
      <c r="A78" s="104" t="s">
        <v>8</v>
      </c>
      <c r="B78" s="64"/>
      <c r="C78" s="64"/>
      <c r="D78" s="64"/>
      <c r="E78" s="64"/>
      <c r="F78" s="64"/>
      <c r="G78" s="64"/>
      <c r="H78" s="65">
        <f>COUNTIF($B$3:$H$74,"*Respite*")/4</f>
        <v>0</v>
      </c>
      <c r="I78" s="57"/>
      <c r="P78"/>
      <c r="R78"/>
      <c r="S78"/>
      <c r="T78"/>
    </row>
    <row r="79" spans="1:20" ht="7.5" customHeight="1" x14ac:dyDescent="0.45">
      <c r="A79" s="105" t="s">
        <v>107</v>
      </c>
      <c r="B79" s="68"/>
      <c r="C79" s="68"/>
      <c r="D79" s="68"/>
      <c r="E79" s="68"/>
      <c r="F79" s="68"/>
      <c r="G79" s="68"/>
      <c r="H79" s="69">
        <f>COUNTIF($B$3:$H$74,"*Com Hab*")/4</f>
        <v>0</v>
      </c>
      <c r="I79" s="57"/>
      <c r="P79"/>
      <c r="R79"/>
      <c r="S79"/>
      <c r="T79"/>
    </row>
    <row r="80" spans="1:20" ht="8.25" customHeight="1" x14ac:dyDescent="0.45">
      <c r="A80" s="106" t="s">
        <v>39</v>
      </c>
      <c r="B80" s="66"/>
      <c r="C80" s="66"/>
      <c r="D80" s="66"/>
      <c r="E80" s="66"/>
      <c r="F80" s="66"/>
      <c r="G80" s="66"/>
      <c r="H80" s="67">
        <f>SUM(H75:H79)</f>
        <v>0</v>
      </c>
      <c r="I80" s="57"/>
      <c r="P80"/>
      <c r="R80"/>
      <c r="S80"/>
      <c r="T80"/>
    </row>
    <row r="81" spans="1:20" ht="32.65" hidden="1" customHeight="1" x14ac:dyDescent="0.45">
      <c r="I81" s="55"/>
      <c r="P81" s="1"/>
      <c r="R81" s="1"/>
      <c r="S81" s="1"/>
      <c r="T81" s="1"/>
    </row>
    <row r="82" spans="1:20" ht="8.25" hidden="1" customHeight="1" x14ac:dyDescent="0.45">
      <c r="I82" s="53"/>
      <c r="P82" s="1"/>
      <c r="R82" s="1"/>
      <c r="S82" s="1"/>
      <c r="T82" s="1"/>
    </row>
    <row r="83" spans="1:20" ht="14.65" hidden="1" customHeight="1" x14ac:dyDescent="0.45">
      <c r="I83" s="53"/>
      <c r="P83" s="1"/>
      <c r="R83" s="1"/>
      <c r="S83" s="1"/>
      <c r="T83" s="1"/>
    </row>
    <row r="84" spans="1:20" hidden="1" x14ac:dyDescent="0.45">
      <c r="I84" s="53"/>
      <c r="P84" s="1"/>
      <c r="R84" s="1"/>
      <c r="S84" s="1"/>
      <c r="T84" s="1"/>
    </row>
    <row r="85" spans="1:20" hidden="1" x14ac:dyDescent="0.45">
      <c r="A85"/>
      <c r="B85"/>
      <c r="C85"/>
      <c r="D85"/>
      <c r="E85"/>
      <c r="F85"/>
      <c r="G85"/>
      <c r="H85"/>
      <c r="I85" s="53"/>
      <c r="P85" s="1"/>
      <c r="R85" s="1"/>
      <c r="S85" s="1"/>
      <c r="T85" s="1"/>
    </row>
    <row r="86" spans="1:20" hidden="1" x14ac:dyDescent="0.45">
      <c r="A86"/>
      <c r="B86"/>
      <c r="C86"/>
      <c r="D86"/>
      <c r="E86"/>
      <c r="F86"/>
      <c r="G86"/>
      <c r="H86"/>
      <c r="I86" s="53"/>
      <c r="P86" s="1"/>
      <c r="R86" s="1"/>
      <c r="S86" s="1"/>
      <c r="T86" s="1"/>
    </row>
    <row r="87" spans="1:20" hidden="1" x14ac:dyDescent="0.45">
      <c r="A87"/>
      <c r="B87"/>
      <c r="C87"/>
      <c r="D87"/>
      <c r="E87"/>
      <c r="F87"/>
      <c r="G87"/>
      <c r="H87"/>
      <c r="I87" s="53"/>
      <c r="P87" s="1"/>
      <c r="R87" s="1"/>
      <c r="S87" s="1"/>
      <c r="T87" s="1"/>
    </row>
    <row r="88" spans="1:20" hidden="1" x14ac:dyDescent="0.45">
      <c r="A88"/>
      <c r="B88"/>
      <c r="C88"/>
      <c r="D88"/>
      <c r="E88"/>
      <c r="F88"/>
      <c r="G88"/>
      <c r="H88"/>
      <c r="I88" s="53"/>
      <c r="P88" s="1"/>
      <c r="R88" s="1"/>
      <c r="S88" s="1"/>
      <c r="T88" s="1"/>
    </row>
    <row r="89" spans="1:20" hidden="1" x14ac:dyDescent="0.45">
      <c r="A89"/>
      <c r="B89"/>
      <c r="C89"/>
      <c r="D89"/>
      <c r="E89"/>
      <c r="F89"/>
      <c r="G89"/>
      <c r="H89"/>
      <c r="I89" s="53"/>
      <c r="P89" s="1"/>
      <c r="R89" s="1"/>
      <c r="S89" s="1"/>
      <c r="T89" s="1"/>
    </row>
    <row r="90" spans="1:20" ht="14.65" hidden="1" customHeight="1" x14ac:dyDescent="0.45">
      <c r="A90"/>
      <c r="B90"/>
      <c r="C90"/>
      <c r="D90"/>
      <c r="E90"/>
      <c r="F90"/>
      <c r="G90"/>
      <c r="H90"/>
      <c r="I90" s="53"/>
      <c r="P90" s="1"/>
      <c r="R90" s="1"/>
      <c r="S90" s="1"/>
      <c r="T90" s="1"/>
    </row>
    <row r="91" spans="1:20" ht="14.65" hidden="1" customHeight="1" x14ac:dyDescent="0.45">
      <c r="I91" s="53"/>
      <c r="P91" s="1"/>
      <c r="R91" s="1"/>
      <c r="S91" s="1"/>
      <c r="T91" s="1"/>
    </row>
    <row r="92" spans="1:20" hidden="1" x14ac:dyDescent="0.45">
      <c r="I92" s="53"/>
      <c r="P92" s="1"/>
      <c r="R92" s="1"/>
      <c r="S92" s="1"/>
      <c r="T92" s="1"/>
    </row>
    <row r="93" spans="1:20" hidden="1" x14ac:dyDescent="0.45">
      <c r="I93" s="53"/>
      <c r="P93" s="1"/>
      <c r="R93" s="1"/>
      <c r="S93" s="1"/>
      <c r="T93" s="1"/>
    </row>
    <row r="94" spans="1:20" hidden="1" x14ac:dyDescent="0.45">
      <c r="I94" s="53"/>
      <c r="P94" s="1"/>
      <c r="R94" s="1"/>
      <c r="S94" s="1"/>
      <c r="T94" s="1"/>
    </row>
    <row r="95" spans="1:20" hidden="1" x14ac:dyDescent="0.45">
      <c r="I95" s="53"/>
      <c r="P95" s="1"/>
      <c r="R95" s="1"/>
      <c r="S95" s="1"/>
      <c r="T95" s="1"/>
    </row>
    <row r="96" spans="1:20" hidden="1" x14ac:dyDescent="0.45">
      <c r="I96" s="53"/>
      <c r="P96" s="1"/>
      <c r="R96" s="1"/>
      <c r="S96" s="1"/>
      <c r="T96" s="1"/>
    </row>
    <row r="97" spans="9:20" hidden="1" x14ac:dyDescent="0.45">
      <c r="I97" s="53"/>
      <c r="P97" s="1"/>
      <c r="R97" s="1"/>
      <c r="S97" s="1"/>
      <c r="T97" s="1"/>
    </row>
    <row r="98" spans="9:20" ht="14.65" hidden="1" customHeight="1" x14ac:dyDescent="0.45">
      <c r="I98" s="53"/>
    </row>
    <row r="99" spans="9:20" ht="14.65" hidden="1" customHeight="1" x14ac:dyDescent="0.45">
      <c r="I99" s="53"/>
    </row>
    <row r="100" spans="9:20" ht="14.65" hidden="1" customHeight="1" x14ac:dyDescent="0.45">
      <c r="I100" s="53"/>
    </row>
    <row r="101" spans="9:20" ht="14.65" hidden="1" customHeight="1" x14ac:dyDescent="0.45">
      <c r="I101" s="53"/>
    </row>
    <row r="102" spans="9:20" ht="14.65" hidden="1" customHeight="1" x14ac:dyDescent="0.45">
      <c r="I102" s="53"/>
    </row>
    <row r="103" spans="9:20" ht="14.65" hidden="1" customHeight="1" x14ac:dyDescent="0.45">
      <c r="I103" s="53"/>
    </row>
    <row r="104" spans="9:20" ht="14.65" hidden="1" customHeight="1" x14ac:dyDescent="0.45">
      <c r="I104" s="53"/>
    </row>
    <row r="105" spans="9:20" ht="14.65" hidden="1" customHeight="1" x14ac:dyDescent="0.45">
      <c r="I105" s="53"/>
    </row>
    <row r="106" spans="9:20" ht="14.65" hidden="1" customHeight="1" x14ac:dyDescent="0.45">
      <c r="I106" s="53"/>
    </row>
    <row r="107" spans="9:20" ht="14.65" hidden="1" customHeight="1" x14ac:dyDescent="0.45">
      <c r="I107" s="53"/>
    </row>
    <row r="108" spans="9:20" ht="14.65" hidden="1" customHeight="1" x14ac:dyDescent="0.45">
      <c r="I108" s="53"/>
    </row>
    <row r="109" spans="9:20" ht="14.65" hidden="1" customHeight="1" x14ac:dyDescent="0.45">
      <c r="I109" s="53"/>
    </row>
    <row r="110" spans="9:20" ht="14.65" hidden="1" customHeight="1" x14ac:dyDescent="0.45">
      <c r="I110" s="53"/>
    </row>
    <row r="111" spans="9:20" ht="14.65" hidden="1" customHeight="1" x14ac:dyDescent="0.45">
      <c r="I111" s="53"/>
    </row>
    <row r="112" spans="9:20" ht="14.65" hidden="1" customHeight="1" x14ac:dyDescent="0.45">
      <c r="I112" s="53"/>
    </row>
    <row r="113" spans="9:9" ht="14.65" hidden="1" customHeight="1" x14ac:dyDescent="0.45">
      <c r="I113" s="53"/>
    </row>
    <row r="114" spans="9:9" ht="14.65" hidden="1" customHeight="1" x14ac:dyDescent="0.45">
      <c r="I114" s="53"/>
    </row>
    <row r="115" spans="9:9" ht="14.65" hidden="1" customHeight="1" x14ac:dyDescent="0.45">
      <c r="I115" s="53"/>
    </row>
    <row r="116" spans="9:9" ht="14.65" hidden="1" customHeight="1" x14ac:dyDescent="0.45">
      <c r="I116" s="53"/>
    </row>
    <row r="117" spans="9:9" ht="14.65" hidden="1" customHeight="1" x14ac:dyDescent="0.45">
      <c r="I117" s="53"/>
    </row>
    <row r="118" spans="9:9" ht="14.65" hidden="1" customHeight="1" x14ac:dyDescent="0.45">
      <c r="I118" s="53"/>
    </row>
    <row r="119" spans="9:9" ht="14.65" hidden="1" customHeight="1" x14ac:dyDescent="0.45">
      <c r="I119" s="53"/>
    </row>
    <row r="120" spans="9:9" ht="14.65" hidden="1" customHeight="1" x14ac:dyDescent="0.45">
      <c r="I120" s="53"/>
    </row>
    <row r="121" spans="9:9" ht="14.65" hidden="1" customHeight="1" x14ac:dyDescent="0.45">
      <c r="I121" s="53"/>
    </row>
    <row r="122" spans="9:9" ht="14.65" hidden="1" customHeight="1" x14ac:dyDescent="0.45">
      <c r="I122" s="53"/>
    </row>
    <row r="123" spans="9:9" ht="14.65" hidden="1" customHeight="1" x14ac:dyDescent="0.45">
      <c r="I123" s="53"/>
    </row>
    <row r="124" spans="9:9" ht="14.65" hidden="1" customHeight="1" x14ac:dyDescent="0.45">
      <c r="I124" s="53"/>
    </row>
    <row r="125" spans="9:9" ht="14.65" hidden="1" customHeight="1" x14ac:dyDescent="0.45">
      <c r="I125" s="53"/>
    </row>
    <row r="126" spans="9:9" ht="14.65" hidden="1" customHeight="1" x14ac:dyDescent="0.45">
      <c r="I126" s="53"/>
    </row>
    <row r="127" spans="9:9" ht="14.65" hidden="1" customHeight="1" x14ac:dyDescent="0.45">
      <c r="I127" s="53"/>
    </row>
    <row r="128" spans="9:9" ht="14.65" hidden="1" customHeight="1" x14ac:dyDescent="0.45">
      <c r="I128" s="53"/>
    </row>
    <row r="129" spans="9:9" ht="14.65" hidden="1" customHeight="1" x14ac:dyDescent="0.45">
      <c r="I129" s="53"/>
    </row>
    <row r="130" spans="9:9" ht="14.65" hidden="1" customHeight="1" x14ac:dyDescent="0.45">
      <c r="I130" s="53"/>
    </row>
    <row r="131" spans="9:9" ht="14.65" hidden="1" customHeight="1" x14ac:dyDescent="0.45">
      <c r="I131" s="53"/>
    </row>
    <row r="132" spans="9:9" ht="14.65" hidden="1" customHeight="1" x14ac:dyDescent="0.45">
      <c r="I132" s="53"/>
    </row>
    <row r="133" spans="9:9" ht="14.65" hidden="1" customHeight="1" x14ac:dyDescent="0.45">
      <c r="I133" s="53"/>
    </row>
    <row r="134" spans="9:9" ht="14.65" hidden="1" customHeight="1" x14ac:dyDescent="0.45">
      <c r="I134" s="53"/>
    </row>
    <row r="135" spans="9:9" ht="14.65" hidden="1" customHeight="1" x14ac:dyDescent="0.45">
      <c r="I135" s="53"/>
    </row>
    <row r="136" spans="9:9" ht="14.65" hidden="1" customHeight="1" x14ac:dyDescent="0.45">
      <c r="I136" s="53"/>
    </row>
    <row r="137" spans="9:9" ht="14.65" hidden="1" customHeight="1" x14ac:dyDescent="0.45">
      <c r="I137" s="53"/>
    </row>
    <row r="138" spans="9:9" ht="14.65" hidden="1" customHeight="1" x14ac:dyDescent="0.45">
      <c r="I138" s="53"/>
    </row>
    <row r="139" spans="9:9" ht="14.65" hidden="1" customHeight="1" x14ac:dyDescent="0.45">
      <c r="I139" s="53"/>
    </row>
    <row r="140" spans="9:9" ht="14.65" hidden="1" customHeight="1" x14ac:dyDescent="0.45">
      <c r="I140" s="53"/>
    </row>
    <row r="141" spans="9:9" ht="14.65" hidden="1" customHeight="1" x14ac:dyDescent="0.45">
      <c r="I141" s="53"/>
    </row>
    <row r="142" spans="9:9" ht="14.65" hidden="1" customHeight="1" x14ac:dyDescent="0.45">
      <c r="I142" s="53"/>
    </row>
    <row r="143" spans="9:9" ht="14.65" hidden="1" customHeight="1" x14ac:dyDescent="0.45">
      <c r="I143" s="53"/>
    </row>
    <row r="144" spans="9:9" ht="14.65" hidden="1" customHeight="1" x14ac:dyDescent="0.45">
      <c r="I144" s="53"/>
    </row>
    <row r="145" spans="9:9" ht="14.65" hidden="1" customHeight="1" x14ac:dyDescent="0.45">
      <c r="I145" s="53"/>
    </row>
    <row r="146" spans="9:9" ht="14.65" hidden="1" customHeight="1" x14ac:dyDescent="0.45">
      <c r="I146" s="53"/>
    </row>
    <row r="147" spans="9:9" ht="14.65" hidden="1" customHeight="1" x14ac:dyDescent="0.45">
      <c r="I147" s="53"/>
    </row>
    <row r="148" spans="9:9" ht="14.65" hidden="1" customHeight="1" x14ac:dyDescent="0.45">
      <c r="I148" s="53"/>
    </row>
    <row r="149" spans="9:9" ht="14.65" hidden="1" customHeight="1" x14ac:dyDescent="0.45">
      <c r="I149" s="53"/>
    </row>
    <row r="150" spans="9:9" ht="14.65" hidden="1" customHeight="1" x14ac:dyDescent="0.45">
      <c r="I150" s="53"/>
    </row>
    <row r="151" spans="9:9" ht="14.65" hidden="1" customHeight="1" x14ac:dyDescent="0.45">
      <c r="I151" s="53"/>
    </row>
    <row r="152" spans="9:9" ht="14.65" hidden="1" customHeight="1" x14ac:dyDescent="0.45">
      <c r="I152" s="53"/>
    </row>
    <row r="153" spans="9:9" ht="14.65" hidden="1" customHeight="1" x14ac:dyDescent="0.45">
      <c r="I153" s="53"/>
    </row>
    <row r="154" spans="9:9" ht="14.65" hidden="1" customHeight="1" x14ac:dyDescent="0.45">
      <c r="I154" s="53"/>
    </row>
    <row r="155" spans="9:9" ht="14.65" hidden="1" customHeight="1" x14ac:dyDescent="0.45">
      <c r="I155" s="53"/>
    </row>
    <row r="156" spans="9:9" ht="14.65" hidden="1" customHeight="1" x14ac:dyDescent="0.45">
      <c r="I156" s="53"/>
    </row>
    <row r="157" spans="9:9" ht="14.65" hidden="1" customHeight="1" x14ac:dyDescent="0.45">
      <c r="I157" s="53"/>
    </row>
    <row r="158" spans="9:9" ht="14.65" hidden="1" customHeight="1" x14ac:dyDescent="0.45">
      <c r="I158" s="53"/>
    </row>
    <row r="159" spans="9:9" ht="14.65" hidden="1" customHeight="1" x14ac:dyDescent="0.45">
      <c r="I159" s="53"/>
    </row>
    <row r="160" spans="9:9" ht="14.65" hidden="1" customHeight="1" x14ac:dyDescent="0.45">
      <c r="I160" s="53"/>
    </row>
    <row r="161" spans="9:9" ht="14.65" hidden="1" customHeight="1" x14ac:dyDescent="0.45">
      <c r="I161" s="53"/>
    </row>
    <row r="162" spans="9:9" ht="14.65" hidden="1" customHeight="1" x14ac:dyDescent="0.45">
      <c r="I162" s="53"/>
    </row>
    <row r="163" spans="9:9" ht="14.65" hidden="1" customHeight="1" x14ac:dyDescent="0.45">
      <c r="I163" s="53"/>
    </row>
    <row r="164" spans="9:9" ht="14.65" hidden="1" customHeight="1" x14ac:dyDescent="0.45">
      <c r="I164" s="53"/>
    </row>
    <row r="165" spans="9:9" ht="14.65" hidden="1" customHeight="1" x14ac:dyDescent="0.45">
      <c r="I165" s="53"/>
    </row>
    <row r="166" spans="9:9" ht="14.65" hidden="1" customHeight="1" x14ac:dyDescent="0.45">
      <c r="I166" s="53"/>
    </row>
    <row r="167" spans="9:9" ht="14.65" hidden="1" customHeight="1" x14ac:dyDescent="0.45">
      <c r="I167" s="53"/>
    </row>
    <row r="168" spans="9:9" ht="14.65" hidden="1" customHeight="1" x14ac:dyDescent="0.45">
      <c r="I168" s="53"/>
    </row>
    <row r="169" spans="9:9" ht="14.65" hidden="1" customHeight="1" x14ac:dyDescent="0.45">
      <c r="I169" s="53"/>
    </row>
    <row r="170" spans="9:9" ht="14.65" hidden="1" customHeight="1" x14ac:dyDescent="0.45">
      <c r="I170" s="53"/>
    </row>
    <row r="171" spans="9:9" ht="14.65" hidden="1" customHeight="1" x14ac:dyDescent="0.45">
      <c r="I171" s="53"/>
    </row>
    <row r="172" spans="9:9" ht="14.65" hidden="1" customHeight="1" x14ac:dyDescent="0.45">
      <c r="I172" s="53"/>
    </row>
    <row r="173" spans="9:9" ht="14.65" hidden="1" customHeight="1" x14ac:dyDescent="0.45">
      <c r="I173" s="53"/>
    </row>
    <row r="174" spans="9:9" ht="14.65" hidden="1" customHeight="1" x14ac:dyDescent="0.45">
      <c r="I174" s="53"/>
    </row>
    <row r="175" spans="9:9" ht="14.65" hidden="1" customHeight="1" x14ac:dyDescent="0.45">
      <c r="I175" s="53"/>
    </row>
    <row r="176" spans="9:9" ht="14.65" hidden="1" customHeight="1" x14ac:dyDescent="0.45">
      <c r="I176" s="53"/>
    </row>
    <row r="177" spans="9:9" ht="14.65" hidden="1" customHeight="1" x14ac:dyDescent="0.45">
      <c r="I177" s="53"/>
    </row>
    <row r="178" spans="9:9" ht="14.65" hidden="1" customHeight="1" x14ac:dyDescent="0.45">
      <c r="I178" s="53"/>
    </row>
    <row r="179" spans="9:9" ht="14.65" hidden="1" customHeight="1" x14ac:dyDescent="0.45">
      <c r="I179" s="53"/>
    </row>
    <row r="180" spans="9:9" ht="14.65" hidden="1" customHeight="1" x14ac:dyDescent="0.45">
      <c r="I180" s="54"/>
    </row>
  </sheetData>
  <mergeCells count="8">
    <mergeCell ref="O1:O2"/>
    <mergeCell ref="P1:Q1"/>
    <mergeCell ref="A1:H1"/>
    <mergeCell ref="J1:J2"/>
    <mergeCell ref="K1:K2"/>
    <mergeCell ref="L1:L2"/>
    <mergeCell ref="M1:M2"/>
    <mergeCell ref="N1:N2"/>
  </mergeCells>
  <conditionalFormatting sqref="B3:H74">
    <cfRule type="containsText" dxfId="71" priority="1" operator="containsText" text="Unavailable">
      <formula>NOT(ISERROR(SEARCH("Unavailable",B3)))</formula>
    </cfRule>
    <cfRule type="containsText" dxfId="70" priority="2" operator="containsText" text="Com Hab">
      <formula>NOT(ISERROR(SEARCH("Com Hab",B3)))</formula>
    </cfRule>
    <cfRule type="containsText" dxfId="69" priority="3" operator="containsText" text="Respite">
      <formula>NOT(ISERROR(SEARCH("Respite",B3)))</formula>
    </cfRule>
    <cfRule type="containsText" dxfId="68" priority="4" operator="containsText" text="Advocacy">
      <formula>NOT(ISERROR(SEARCH("Advocacy",B3)))</formula>
    </cfRule>
    <cfRule type="containsText" dxfId="67" priority="5" operator="containsText" text="CareGiver">
      <formula>NOT(ISERROR(SEARCH("CareGiver",B3)))</formula>
    </cfRule>
    <cfRule type="containsText" dxfId="66" priority="6" operator="containsText" text="Pre-Vocational">
      <formula>NOT(ISERROR(SEARCH("Pre-Vocational",B3)))</formula>
    </cfRule>
  </conditionalFormatting>
  <dataValidations count="1">
    <dataValidation type="list" allowBlank="1" showInputMessage="1" sqref="A1" xr:uid="{83B4F67F-7358-49D2-827D-99DE8DA4E246}">
      <formula1>Clients</formula1>
    </dataValidation>
  </dataValidations>
  <pageMargins left="0" right="0" top="1.75" bottom="0.75" header="0" footer="0"/>
  <pageSetup orientation="portrait" horizontalDpi="300" verticalDpi="300" r:id="rId1"/>
  <headerFooter scaleWithDoc="0">
    <oddHeader>&amp;L&amp;G&amp;C
&amp;G</oddHeader>
    <oddFooter>&amp;C
Signature: ____________________ Date:____/_____/____
 &amp;K92D05010 Prag Blvd #003 Monroe NY 10950 ● 845-600-1331 ● Info@legadail.org &amp;K01+000
&amp;G</oddFooter>
  </headerFooter>
  <drawing r:id="rId2"/>
  <legacyDrawingHF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37E2C-761A-44AF-AA97-F594C4C970D3}">
  <sheetPr codeName="Sheet32">
    <tabColor indexed="13"/>
    <pageSetUpPr fitToPage="1"/>
  </sheetPr>
  <dimension ref="A1:AC180"/>
  <sheetViews>
    <sheetView showGridLines="0" zoomScale="85" zoomScaleNormal="85" workbookViewId="0">
      <selection activeCell="O80" sqref="O80"/>
    </sheetView>
  </sheetViews>
  <sheetFormatPr defaultColWidth="0" defaultRowHeight="14.25" customHeight="1" zeroHeight="1" x14ac:dyDescent="0.45"/>
  <cols>
    <col min="1" max="1" width="11.265625" style="11" bestFit="1" customWidth="1"/>
    <col min="2" max="8" width="6.53125" style="11" customWidth="1"/>
    <col min="9" max="9" width="16.53125" style="51" customWidth="1"/>
    <col min="10" max="15" width="6.53125" customWidth="1"/>
    <col min="16" max="16" width="17.73046875" style="13" customWidth="1"/>
    <col min="17" max="17" width="29.53125" style="1" customWidth="1"/>
    <col min="18" max="18" width="4" style="13" customWidth="1"/>
    <col min="19" max="19" width="37.796875" style="13" customWidth="1"/>
    <col min="20" max="20" width="10.53125" style="13" hidden="1" customWidth="1"/>
    <col min="21" max="16384" width="10.53125" hidden="1"/>
  </cols>
  <sheetData>
    <row r="1" spans="1:29" ht="8.25" customHeight="1" x14ac:dyDescent="0.45">
      <c r="A1" s="173" t="s">
        <v>289</v>
      </c>
      <c r="B1" s="174"/>
      <c r="C1" s="174"/>
      <c r="D1" s="174"/>
      <c r="E1" s="174"/>
      <c r="F1" s="174"/>
      <c r="G1" s="174"/>
      <c r="H1" s="175"/>
      <c r="I1" s="99"/>
      <c r="J1" s="178" t="s">
        <v>208</v>
      </c>
      <c r="K1" s="178" t="s">
        <v>6</v>
      </c>
      <c r="L1" s="178" t="s">
        <v>7</v>
      </c>
      <c r="M1" s="178" t="s">
        <v>8</v>
      </c>
      <c r="N1" s="178" t="s">
        <v>107</v>
      </c>
      <c r="O1" s="178" t="s">
        <v>39</v>
      </c>
      <c r="P1" s="176" t="s">
        <v>205</v>
      </c>
      <c r="Q1" s="177"/>
    </row>
    <row r="2" spans="1:29" ht="8.25" customHeight="1" x14ac:dyDescent="0.45">
      <c r="A2" s="52"/>
      <c r="B2" s="52" t="s">
        <v>32</v>
      </c>
      <c r="C2" s="52" t="s">
        <v>33</v>
      </c>
      <c r="D2" s="52" t="s">
        <v>34</v>
      </c>
      <c r="E2" s="52" t="s">
        <v>35</v>
      </c>
      <c r="F2" s="52" t="s">
        <v>36</v>
      </c>
      <c r="G2" s="52" t="s">
        <v>37</v>
      </c>
      <c r="H2" s="52" t="s">
        <v>38</v>
      </c>
      <c r="I2" s="100" t="s">
        <v>105</v>
      </c>
      <c r="J2" s="179"/>
      <c r="K2" s="179"/>
      <c r="L2" s="179"/>
      <c r="M2" s="179"/>
      <c r="N2" s="179"/>
      <c r="O2" s="179"/>
      <c r="P2" s="101" t="s">
        <v>5</v>
      </c>
      <c r="Q2" s="107" cm="1">
        <f t="array" aca="1" ref="Q2" ca="1">INDIRECT(CONCATENATE("'Servicing Total'!C",MATCH($A$1,'Servicing Total'!A:A,0)))</f>
        <v>0</v>
      </c>
      <c r="T2" s="13" t="str">
        <f>LOWER(VLOOKUP(A1,Individual!A:R,16,FALSE))</f>
        <v/>
      </c>
      <c r="U2" s="101" t="s">
        <v>5</v>
      </c>
      <c r="V2" s="101" t="b">
        <f>COUNTIF(W2:AC2,"&gt;"&amp;0)&gt;=6</f>
        <v>0</v>
      </c>
      <c r="W2" s="59">
        <f>COUNTIF(B3:B74,"*Pre-Vocational*")</f>
        <v>0</v>
      </c>
      <c r="X2" s="59">
        <f t="shared" ref="X2:AC2" si="0">COUNTIF(C3:C74,"*Pre-Vocational*")</f>
        <v>0</v>
      </c>
      <c r="Y2" s="59">
        <f t="shared" si="0"/>
        <v>0</v>
      </c>
      <c r="Z2" s="59">
        <f t="shared" si="0"/>
        <v>0</v>
      </c>
      <c r="AA2" s="59">
        <f t="shared" si="0"/>
        <v>0</v>
      </c>
      <c r="AB2" s="59">
        <f t="shared" si="0"/>
        <v>0</v>
      </c>
      <c r="AC2" s="59">
        <f t="shared" si="0"/>
        <v>0</v>
      </c>
    </row>
    <row r="3" spans="1:29" ht="8.25" customHeight="1" x14ac:dyDescent="0.45">
      <c r="A3" s="150">
        <v>0.25</v>
      </c>
      <c r="B3" s="70"/>
      <c r="C3" s="74"/>
      <c r="D3" s="74"/>
      <c r="E3" s="78"/>
      <c r="F3" s="74"/>
      <c r="G3" s="78"/>
      <c r="H3" s="74"/>
      <c r="I3" s="57"/>
      <c r="J3" s="125">
        <f ca="1">IFERROR(COUNTIFS(INDIRECT(CONCATENATE("'",$I3,"'!B3:H74")),"*Pre-Vocational*",INDIRECT(CONCATENATE("'",$I3,"'!B3:H74")),"*"&amp;$A$1&amp;"*")/4,0)</f>
        <v>0</v>
      </c>
      <c r="K3" s="126">
        <f ca="1">IFERROR(COUNTIFS(INDIRECT(CONCATENATE("'",$I3,"'!B3:H74")),"*CareGiver*",INDIRECT(CONCATENATE("'",$I3,"'!B3:H74")),"*"&amp;$A$1&amp;"*")/4,0)</f>
        <v>0</v>
      </c>
      <c r="L3" s="127">
        <f ca="1">IFERROR(COUNTIFS(INDIRECT(CONCATENATE("'",$I3,"'!B3:H74")),"*Advocacy*",INDIRECT(CONCATENATE("'",$I3,"'!B3:H74")),"*"&amp;$A$1&amp;"*")/4,0)</f>
        <v>0</v>
      </c>
      <c r="M3" s="128">
        <f ca="1">IFERROR(COUNTIFS(INDIRECT(CONCATENATE("'",$I3,"'!B3:H74")),"*Respite*",INDIRECT(CONCATENATE("'",$I3,"'!B3:H74")),"*"&amp;$A$1&amp;"*")/4,0)</f>
        <v>0</v>
      </c>
      <c r="N3" s="129">
        <f ca="1">IFERROR(COUNTIFS(INDIRECT(CONCATENATE("'",$I3,"'!B3:H74")),"*Com Hab*",INDIRECT(CONCATENATE("'",$I3,"'!B3:H74")),"*"&amp;$A$1&amp;"*")/4,0)</f>
        <v>0</v>
      </c>
      <c r="O3" s="130">
        <f ca="1">SUM(J3:N3)</f>
        <v>0</v>
      </c>
      <c r="P3" s="102" t="s">
        <v>6</v>
      </c>
      <c r="Q3" s="108" cm="1">
        <f t="array" aca="1" ref="Q3" ca="1">INDIRECT(CONCATENATE("'Servicing Total'!D",MATCH($A$1,'Servicing Total'!A:A,0)))</f>
        <v>0</v>
      </c>
      <c r="R3" s="1"/>
      <c r="S3" s="1"/>
      <c r="T3" s="1"/>
      <c r="U3" s="102" t="s">
        <v>6</v>
      </c>
      <c r="V3" s="102" t="b">
        <f t="shared" ref="V3:V6" si="1">COUNTIF(W3:AC3,"&gt;"&amp;0)&gt;=6</f>
        <v>0</v>
      </c>
      <c r="W3" s="61">
        <f>COUNTIF(B3:B74,"*CareGiver*")</f>
        <v>0</v>
      </c>
      <c r="X3" s="61">
        <f t="shared" ref="X3:AC3" si="2">COUNTIF(C3:C74,"*CareGiver*")</f>
        <v>0</v>
      </c>
      <c r="Y3" s="61">
        <f t="shared" si="2"/>
        <v>0</v>
      </c>
      <c r="Z3" s="61">
        <f t="shared" si="2"/>
        <v>0</v>
      </c>
      <c r="AA3" s="61">
        <f t="shared" si="2"/>
        <v>0</v>
      </c>
      <c r="AB3" s="61">
        <f t="shared" si="2"/>
        <v>0</v>
      </c>
      <c r="AC3" s="61">
        <f t="shared" si="2"/>
        <v>0</v>
      </c>
    </row>
    <row r="4" spans="1:29" ht="8.25" customHeight="1" x14ac:dyDescent="0.45">
      <c r="A4" s="151">
        <v>0.26041666666666669</v>
      </c>
      <c r="B4" s="71"/>
      <c r="C4" s="75"/>
      <c r="D4" s="75"/>
      <c r="E4" s="79"/>
      <c r="F4" s="75"/>
      <c r="G4" s="79"/>
      <c r="H4" s="75"/>
      <c r="I4" s="57"/>
      <c r="J4" s="125">
        <f t="shared" ref="J4:J67" ca="1" si="3">IFERROR(COUNTIFS(INDIRECT(CONCATENATE("'",$I4,"'!B3:H74")),"*Pre-Vocational*",INDIRECT(CONCATENATE("'",$I4,"'!B3:H74")),"*"&amp;$A$1&amp;"*")/4,0)</f>
        <v>0</v>
      </c>
      <c r="K4" s="126">
        <f t="shared" ref="K4:K67" ca="1" si="4">IFERROR(COUNTIFS(INDIRECT(CONCATENATE("'",$I4,"'!B3:H74")),"*CareGiver*",INDIRECT(CONCATENATE("'",$I4,"'!B3:H74")),"*"&amp;$A$1&amp;"*")/4,0)</f>
        <v>0</v>
      </c>
      <c r="L4" s="127">
        <f t="shared" ref="L4:L67" ca="1" si="5">IFERROR(COUNTIFS(INDIRECT(CONCATENATE("'",$I4,"'!B3:H74")),"*Advocacy*",INDIRECT(CONCATENATE("'",$I4,"'!B3:H74")),"*"&amp;$A$1&amp;"*")/4,0)</f>
        <v>0</v>
      </c>
      <c r="M4" s="128">
        <f t="shared" ref="M4:M67" ca="1" si="6">IFERROR(COUNTIFS(INDIRECT(CONCATENATE("'",$I4,"'!B3:H74")),"*Respite*",INDIRECT(CONCATENATE("'",$I4,"'!B3:H74")),"*"&amp;$A$1&amp;"*")/4,0)</f>
        <v>0</v>
      </c>
      <c r="N4" s="129">
        <f t="shared" ref="N4:N67" ca="1" si="7">IFERROR(COUNTIFS(INDIRECT(CONCATENATE("'",$I4,"'!B3:H74")),"*Com Hab*",INDIRECT(CONCATENATE("'",$I4,"'!B3:H74")),"*"&amp;$A$1&amp;"*")/4,0)</f>
        <v>0</v>
      </c>
      <c r="O4" s="130">
        <f t="shared" ref="O4:O66" ca="1" si="8">SUM(J4:N4)</f>
        <v>0</v>
      </c>
      <c r="P4" s="103" t="s">
        <v>7</v>
      </c>
      <c r="Q4" s="109" cm="1">
        <f t="array" aca="1" ref="Q4" ca="1">INDIRECT(CONCATENATE("'Servicing Total'!E",MATCH($A$1,'Servicing Total'!A:A,0)))</f>
        <v>0</v>
      </c>
      <c r="R4" s="1"/>
      <c r="S4" s="1"/>
      <c r="T4" s="1"/>
      <c r="U4" s="103" t="s">
        <v>7</v>
      </c>
      <c r="V4" s="103" t="b">
        <f t="shared" si="1"/>
        <v>0</v>
      </c>
      <c r="W4" s="63">
        <f>COUNTIF(B3:B74,"*Advocacy*")</f>
        <v>0</v>
      </c>
      <c r="X4" s="63">
        <f t="shared" ref="X4:AC4" si="9">COUNTIF(C3:C74,"*Advocacy*")</f>
        <v>0</v>
      </c>
      <c r="Y4" s="63">
        <f t="shared" si="9"/>
        <v>0</v>
      </c>
      <c r="Z4" s="63">
        <f t="shared" si="9"/>
        <v>0</v>
      </c>
      <c r="AA4" s="63">
        <f t="shared" si="9"/>
        <v>0</v>
      </c>
      <c r="AB4" s="63">
        <f t="shared" si="9"/>
        <v>0</v>
      </c>
      <c r="AC4" s="63">
        <f t="shared" si="9"/>
        <v>0</v>
      </c>
    </row>
    <row r="5" spans="1:29" ht="8.25" customHeight="1" x14ac:dyDescent="0.45">
      <c r="A5" s="151">
        <v>0.27083333333333331</v>
      </c>
      <c r="B5" s="71"/>
      <c r="C5" s="75"/>
      <c r="D5" s="75"/>
      <c r="E5" s="79"/>
      <c r="F5" s="75"/>
      <c r="G5" s="79"/>
      <c r="H5" s="75"/>
      <c r="I5" s="57"/>
      <c r="J5" s="125">
        <f t="shared" ca="1" si="3"/>
        <v>0</v>
      </c>
      <c r="K5" s="126">
        <f t="shared" ca="1" si="4"/>
        <v>0</v>
      </c>
      <c r="L5" s="127">
        <f t="shared" ca="1" si="5"/>
        <v>0</v>
      </c>
      <c r="M5" s="128">
        <f t="shared" ca="1" si="6"/>
        <v>0</v>
      </c>
      <c r="N5" s="129">
        <f t="shared" ca="1" si="7"/>
        <v>0</v>
      </c>
      <c r="O5" s="130">
        <f t="shared" ca="1" si="8"/>
        <v>0</v>
      </c>
      <c r="P5" s="104" t="s">
        <v>8</v>
      </c>
      <c r="Q5" s="110" cm="1">
        <f t="array" aca="1" ref="Q5" ca="1">INDIRECT(CONCATENATE("'Servicing Total'!F",MATCH($A$1,'Servicing Total'!A:A,0)))</f>
        <v>0</v>
      </c>
      <c r="R5" s="1"/>
      <c r="S5" s="1"/>
      <c r="T5" s="1"/>
      <c r="U5" s="104" t="s">
        <v>8</v>
      </c>
      <c r="V5" s="104" t="b">
        <f t="shared" si="1"/>
        <v>0</v>
      </c>
      <c r="W5" s="65">
        <f>COUNTIF(B3:B74,"*Respite*")</f>
        <v>0</v>
      </c>
      <c r="X5" s="65">
        <f t="shared" ref="X5:AC5" si="10">COUNTIF(C3:C74,"*Respite*")</f>
        <v>0</v>
      </c>
      <c r="Y5" s="65">
        <f t="shared" si="10"/>
        <v>0</v>
      </c>
      <c r="Z5" s="65">
        <f t="shared" si="10"/>
        <v>0</v>
      </c>
      <c r="AA5" s="65">
        <f t="shared" si="10"/>
        <v>0</v>
      </c>
      <c r="AB5" s="65">
        <f t="shared" si="10"/>
        <v>0</v>
      </c>
      <c r="AC5" s="65">
        <f t="shared" si="10"/>
        <v>0</v>
      </c>
    </row>
    <row r="6" spans="1:29" ht="8.25" customHeight="1" x14ac:dyDescent="0.45">
      <c r="A6" s="152">
        <v>0.28125</v>
      </c>
      <c r="B6" s="72"/>
      <c r="C6" s="76"/>
      <c r="D6" s="76"/>
      <c r="E6" s="80"/>
      <c r="F6" s="76"/>
      <c r="G6" s="80"/>
      <c r="H6" s="76"/>
      <c r="I6" s="57"/>
      <c r="J6" s="125">
        <f t="shared" ca="1" si="3"/>
        <v>0</v>
      </c>
      <c r="K6" s="126">
        <f t="shared" ca="1" si="4"/>
        <v>0</v>
      </c>
      <c r="L6" s="127">
        <f t="shared" ca="1" si="5"/>
        <v>0</v>
      </c>
      <c r="M6" s="128">
        <f t="shared" ca="1" si="6"/>
        <v>0</v>
      </c>
      <c r="N6" s="129">
        <f t="shared" ca="1" si="7"/>
        <v>0</v>
      </c>
      <c r="O6" s="130">
        <f t="shared" ca="1" si="8"/>
        <v>0</v>
      </c>
      <c r="P6" s="105" t="s">
        <v>107</v>
      </c>
      <c r="Q6" s="111" cm="1">
        <f t="array" aca="1" ref="Q6" ca="1">INDIRECT(CONCATENATE("'Servicing Total'!G",MATCH($A$1,'Servicing Total'!A:A,0)))</f>
        <v>0</v>
      </c>
      <c r="R6" s="1"/>
      <c r="S6" s="1"/>
      <c r="T6" s="1"/>
      <c r="U6" s="105" t="s">
        <v>107</v>
      </c>
      <c r="V6" s="105" t="b">
        <f t="shared" si="1"/>
        <v>0</v>
      </c>
      <c r="W6" s="69">
        <f>COUNTIF(B3:B74,"*Com Hab*")</f>
        <v>0</v>
      </c>
      <c r="X6" s="69">
        <f t="shared" ref="X6:AC6" si="11">COUNTIF(C3:C74,"*Com Hab*")</f>
        <v>0</v>
      </c>
      <c r="Y6" s="69">
        <f t="shared" si="11"/>
        <v>0</v>
      </c>
      <c r="Z6" s="69">
        <f t="shared" si="11"/>
        <v>0</v>
      </c>
      <c r="AA6" s="69">
        <f t="shared" si="11"/>
        <v>0</v>
      </c>
      <c r="AB6" s="69">
        <f t="shared" si="11"/>
        <v>0</v>
      </c>
      <c r="AC6" s="69">
        <f t="shared" si="11"/>
        <v>0</v>
      </c>
    </row>
    <row r="7" spans="1:29" ht="8.25" customHeight="1" x14ac:dyDescent="0.45">
      <c r="A7" s="150">
        <v>0.29166666666666669</v>
      </c>
      <c r="B7" s="70"/>
      <c r="C7" s="74"/>
      <c r="D7" s="74"/>
      <c r="E7" s="78"/>
      <c r="F7" s="74"/>
      <c r="G7" s="78"/>
      <c r="H7" s="74"/>
      <c r="I7" s="57"/>
      <c r="J7" s="125">
        <f t="shared" ca="1" si="3"/>
        <v>0</v>
      </c>
      <c r="K7" s="126">
        <f t="shared" ca="1" si="4"/>
        <v>0</v>
      </c>
      <c r="L7" s="127">
        <f t="shared" ca="1" si="5"/>
        <v>0</v>
      </c>
      <c r="M7" s="128">
        <f t="shared" ca="1" si="6"/>
        <v>0</v>
      </c>
      <c r="N7" s="129">
        <f t="shared" ca="1" si="7"/>
        <v>0</v>
      </c>
      <c r="O7" s="130">
        <f t="shared" ca="1" si="8"/>
        <v>0</v>
      </c>
      <c r="P7" s="106" t="s">
        <v>9</v>
      </c>
      <c r="Q7" s="112">
        <f ca="1">SUM(Q2:Q6)</f>
        <v>0</v>
      </c>
      <c r="R7" s="1"/>
      <c r="S7" s="1"/>
      <c r="T7" s="1"/>
    </row>
    <row r="8" spans="1:29" ht="8.25" customHeight="1" x14ac:dyDescent="0.45">
      <c r="A8" s="151">
        <v>0.30208333333333331</v>
      </c>
      <c r="B8" s="71"/>
      <c r="C8" s="75"/>
      <c r="D8" s="75"/>
      <c r="E8" s="79"/>
      <c r="F8" s="75"/>
      <c r="G8" s="79"/>
      <c r="H8" s="75"/>
      <c r="I8" s="57"/>
      <c r="J8" s="125">
        <f t="shared" ca="1" si="3"/>
        <v>0</v>
      </c>
      <c r="K8" s="126">
        <f t="shared" ca="1" si="4"/>
        <v>0</v>
      </c>
      <c r="L8" s="127">
        <f t="shared" ca="1" si="5"/>
        <v>0</v>
      </c>
      <c r="M8" s="128">
        <f t="shared" ca="1" si="6"/>
        <v>0</v>
      </c>
      <c r="N8" s="129">
        <f t="shared" ca="1" si="7"/>
        <v>0</v>
      </c>
      <c r="O8" s="130">
        <f t="shared" ca="1" si="8"/>
        <v>0</v>
      </c>
      <c r="P8" s="118" t="s">
        <v>40</v>
      </c>
      <c r="Q8" s="56" t="str" cm="1">
        <f t="array" aca="1" ref="Q8" ca="1">INDIRECT(CONCATENATE("Individual!A",MATCH($A$1,Individual!A:A,0)))</f>
        <v>Individual 13</v>
      </c>
      <c r="R8" s="1"/>
      <c r="S8" s="1"/>
      <c r="T8" s="1"/>
    </row>
    <row r="9" spans="1:29" ht="8.25" customHeight="1" x14ac:dyDescent="0.45">
      <c r="A9" s="151">
        <v>0.3125</v>
      </c>
      <c r="B9" s="71"/>
      <c r="C9" s="75"/>
      <c r="D9" s="75"/>
      <c r="E9" s="79"/>
      <c r="F9" s="75"/>
      <c r="G9" s="79"/>
      <c r="H9" s="75"/>
      <c r="I9" s="57"/>
      <c r="J9" s="125">
        <f t="shared" ca="1" si="3"/>
        <v>0</v>
      </c>
      <c r="K9" s="126">
        <f t="shared" ca="1" si="4"/>
        <v>0</v>
      </c>
      <c r="L9" s="127">
        <f t="shared" ca="1" si="5"/>
        <v>0</v>
      </c>
      <c r="M9" s="128">
        <f t="shared" ca="1" si="6"/>
        <v>0</v>
      </c>
      <c r="N9" s="129">
        <f t="shared" ca="1" si="7"/>
        <v>0</v>
      </c>
      <c r="O9" s="130">
        <f t="shared" ca="1" si="8"/>
        <v>0</v>
      </c>
      <c r="P9" s="118" t="s">
        <v>209</v>
      </c>
      <c r="Q9" s="56" cm="1">
        <f t="array" aca="1" ref="Q9" ca="1">INDIRECT(CONCATENATE("Individual!B",MATCH($A$1,Individual!A:A,0)))</f>
        <v>0</v>
      </c>
      <c r="R9" s="1"/>
      <c r="S9" s="1"/>
      <c r="T9" s="1"/>
    </row>
    <row r="10" spans="1:29" ht="8.25" customHeight="1" x14ac:dyDescent="0.45">
      <c r="A10" s="152">
        <v>0.32291666666666702</v>
      </c>
      <c r="B10" s="72"/>
      <c r="C10" s="76"/>
      <c r="D10" s="76"/>
      <c r="E10" s="80"/>
      <c r="F10" s="76"/>
      <c r="G10" s="80"/>
      <c r="H10" s="76"/>
      <c r="I10" s="57"/>
      <c r="J10" s="125">
        <f t="shared" ca="1" si="3"/>
        <v>0</v>
      </c>
      <c r="K10" s="126">
        <f t="shared" ca="1" si="4"/>
        <v>0</v>
      </c>
      <c r="L10" s="127">
        <f t="shared" ca="1" si="5"/>
        <v>0</v>
      </c>
      <c r="M10" s="128">
        <f t="shared" ca="1" si="6"/>
        <v>0</v>
      </c>
      <c r="N10" s="129">
        <f t="shared" ca="1" si="7"/>
        <v>0</v>
      </c>
      <c r="O10" s="130">
        <f t="shared" ca="1" si="8"/>
        <v>0</v>
      </c>
      <c r="P10" s="118" t="s">
        <v>210</v>
      </c>
      <c r="Q10" s="56" cm="1">
        <f t="array" aca="1" ref="Q10" ca="1">INDIRECT(CONCATENATE("Individual!C",MATCH($A$1,Individual!A:A,0)))</f>
        <v>0</v>
      </c>
      <c r="R10" s="1"/>
      <c r="S10" s="1"/>
      <c r="T10" s="1"/>
    </row>
    <row r="11" spans="1:29" ht="8.25" customHeight="1" x14ac:dyDescent="0.45">
      <c r="A11" s="150">
        <v>0.33333333333333298</v>
      </c>
      <c r="B11" s="70"/>
      <c r="C11" s="74"/>
      <c r="D11" s="74"/>
      <c r="E11" s="78"/>
      <c r="F11" s="74"/>
      <c r="G11" s="78"/>
      <c r="H11" s="74"/>
      <c r="I11" s="57"/>
      <c r="J11" s="125">
        <f t="shared" ca="1" si="3"/>
        <v>0</v>
      </c>
      <c r="K11" s="126">
        <f t="shared" ca="1" si="4"/>
        <v>0</v>
      </c>
      <c r="L11" s="127">
        <f t="shared" ca="1" si="5"/>
        <v>0</v>
      </c>
      <c r="M11" s="128">
        <f t="shared" ca="1" si="6"/>
        <v>0</v>
      </c>
      <c r="N11" s="129">
        <f t="shared" ca="1" si="7"/>
        <v>0</v>
      </c>
      <c r="O11" s="130">
        <f t="shared" ca="1" si="8"/>
        <v>0</v>
      </c>
      <c r="P11" s="118" t="s">
        <v>197</v>
      </c>
      <c r="Q11" s="56" cm="1">
        <f t="array" aca="1" ref="Q11" ca="1">INDIRECT(CONCATENATE("Individual!J",MATCH($A$1,Individual!A:A,0)))</f>
        <v>0</v>
      </c>
      <c r="R11" s="1"/>
      <c r="S11" s="1"/>
      <c r="T11" s="1"/>
    </row>
    <row r="12" spans="1:29" ht="8.25" customHeight="1" x14ac:dyDescent="0.45">
      <c r="A12" s="151">
        <v>0.34375</v>
      </c>
      <c r="B12" s="71"/>
      <c r="C12" s="75"/>
      <c r="D12" s="75"/>
      <c r="E12" s="79"/>
      <c r="F12" s="75"/>
      <c r="G12" s="79"/>
      <c r="H12" s="75"/>
      <c r="I12" s="57"/>
      <c r="J12" s="125">
        <f t="shared" ca="1" si="3"/>
        <v>0</v>
      </c>
      <c r="K12" s="126">
        <f t="shared" ca="1" si="4"/>
        <v>0</v>
      </c>
      <c r="L12" s="127">
        <f t="shared" ca="1" si="5"/>
        <v>0</v>
      </c>
      <c r="M12" s="128">
        <f t="shared" ca="1" si="6"/>
        <v>0</v>
      </c>
      <c r="N12" s="129">
        <f t="shared" ca="1" si="7"/>
        <v>0</v>
      </c>
      <c r="O12" s="130">
        <f t="shared" ca="1" si="8"/>
        <v>0</v>
      </c>
      <c r="P12" s="118" t="s">
        <v>202</v>
      </c>
      <c r="Q12" s="56" cm="1">
        <f t="array" aca="1" ref="Q12" ca="1">INDIRECT(CONCATENATE("Individual!K",MATCH($A$1,Individual!A:A,0)))</f>
        <v>0</v>
      </c>
      <c r="R12" s="1"/>
      <c r="S12" s="1"/>
      <c r="T12" s="1"/>
    </row>
    <row r="13" spans="1:29" ht="8.25" customHeight="1" x14ac:dyDescent="0.45">
      <c r="A13" s="151">
        <v>0.35416666666666602</v>
      </c>
      <c r="B13" s="71"/>
      <c r="C13" s="75"/>
      <c r="D13" s="75"/>
      <c r="E13" s="79"/>
      <c r="F13" s="75"/>
      <c r="G13" s="79"/>
      <c r="H13" s="75"/>
      <c r="I13" s="57"/>
      <c r="J13" s="125">
        <f t="shared" ca="1" si="3"/>
        <v>0</v>
      </c>
      <c r="K13" s="126">
        <f t="shared" ca="1" si="4"/>
        <v>0</v>
      </c>
      <c r="L13" s="127">
        <f t="shared" ca="1" si="5"/>
        <v>0</v>
      </c>
      <c r="M13" s="128">
        <f t="shared" ca="1" si="6"/>
        <v>0</v>
      </c>
      <c r="N13" s="129">
        <f t="shared" ca="1" si="7"/>
        <v>0</v>
      </c>
      <c r="O13" s="130">
        <f t="shared" ca="1" si="8"/>
        <v>0</v>
      </c>
      <c r="P13" s="118" t="s">
        <v>204</v>
      </c>
      <c r="Q13" s="56" cm="1">
        <f t="array" aca="1" ref="Q13" ca="1">INDIRECT(CONCATENATE("Individual!L",MATCH($A$1,Individual!A:A,0)))</f>
        <v>0</v>
      </c>
      <c r="R13" s="1"/>
      <c r="S13" s="1"/>
      <c r="T13" s="1"/>
    </row>
    <row r="14" spans="1:29" ht="8.25" customHeight="1" x14ac:dyDescent="0.45">
      <c r="A14" s="152">
        <v>0.36458333333333298</v>
      </c>
      <c r="B14" s="72"/>
      <c r="C14" s="76"/>
      <c r="D14" s="76"/>
      <c r="E14" s="80"/>
      <c r="F14" s="76"/>
      <c r="G14" s="80"/>
      <c r="H14" s="76"/>
      <c r="I14" s="57"/>
      <c r="J14" s="125">
        <f t="shared" ca="1" si="3"/>
        <v>0</v>
      </c>
      <c r="K14" s="126">
        <f t="shared" ca="1" si="4"/>
        <v>0</v>
      </c>
      <c r="L14" s="127">
        <f t="shared" ca="1" si="5"/>
        <v>0</v>
      </c>
      <c r="M14" s="128">
        <f t="shared" ca="1" si="6"/>
        <v>0</v>
      </c>
      <c r="N14" s="129">
        <f t="shared" ca="1" si="7"/>
        <v>0</v>
      </c>
      <c r="O14" s="130">
        <f t="shared" ca="1" si="8"/>
        <v>0</v>
      </c>
      <c r="P14" s="118" t="s">
        <v>203</v>
      </c>
      <c r="Q14" s="56" cm="1">
        <f t="array" aca="1" ref="Q14" ca="1">INDIRECT(CONCATENATE("Individual!M",MATCH($A$1,Individual!A:A,0)))</f>
        <v>0</v>
      </c>
      <c r="R14" s="1"/>
      <c r="S14" s="1"/>
      <c r="T14" s="1"/>
    </row>
    <row r="15" spans="1:29" ht="8.25" customHeight="1" x14ac:dyDescent="0.45">
      <c r="A15" s="150">
        <v>0.375</v>
      </c>
      <c r="B15" s="70"/>
      <c r="C15" s="74"/>
      <c r="D15" s="74"/>
      <c r="E15" s="78"/>
      <c r="F15" s="74"/>
      <c r="G15" s="78"/>
      <c r="H15" s="74"/>
      <c r="I15" s="57"/>
      <c r="J15" s="125">
        <f t="shared" ca="1" si="3"/>
        <v>0</v>
      </c>
      <c r="K15" s="126">
        <f t="shared" ca="1" si="4"/>
        <v>0</v>
      </c>
      <c r="L15" s="127">
        <f t="shared" ca="1" si="5"/>
        <v>0</v>
      </c>
      <c r="M15" s="128">
        <f t="shared" ca="1" si="6"/>
        <v>0</v>
      </c>
      <c r="N15" s="129">
        <f t="shared" ca="1" si="7"/>
        <v>0</v>
      </c>
      <c r="O15" s="130">
        <f t="shared" ca="1" si="8"/>
        <v>0</v>
      </c>
      <c r="P15" s="118" t="s">
        <v>201</v>
      </c>
      <c r="Q15" s="56" cm="1">
        <f t="array" aca="1" ref="Q15" ca="1">INDIRECT(CONCATENATE("Individual!N",MATCH($A$1,Individual!A:A,0)))</f>
        <v>0</v>
      </c>
      <c r="R15" s="1"/>
      <c r="S15" s="1"/>
      <c r="T15" s="1"/>
    </row>
    <row r="16" spans="1:29" ht="8.25" customHeight="1" x14ac:dyDescent="0.45">
      <c r="A16" s="151">
        <v>0.38541666666666602</v>
      </c>
      <c r="B16" s="71"/>
      <c r="C16" s="75"/>
      <c r="D16" s="75"/>
      <c r="E16" s="79"/>
      <c r="F16" s="75"/>
      <c r="G16" s="79"/>
      <c r="H16" s="75"/>
      <c r="I16" s="57"/>
      <c r="J16" s="125">
        <f t="shared" ca="1" si="3"/>
        <v>0</v>
      </c>
      <c r="K16" s="126">
        <f t="shared" ca="1" si="4"/>
        <v>0</v>
      </c>
      <c r="L16" s="127">
        <f t="shared" ca="1" si="5"/>
        <v>0</v>
      </c>
      <c r="M16" s="128">
        <f t="shared" ca="1" si="6"/>
        <v>0</v>
      </c>
      <c r="N16" s="129">
        <f t="shared" ca="1" si="7"/>
        <v>0</v>
      </c>
      <c r="O16" s="130">
        <f t="shared" ca="1" si="8"/>
        <v>0</v>
      </c>
      <c r="P16" s="118" t="s">
        <v>199</v>
      </c>
      <c r="Q16" s="56" cm="1">
        <f t="array" aca="1" ref="Q16" ca="1">INDIRECT(CONCATENATE("Individual!O",MATCH($A$1,Individual!A:A,0)))</f>
        <v>0</v>
      </c>
      <c r="R16" s="1"/>
      <c r="S16" s="1"/>
      <c r="T16" s="1"/>
    </row>
    <row r="17" spans="1:20" ht="8.25" customHeight="1" x14ac:dyDescent="0.45">
      <c r="A17" s="151">
        <v>0.39583333333333298</v>
      </c>
      <c r="B17" s="71"/>
      <c r="C17" s="75"/>
      <c r="D17" s="75"/>
      <c r="E17" s="79"/>
      <c r="F17" s="75"/>
      <c r="G17" s="79"/>
      <c r="H17" s="75"/>
      <c r="I17" s="57"/>
      <c r="J17" s="125">
        <f t="shared" ca="1" si="3"/>
        <v>0</v>
      </c>
      <c r="K17" s="126">
        <f t="shared" ca="1" si="4"/>
        <v>0</v>
      </c>
      <c r="L17" s="127">
        <f t="shared" ca="1" si="5"/>
        <v>0</v>
      </c>
      <c r="M17" s="128">
        <f t="shared" ca="1" si="6"/>
        <v>0</v>
      </c>
      <c r="N17" s="129">
        <f t="shared" ca="1" si="7"/>
        <v>0</v>
      </c>
      <c r="O17" s="130">
        <f t="shared" ca="1" si="8"/>
        <v>0</v>
      </c>
      <c r="P17" s="118" t="s">
        <v>226</v>
      </c>
      <c r="Q17" s="56" cm="1">
        <f t="array" aca="1" ref="Q17" ca="1">INDIRECT(CONCATENATE("Individual!P",MATCH($A$1,Individual!A:A,0)))</f>
        <v>0</v>
      </c>
      <c r="R17" s="1"/>
      <c r="S17" s="1"/>
      <c r="T17" s="1"/>
    </row>
    <row r="18" spans="1:20" ht="8.25" customHeight="1" x14ac:dyDescent="0.45">
      <c r="A18" s="152">
        <v>0.40625</v>
      </c>
      <c r="B18" s="72"/>
      <c r="C18" s="76"/>
      <c r="D18" s="76"/>
      <c r="E18" s="80"/>
      <c r="F18" s="76"/>
      <c r="G18" s="80"/>
      <c r="H18" s="76"/>
      <c r="I18" s="57"/>
      <c r="J18" s="125">
        <f t="shared" ca="1" si="3"/>
        <v>0</v>
      </c>
      <c r="K18" s="126">
        <f t="shared" ca="1" si="4"/>
        <v>0</v>
      </c>
      <c r="L18" s="127">
        <f t="shared" ca="1" si="5"/>
        <v>0</v>
      </c>
      <c r="M18" s="128">
        <f t="shared" ca="1" si="6"/>
        <v>0</v>
      </c>
      <c r="N18" s="129">
        <f t="shared" ca="1" si="7"/>
        <v>0</v>
      </c>
      <c r="O18" s="130">
        <f t="shared" ca="1" si="8"/>
        <v>0</v>
      </c>
      <c r="P18" s="118" t="s">
        <v>200</v>
      </c>
      <c r="Q18" s="56" cm="1">
        <f t="array" aca="1" ref="Q18" ca="1">INDIRECT(CONCATENATE("Individual!Q",MATCH($A$1,Individual!A:A,0)))</f>
        <v>0</v>
      </c>
      <c r="R18" s="1"/>
      <c r="S18" s="1"/>
      <c r="T18" s="1"/>
    </row>
    <row r="19" spans="1:20" ht="8.25" customHeight="1" x14ac:dyDescent="0.45">
      <c r="A19" s="150">
        <v>0.41666666666666702</v>
      </c>
      <c r="B19" s="70"/>
      <c r="C19" s="74"/>
      <c r="D19" s="74"/>
      <c r="E19" s="78"/>
      <c r="F19" s="74"/>
      <c r="G19" s="78"/>
      <c r="H19" s="74"/>
      <c r="I19" s="57"/>
      <c r="J19" s="125">
        <f t="shared" ca="1" si="3"/>
        <v>0</v>
      </c>
      <c r="K19" s="126">
        <f t="shared" ca="1" si="4"/>
        <v>0</v>
      </c>
      <c r="L19" s="127">
        <f t="shared" ca="1" si="5"/>
        <v>0</v>
      </c>
      <c r="M19" s="128">
        <f t="shared" ca="1" si="6"/>
        <v>0</v>
      </c>
      <c r="N19" s="129">
        <f t="shared" ca="1" si="7"/>
        <v>0</v>
      </c>
      <c r="O19" s="130">
        <f t="shared" ca="1" si="8"/>
        <v>0</v>
      </c>
      <c r="P19" s="48"/>
      <c r="Q19" s="49"/>
      <c r="R19" s="1"/>
      <c r="S19" s="1"/>
      <c r="T19" s="1"/>
    </row>
    <row r="20" spans="1:20" ht="8.25" customHeight="1" x14ac:dyDescent="0.45">
      <c r="A20" s="151">
        <v>0.42708333333333298</v>
      </c>
      <c r="B20" s="71"/>
      <c r="C20" s="75"/>
      <c r="D20" s="75"/>
      <c r="E20" s="79"/>
      <c r="F20" s="75"/>
      <c r="G20" s="79"/>
      <c r="H20" s="75"/>
      <c r="I20" s="57"/>
      <c r="J20" s="125">
        <f t="shared" ca="1" si="3"/>
        <v>0</v>
      </c>
      <c r="K20" s="126">
        <f t="shared" ca="1" si="4"/>
        <v>0</v>
      </c>
      <c r="L20" s="127">
        <f t="shared" ca="1" si="5"/>
        <v>0</v>
      </c>
      <c r="M20" s="128">
        <f t="shared" ca="1" si="6"/>
        <v>0</v>
      </c>
      <c r="N20" s="129">
        <f t="shared" ca="1" si="7"/>
        <v>0</v>
      </c>
      <c r="O20" s="130">
        <f t="shared" ca="1" si="8"/>
        <v>0</v>
      </c>
      <c r="P20" s="48"/>
      <c r="Q20" s="49"/>
      <c r="R20" s="1"/>
      <c r="S20" s="1"/>
      <c r="T20" s="1"/>
    </row>
    <row r="21" spans="1:20" ht="8.25" customHeight="1" x14ac:dyDescent="0.45">
      <c r="A21" s="151">
        <v>0.4375</v>
      </c>
      <c r="B21" s="71"/>
      <c r="C21" s="75"/>
      <c r="D21" s="75"/>
      <c r="E21" s="79"/>
      <c r="F21" s="75"/>
      <c r="G21" s="79"/>
      <c r="H21" s="75"/>
      <c r="I21" s="57"/>
      <c r="J21" s="125">
        <f t="shared" ca="1" si="3"/>
        <v>0</v>
      </c>
      <c r="K21" s="126">
        <f t="shared" ca="1" si="4"/>
        <v>0</v>
      </c>
      <c r="L21" s="127">
        <f t="shared" ca="1" si="5"/>
        <v>0</v>
      </c>
      <c r="M21" s="128">
        <f t="shared" ca="1" si="6"/>
        <v>0</v>
      </c>
      <c r="N21" s="129">
        <f t="shared" ca="1" si="7"/>
        <v>0</v>
      </c>
      <c r="O21" s="130">
        <f t="shared" ca="1" si="8"/>
        <v>0</v>
      </c>
      <c r="P21" s="48"/>
      <c r="Q21" s="49"/>
      <c r="R21" s="1"/>
      <c r="S21" s="1"/>
      <c r="T21" s="1"/>
    </row>
    <row r="22" spans="1:20" ht="8.25" customHeight="1" x14ac:dyDescent="0.45">
      <c r="A22" s="152">
        <v>0.44791666666666602</v>
      </c>
      <c r="B22" s="72"/>
      <c r="C22" s="76"/>
      <c r="D22" s="76"/>
      <c r="E22" s="80"/>
      <c r="F22" s="76"/>
      <c r="G22" s="80"/>
      <c r="H22" s="76"/>
      <c r="I22" s="57"/>
      <c r="J22" s="125">
        <f t="shared" ca="1" si="3"/>
        <v>0</v>
      </c>
      <c r="K22" s="126">
        <f t="shared" ca="1" si="4"/>
        <v>0</v>
      </c>
      <c r="L22" s="127">
        <f t="shared" ca="1" si="5"/>
        <v>0</v>
      </c>
      <c r="M22" s="128">
        <f t="shared" ca="1" si="6"/>
        <v>0</v>
      </c>
      <c r="N22" s="129">
        <f t="shared" ca="1" si="7"/>
        <v>0</v>
      </c>
      <c r="O22" s="130">
        <f t="shared" ca="1" si="8"/>
        <v>0</v>
      </c>
      <c r="P22" s="48"/>
      <c r="Q22" s="49"/>
      <c r="R22" s="1"/>
      <c r="S22" s="1"/>
      <c r="T22" s="1"/>
    </row>
    <row r="23" spans="1:20" ht="8.25" customHeight="1" x14ac:dyDescent="0.45">
      <c r="A23" s="150">
        <v>0.45833333333333298</v>
      </c>
      <c r="B23" s="70"/>
      <c r="C23" s="74"/>
      <c r="D23" s="74"/>
      <c r="E23" s="78"/>
      <c r="F23" s="74"/>
      <c r="G23" s="78"/>
      <c r="H23" s="74"/>
      <c r="I23" s="57"/>
      <c r="J23" s="125">
        <f t="shared" ca="1" si="3"/>
        <v>0</v>
      </c>
      <c r="K23" s="126">
        <f t="shared" ca="1" si="4"/>
        <v>0</v>
      </c>
      <c r="L23" s="127">
        <f t="shared" ca="1" si="5"/>
        <v>0</v>
      </c>
      <c r="M23" s="128">
        <f t="shared" ca="1" si="6"/>
        <v>0</v>
      </c>
      <c r="N23" s="129">
        <f t="shared" ca="1" si="7"/>
        <v>0</v>
      </c>
      <c r="O23" s="130">
        <f t="shared" ca="1" si="8"/>
        <v>0</v>
      </c>
      <c r="P23" s="48"/>
      <c r="Q23" s="49"/>
      <c r="R23" s="1"/>
      <c r="S23" s="1"/>
      <c r="T23" s="1"/>
    </row>
    <row r="24" spans="1:20" ht="8.25" customHeight="1" x14ac:dyDescent="0.45">
      <c r="A24" s="151">
        <v>0.46875</v>
      </c>
      <c r="B24" s="71"/>
      <c r="C24" s="75"/>
      <c r="D24" s="75"/>
      <c r="E24" s="79"/>
      <c r="F24" s="75"/>
      <c r="G24" s="79"/>
      <c r="H24" s="75"/>
      <c r="I24" s="57"/>
      <c r="J24" s="125">
        <f t="shared" ca="1" si="3"/>
        <v>0</v>
      </c>
      <c r="K24" s="126">
        <f t="shared" ca="1" si="4"/>
        <v>0</v>
      </c>
      <c r="L24" s="127">
        <f t="shared" ca="1" si="5"/>
        <v>0</v>
      </c>
      <c r="M24" s="128">
        <f t="shared" ca="1" si="6"/>
        <v>0</v>
      </c>
      <c r="N24" s="129">
        <f t="shared" ca="1" si="7"/>
        <v>0</v>
      </c>
      <c r="O24" s="130">
        <f t="shared" ca="1" si="8"/>
        <v>0</v>
      </c>
      <c r="P24" s="48"/>
      <c r="Q24" s="49"/>
      <c r="R24" s="1"/>
      <c r="S24" s="1"/>
      <c r="T24" s="1"/>
    </row>
    <row r="25" spans="1:20" ht="8.25" customHeight="1" x14ac:dyDescent="0.45">
      <c r="A25" s="151">
        <v>0.47916666666666602</v>
      </c>
      <c r="B25" s="71"/>
      <c r="C25" s="75"/>
      <c r="D25" s="75"/>
      <c r="E25" s="79"/>
      <c r="F25" s="75"/>
      <c r="G25" s="79"/>
      <c r="H25" s="75"/>
      <c r="I25" s="57"/>
      <c r="J25" s="125">
        <f t="shared" ca="1" si="3"/>
        <v>0</v>
      </c>
      <c r="K25" s="126">
        <f t="shared" ca="1" si="4"/>
        <v>0</v>
      </c>
      <c r="L25" s="127">
        <f t="shared" ca="1" si="5"/>
        <v>0</v>
      </c>
      <c r="M25" s="128">
        <f t="shared" ca="1" si="6"/>
        <v>0</v>
      </c>
      <c r="N25" s="129">
        <f t="shared" ca="1" si="7"/>
        <v>0</v>
      </c>
      <c r="O25" s="130">
        <f t="shared" ca="1" si="8"/>
        <v>0</v>
      </c>
      <c r="P25" s="1"/>
      <c r="R25" s="1"/>
      <c r="S25" s="1"/>
      <c r="T25" s="1"/>
    </row>
    <row r="26" spans="1:20" ht="8.25" customHeight="1" x14ac:dyDescent="0.45">
      <c r="A26" s="152">
        <v>0.48958333333333298</v>
      </c>
      <c r="B26" s="72"/>
      <c r="C26" s="76"/>
      <c r="D26" s="76"/>
      <c r="E26" s="80"/>
      <c r="F26" s="76"/>
      <c r="G26" s="80"/>
      <c r="H26" s="76"/>
      <c r="I26" s="57"/>
      <c r="J26" s="125">
        <f t="shared" ca="1" si="3"/>
        <v>0</v>
      </c>
      <c r="K26" s="126">
        <f t="shared" ca="1" si="4"/>
        <v>0</v>
      </c>
      <c r="L26" s="127">
        <f t="shared" ca="1" si="5"/>
        <v>0</v>
      </c>
      <c r="M26" s="128">
        <f t="shared" ca="1" si="6"/>
        <v>0</v>
      </c>
      <c r="N26" s="129">
        <f t="shared" ca="1" si="7"/>
        <v>0</v>
      </c>
      <c r="O26" s="130">
        <f t="shared" ca="1" si="8"/>
        <v>0</v>
      </c>
      <c r="P26" s="1"/>
      <c r="R26" s="1"/>
      <c r="S26" s="1"/>
      <c r="T26" s="1"/>
    </row>
    <row r="27" spans="1:20" ht="8.25" customHeight="1" x14ac:dyDescent="0.45">
      <c r="A27" s="150">
        <v>0.5</v>
      </c>
      <c r="B27" s="70"/>
      <c r="C27" s="74"/>
      <c r="D27" s="74"/>
      <c r="E27" s="78"/>
      <c r="F27" s="74"/>
      <c r="G27" s="78"/>
      <c r="H27" s="74"/>
      <c r="I27" s="57"/>
      <c r="J27" s="125">
        <f t="shared" ca="1" si="3"/>
        <v>0</v>
      </c>
      <c r="K27" s="126">
        <f t="shared" ca="1" si="4"/>
        <v>0</v>
      </c>
      <c r="L27" s="127">
        <f t="shared" ca="1" si="5"/>
        <v>0</v>
      </c>
      <c r="M27" s="128">
        <f t="shared" ca="1" si="6"/>
        <v>0</v>
      </c>
      <c r="N27" s="129">
        <f t="shared" ca="1" si="7"/>
        <v>0</v>
      </c>
      <c r="O27" s="130">
        <f t="shared" ca="1" si="8"/>
        <v>0</v>
      </c>
      <c r="P27" s="1"/>
      <c r="R27" s="1"/>
      <c r="S27" s="1"/>
      <c r="T27" s="1"/>
    </row>
    <row r="28" spans="1:20" ht="8.25" customHeight="1" x14ac:dyDescent="0.45">
      <c r="A28" s="151">
        <v>0.51041666666666596</v>
      </c>
      <c r="B28" s="71"/>
      <c r="C28" s="75"/>
      <c r="D28" s="75"/>
      <c r="E28" s="79"/>
      <c r="F28" s="75"/>
      <c r="G28" s="79"/>
      <c r="H28" s="75"/>
      <c r="I28" s="57"/>
      <c r="J28" s="125">
        <f t="shared" ca="1" si="3"/>
        <v>0</v>
      </c>
      <c r="K28" s="126">
        <f t="shared" ca="1" si="4"/>
        <v>0</v>
      </c>
      <c r="L28" s="127">
        <f t="shared" ca="1" si="5"/>
        <v>0</v>
      </c>
      <c r="M28" s="128">
        <f t="shared" ca="1" si="6"/>
        <v>0</v>
      </c>
      <c r="N28" s="129">
        <f t="shared" ca="1" si="7"/>
        <v>0</v>
      </c>
      <c r="O28" s="130">
        <f t="shared" ca="1" si="8"/>
        <v>0</v>
      </c>
      <c r="P28" s="1"/>
      <c r="R28" s="1"/>
      <c r="S28" s="1"/>
      <c r="T28" s="1"/>
    </row>
    <row r="29" spans="1:20" ht="8.25" customHeight="1" x14ac:dyDescent="0.45">
      <c r="A29" s="151">
        <v>0.52083333333333304</v>
      </c>
      <c r="B29" s="71"/>
      <c r="C29" s="75"/>
      <c r="D29" s="75"/>
      <c r="E29" s="79"/>
      <c r="F29" s="75"/>
      <c r="G29" s="79"/>
      <c r="H29" s="75"/>
      <c r="I29" s="57"/>
      <c r="J29" s="125">
        <f t="shared" ca="1" si="3"/>
        <v>0</v>
      </c>
      <c r="K29" s="126">
        <f t="shared" ca="1" si="4"/>
        <v>0</v>
      </c>
      <c r="L29" s="127">
        <f t="shared" ca="1" si="5"/>
        <v>0</v>
      </c>
      <c r="M29" s="128">
        <f t="shared" ca="1" si="6"/>
        <v>0</v>
      </c>
      <c r="N29" s="129">
        <f t="shared" ca="1" si="7"/>
        <v>0</v>
      </c>
      <c r="O29" s="130">
        <f t="shared" ca="1" si="8"/>
        <v>0</v>
      </c>
      <c r="P29" s="1"/>
      <c r="R29" s="1"/>
      <c r="S29" s="1"/>
      <c r="T29" s="1"/>
    </row>
    <row r="30" spans="1:20" ht="8.25" customHeight="1" x14ac:dyDescent="0.45">
      <c r="A30" s="152">
        <v>0.531249999999999</v>
      </c>
      <c r="B30" s="72"/>
      <c r="C30" s="76"/>
      <c r="D30" s="76"/>
      <c r="E30" s="80"/>
      <c r="F30" s="76"/>
      <c r="G30" s="80"/>
      <c r="H30" s="76"/>
      <c r="I30" s="57"/>
      <c r="J30" s="125">
        <f t="shared" ca="1" si="3"/>
        <v>0</v>
      </c>
      <c r="K30" s="126">
        <f t="shared" ca="1" si="4"/>
        <v>0</v>
      </c>
      <c r="L30" s="127">
        <f t="shared" ca="1" si="5"/>
        <v>0</v>
      </c>
      <c r="M30" s="128">
        <f t="shared" ca="1" si="6"/>
        <v>0</v>
      </c>
      <c r="N30" s="129">
        <f t="shared" ca="1" si="7"/>
        <v>0</v>
      </c>
      <c r="O30" s="130">
        <f t="shared" ca="1" si="8"/>
        <v>0</v>
      </c>
      <c r="P30" s="1"/>
      <c r="R30" s="1"/>
      <c r="S30" s="1"/>
      <c r="T30" s="1"/>
    </row>
    <row r="31" spans="1:20" ht="8.25" customHeight="1" x14ac:dyDescent="0.45">
      <c r="A31" s="150">
        <v>0.54166666666666596</v>
      </c>
      <c r="B31" s="70"/>
      <c r="C31" s="74"/>
      <c r="D31" s="74"/>
      <c r="E31" s="78"/>
      <c r="F31" s="74"/>
      <c r="G31" s="78"/>
      <c r="H31" s="74"/>
      <c r="I31" s="57"/>
      <c r="J31" s="125">
        <f t="shared" ca="1" si="3"/>
        <v>0</v>
      </c>
      <c r="K31" s="126">
        <f t="shared" ca="1" si="4"/>
        <v>0</v>
      </c>
      <c r="L31" s="127">
        <f t="shared" ca="1" si="5"/>
        <v>0</v>
      </c>
      <c r="M31" s="128">
        <f t="shared" ca="1" si="6"/>
        <v>0</v>
      </c>
      <c r="N31" s="129">
        <f t="shared" ca="1" si="7"/>
        <v>0</v>
      </c>
      <c r="O31" s="130">
        <f t="shared" ca="1" si="8"/>
        <v>0</v>
      </c>
      <c r="P31" s="1"/>
      <c r="R31" s="1"/>
      <c r="S31" s="1"/>
      <c r="T31" s="1"/>
    </row>
    <row r="32" spans="1:20" ht="8.25" customHeight="1" x14ac:dyDescent="0.45">
      <c r="A32" s="151">
        <v>0.55208333333333304</v>
      </c>
      <c r="B32" s="71"/>
      <c r="C32" s="75"/>
      <c r="D32" s="75"/>
      <c r="E32" s="79"/>
      <c r="F32" s="75"/>
      <c r="G32" s="79"/>
      <c r="H32" s="75"/>
      <c r="I32" s="57"/>
      <c r="J32" s="125">
        <f t="shared" ca="1" si="3"/>
        <v>0</v>
      </c>
      <c r="K32" s="126">
        <f t="shared" ca="1" si="4"/>
        <v>0</v>
      </c>
      <c r="L32" s="127">
        <f t="shared" ca="1" si="5"/>
        <v>0</v>
      </c>
      <c r="M32" s="128">
        <f t="shared" ca="1" si="6"/>
        <v>0</v>
      </c>
      <c r="N32" s="129">
        <f t="shared" ca="1" si="7"/>
        <v>0</v>
      </c>
      <c r="O32" s="130">
        <f t="shared" ca="1" si="8"/>
        <v>0</v>
      </c>
      <c r="P32" s="1"/>
      <c r="R32" s="1"/>
      <c r="S32" s="1"/>
      <c r="T32" s="1"/>
    </row>
    <row r="33" spans="1:20" ht="8.25" customHeight="1" x14ac:dyDescent="0.45">
      <c r="A33" s="151">
        <v>0.562499999999999</v>
      </c>
      <c r="B33" s="71"/>
      <c r="C33" s="75"/>
      <c r="D33" s="75"/>
      <c r="E33" s="79"/>
      <c r="F33" s="75"/>
      <c r="G33" s="79"/>
      <c r="H33" s="75"/>
      <c r="I33" s="57"/>
      <c r="J33" s="125">
        <f t="shared" ca="1" si="3"/>
        <v>0</v>
      </c>
      <c r="K33" s="126">
        <f t="shared" ca="1" si="4"/>
        <v>0</v>
      </c>
      <c r="L33" s="127">
        <f t="shared" ca="1" si="5"/>
        <v>0</v>
      </c>
      <c r="M33" s="128">
        <f t="shared" ca="1" si="6"/>
        <v>0</v>
      </c>
      <c r="N33" s="129">
        <f t="shared" ca="1" si="7"/>
        <v>0</v>
      </c>
      <c r="O33" s="130">
        <f t="shared" ca="1" si="8"/>
        <v>0</v>
      </c>
      <c r="P33" s="1"/>
      <c r="R33" s="1"/>
      <c r="S33" s="1"/>
      <c r="T33" s="1"/>
    </row>
    <row r="34" spans="1:20" ht="8.25" customHeight="1" x14ac:dyDescent="0.45">
      <c r="A34" s="152">
        <v>0.57291666666666596</v>
      </c>
      <c r="B34" s="72"/>
      <c r="C34" s="76"/>
      <c r="D34" s="76"/>
      <c r="E34" s="80"/>
      <c r="F34" s="76"/>
      <c r="G34" s="80"/>
      <c r="H34" s="76"/>
      <c r="I34" s="57"/>
      <c r="J34" s="125">
        <f t="shared" ca="1" si="3"/>
        <v>0</v>
      </c>
      <c r="K34" s="126">
        <f t="shared" ca="1" si="4"/>
        <v>0</v>
      </c>
      <c r="L34" s="127">
        <f t="shared" ca="1" si="5"/>
        <v>0</v>
      </c>
      <c r="M34" s="128">
        <f t="shared" ca="1" si="6"/>
        <v>0</v>
      </c>
      <c r="N34" s="129">
        <f t="shared" ca="1" si="7"/>
        <v>0</v>
      </c>
      <c r="O34" s="130">
        <f t="shared" ca="1" si="8"/>
        <v>0</v>
      </c>
      <c r="P34" s="1"/>
      <c r="R34" s="1"/>
      <c r="S34" s="1"/>
      <c r="T34" s="1"/>
    </row>
    <row r="35" spans="1:20" ht="8.25" customHeight="1" x14ac:dyDescent="0.45">
      <c r="A35" s="150">
        <v>0.58333333333333304</v>
      </c>
      <c r="B35" s="70"/>
      <c r="C35" s="74"/>
      <c r="D35" s="74"/>
      <c r="E35" s="78"/>
      <c r="F35" s="74"/>
      <c r="G35" s="78"/>
      <c r="H35" s="74"/>
      <c r="I35" s="57"/>
      <c r="J35" s="125">
        <f t="shared" ca="1" si="3"/>
        <v>0</v>
      </c>
      <c r="K35" s="126">
        <f t="shared" ca="1" si="4"/>
        <v>0</v>
      </c>
      <c r="L35" s="127">
        <f t="shared" ca="1" si="5"/>
        <v>0</v>
      </c>
      <c r="M35" s="128">
        <f t="shared" ca="1" si="6"/>
        <v>0</v>
      </c>
      <c r="N35" s="129">
        <f t="shared" ca="1" si="7"/>
        <v>0</v>
      </c>
      <c r="O35" s="130">
        <f t="shared" ca="1" si="8"/>
        <v>0</v>
      </c>
      <c r="P35" s="1"/>
      <c r="R35" s="1"/>
      <c r="S35" s="1"/>
      <c r="T35" s="1"/>
    </row>
    <row r="36" spans="1:20" ht="8.25" customHeight="1" x14ac:dyDescent="0.45">
      <c r="A36" s="151">
        <v>0.593749999999999</v>
      </c>
      <c r="B36" s="71"/>
      <c r="C36" s="75"/>
      <c r="D36" s="75"/>
      <c r="E36" s="79"/>
      <c r="F36" s="75"/>
      <c r="G36" s="79"/>
      <c r="H36" s="75"/>
      <c r="I36" s="57"/>
      <c r="J36" s="125">
        <f t="shared" ca="1" si="3"/>
        <v>0</v>
      </c>
      <c r="K36" s="126">
        <f t="shared" ca="1" si="4"/>
        <v>0</v>
      </c>
      <c r="L36" s="127">
        <f t="shared" ca="1" si="5"/>
        <v>0</v>
      </c>
      <c r="M36" s="128">
        <f t="shared" ca="1" si="6"/>
        <v>0</v>
      </c>
      <c r="N36" s="129">
        <f t="shared" ca="1" si="7"/>
        <v>0</v>
      </c>
      <c r="O36" s="130">
        <f t="shared" ca="1" si="8"/>
        <v>0</v>
      </c>
      <c r="P36" s="1"/>
      <c r="R36" s="1"/>
      <c r="S36" s="1"/>
      <c r="T36" s="1"/>
    </row>
    <row r="37" spans="1:20" ht="8.25" customHeight="1" x14ac:dyDescent="0.45">
      <c r="A37" s="151">
        <v>0.60416666666666596</v>
      </c>
      <c r="B37" s="71"/>
      <c r="C37" s="75"/>
      <c r="D37" s="75"/>
      <c r="E37" s="79"/>
      <c r="F37" s="75"/>
      <c r="G37" s="79"/>
      <c r="H37" s="75"/>
      <c r="I37" s="57"/>
      <c r="J37" s="125">
        <f t="shared" ca="1" si="3"/>
        <v>0</v>
      </c>
      <c r="K37" s="126">
        <f t="shared" ca="1" si="4"/>
        <v>0</v>
      </c>
      <c r="L37" s="127">
        <f t="shared" ca="1" si="5"/>
        <v>0</v>
      </c>
      <c r="M37" s="128">
        <f t="shared" ca="1" si="6"/>
        <v>0</v>
      </c>
      <c r="N37" s="129">
        <f t="shared" ca="1" si="7"/>
        <v>0</v>
      </c>
      <c r="O37" s="130">
        <f t="shared" ca="1" si="8"/>
        <v>0</v>
      </c>
      <c r="P37" s="1"/>
      <c r="R37" s="1"/>
      <c r="S37" s="1"/>
      <c r="T37" s="1"/>
    </row>
    <row r="38" spans="1:20" ht="8.25" customHeight="1" x14ac:dyDescent="0.45">
      <c r="A38" s="152">
        <v>0.61458333333333304</v>
      </c>
      <c r="B38" s="72"/>
      <c r="C38" s="76"/>
      <c r="D38" s="76"/>
      <c r="E38" s="80"/>
      <c r="F38" s="76"/>
      <c r="G38" s="80"/>
      <c r="H38" s="76"/>
      <c r="I38" s="57"/>
      <c r="J38" s="125">
        <f t="shared" ca="1" si="3"/>
        <v>0</v>
      </c>
      <c r="K38" s="126">
        <f t="shared" ca="1" si="4"/>
        <v>0</v>
      </c>
      <c r="L38" s="127">
        <f t="shared" ca="1" si="5"/>
        <v>0</v>
      </c>
      <c r="M38" s="128">
        <f t="shared" ca="1" si="6"/>
        <v>0</v>
      </c>
      <c r="N38" s="129">
        <f t="shared" ca="1" si="7"/>
        <v>0</v>
      </c>
      <c r="O38" s="130">
        <f t="shared" ca="1" si="8"/>
        <v>0</v>
      </c>
      <c r="P38" s="1"/>
      <c r="R38" s="1"/>
      <c r="S38" s="1"/>
      <c r="T38" s="1"/>
    </row>
    <row r="39" spans="1:20" ht="8.25" customHeight="1" x14ac:dyDescent="0.45">
      <c r="A39" s="150">
        <v>0.624999999999999</v>
      </c>
      <c r="B39" s="70"/>
      <c r="C39" s="74"/>
      <c r="D39" s="74"/>
      <c r="E39" s="78"/>
      <c r="F39" s="74"/>
      <c r="G39" s="78"/>
      <c r="H39" s="74"/>
      <c r="I39" s="57"/>
      <c r="J39" s="125">
        <f t="shared" ca="1" si="3"/>
        <v>0</v>
      </c>
      <c r="K39" s="126">
        <f t="shared" ca="1" si="4"/>
        <v>0</v>
      </c>
      <c r="L39" s="127">
        <f t="shared" ca="1" si="5"/>
        <v>0</v>
      </c>
      <c r="M39" s="128">
        <f t="shared" ca="1" si="6"/>
        <v>0</v>
      </c>
      <c r="N39" s="129">
        <f t="shared" ca="1" si="7"/>
        <v>0</v>
      </c>
      <c r="O39" s="130">
        <f t="shared" ca="1" si="8"/>
        <v>0</v>
      </c>
      <c r="P39" s="1"/>
      <c r="R39" s="1"/>
      <c r="S39" s="1"/>
      <c r="T39" s="1"/>
    </row>
    <row r="40" spans="1:20" ht="8.25" customHeight="1" x14ac:dyDescent="0.45">
      <c r="A40" s="151">
        <v>0.63541666666666596</v>
      </c>
      <c r="B40" s="71"/>
      <c r="C40" s="75"/>
      <c r="D40" s="75"/>
      <c r="E40" s="79"/>
      <c r="F40" s="75"/>
      <c r="G40" s="79"/>
      <c r="H40" s="75"/>
      <c r="I40" s="57"/>
      <c r="J40" s="125">
        <f t="shared" ca="1" si="3"/>
        <v>0</v>
      </c>
      <c r="K40" s="126">
        <f t="shared" ca="1" si="4"/>
        <v>0</v>
      </c>
      <c r="L40" s="127">
        <f t="shared" ca="1" si="5"/>
        <v>0</v>
      </c>
      <c r="M40" s="128">
        <f t="shared" ca="1" si="6"/>
        <v>0</v>
      </c>
      <c r="N40" s="129">
        <f t="shared" ca="1" si="7"/>
        <v>0</v>
      </c>
      <c r="O40" s="130">
        <f t="shared" ca="1" si="8"/>
        <v>0</v>
      </c>
      <c r="P40" s="1"/>
      <c r="R40" s="1"/>
      <c r="S40" s="1"/>
      <c r="T40" s="1"/>
    </row>
    <row r="41" spans="1:20" ht="8.25" customHeight="1" x14ac:dyDescent="0.45">
      <c r="A41" s="151">
        <v>0.64583333333333204</v>
      </c>
      <c r="B41" s="71"/>
      <c r="C41" s="75"/>
      <c r="D41" s="75"/>
      <c r="E41" s="79"/>
      <c r="F41" s="75"/>
      <c r="G41" s="79"/>
      <c r="H41" s="75"/>
      <c r="I41" s="57"/>
      <c r="J41" s="125">
        <f t="shared" ca="1" si="3"/>
        <v>0</v>
      </c>
      <c r="K41" s="126">
        <f t="shared" ca="1" si="4"/>
        <v>0</v>
      </c>
      <c r="L41" s="127">
        <f t="shared" ca="1" si="5"/>
        <v>0</v>
      </c>
      <c r="M41" s="128">
        <f t="shared" ca="1" si="6"/>
        <v>0</v>
      </c>
      <c r="N41" s="129">
        <f t="shared" ca="1" si="7"/>
        <v>0</v>
      </c>
      <c r="O41" s="130">
        <f t="shared" ca="1" si="8"/>
        <v>0</v>
      </c>
      <c r="P41" s="1"/>
      <c r="R41" s="1"/>
      <c r="S41" s="1"/>
      <c r="T41" s="1"/>
    </row>
    <row r="42" spans="1:20" ht="8.25" customHeight="1" x14ac:dyDescent="0.45">
      <c r="A42" s="152">
        <v>0.656249999999999</v>
      </c>
      <c r="B42" s="72"/>
      <c r="C42" s="76"/>
      <c r="D42" s="76"/>
      <c r="E42" s="80"/>
      <c r="F42" s="76"/>
      <c r="G42" s="80"/>
      <c r="H42" s="76"/>
      <c r="I42" s="57"/>
      <c r="J42" s="125">
        <f t="shared" ca="1" si="3"/>
        <v>0</v>
      </c>
      <c r="K42" s="126">
        <f t="shared" ca="1" si="4"/>
        <v>0</v>
      </c>
      <c r="L42" s="127">
        <f t="shared" ca="1" si="5"/>
        <v>0</v>
      </c>
      <c r="M42" s="128">
        <f t="shared" ca="1" si="6"/>
        <v>0</v>
      </c>
      <c r="N42" s="129">
        <f t="shared" ca="1" si="7"/>
        <v>0</v>
      </c>
      <c r="O42" s="130">
        <f t="shared" ca="1" si="8"/>
        <v>0</v>
      </c>
      <c r="P42" s="1"/>
      <c r="R42" s="1"/>
      <c r="S42" s="1"/>
      <c r="T42" s="1"/>
    </row>
    <row r="43" spans="1:20" ht="8.25" customHeight="1" x14ac:dyDescent="0.45">
      <c r="A43" s="150">
        <v>0.66666666666666596</v>
      </c>
      <c r="B43" s="70"/>
      <c r="C43" s="74"/>
      <c r="D43" s="74"/>
      <c r="E43" s="78"/>
      <c r="F43" s="74"/>
      <c r="G43" s="78"/>
      <c r="H43" s="74"/>
      <c r="I43" s="57"/>
      <c r="J43" s="125">
        <f t="shared" ca="1" si="3"/>
        <v>0</v>
      </c>
      <c r="K43" s="126">
        <f t="shared" ca="1" si="4"/>
        <v>0</v>
      </c>
      <c r="L43" s="127">
        <f t="shared" ca="1" si="5"/>
        <v>0</v>
      </c>
      <c r="M43" s="128">
        <f t="shared" ca="1" si="6"/>
        <v>0</v>
      </c>
      <c r="N43" s="129">
        <f t="shared" ca="1" si="7"/>
        <v>0</v>
      </c>
      <c r="O43" s="130">
        <f t="shared" ca="1" si="8"/>
        <v>0</v>
      </c>
      <c r="P43" s="1"/>
      <c r="R43" s="1"/>
      <c r="S43" s="1"/>
      <c r="T43" s="1"/>
    </row>
    <row r="44" spans="1:20" ht="8.25" customHeight="1" x14ac:dyDescent="0.45">
      <c r="A44" s="151">
        <v>0.67708333333333204</v>
      </c>
      <c r="B44" s="71"/>
      <c r="C44" s="75"/>
      <c r="D44" s="75"/>
      <c r="E44" s="79"/>
      <c r="F44" s="75"/>
      <c r="G44" s="79"/>
      <c r="H44" s="75"/>
      <c r="I44" s="57"/>
      <c r="J44" s="125">
        <f t="shared" ca="1" si="3"/>
        <v>0</v>
      </c>
      <c r="K44" s="126">
        <f t="shared" ca="1" si="4"/>
        <v>0</v>
      </c>
      <c r="L44" s="127">
        <f t="shared" ca="1" si="5"/>
        <v>0</v>
      </c>
      <c r="M44" s="128">
        <f t="shared" ca="1" si="6"/>
        <v>0</v>
      </c>
      <c r="N44" s="129">
        <f t="shared" ca="1" si="7"/>
        <v>0</v>
      </c>
      <c r="O44" s="130">
        <f t="shared" ca="1" si="8"/>
        <v>0</v>
      </c>
      <c r="P44" s="1"/>
      <c r="R44" s="1"/>
      <c r="S44" s="1"/>
      <c r="T44" s="1"/>
    </row>
    <row r="45" spans="1:20" ht="8.25" customHeight="1" x14ac:dyDescent="0.45">
      <c r="A45" s="151">
        <v>0.687499999999999</v>
      </c>
      <c r="B45" s="71"/>
      <c r="C45" s="75"/>
      <c r="D45" s="75"/>
      <c r="E45" s="79"/>
      <c r="F45" s="75"/>
      <c r="G45" s="79"/>
      <c r="H45" s="75"/>
      <c r="I45" s="57"/>
      <c r="J45" s="125">
        <f t="shared" ca="1" si="3"/>
        <v>0</v>
      </c>
      <c r="K45" s="126">
        <f t="shared" ca="1" si="4"/>
        <v>0</v>
      </c>
      <c r="L45" s="127">
        <f t="shared" ca="1" si="5"/>
        <v>0</v>
      </c>
      <c r="M45" s="128">
        <f t="shared" ca="1" si="6"/>
        <v>0</v>
      </c>
      <c r="N45" s="129">
        <f t="shared" ca="1" si="7"/>
        <v>0</v>
      </c>
      <c r="O45" s="130">
        <f t="shared" ca="1" si="8"/>
        <v>0</v>
      </c>
      <c r="P45" s="1"/>
      <c r="R45" s="1"/>
      <c r="S45" s="1"/>
      <c r="T45" s="1"/>
    </row>
    <row r="46" spans="1:20" ht="8.25" customHeight="1" x14ac:dyDescent="0.45">
      <c r="A46" s="152">
        <v>0.69791666666666596</v>
      </c>
      <c r="B46" s="72"/>
      <c r="C46" s="76"/>
      <c r="D46" s="76"/>
      <c r="E46" s="80"/>
      <c r="F46" s="76"/>
      <c r="G46" s="80"/>
      <c r="H46" s="76"/>
      <c r="I46" s="57"/>
      <c r="J46" s="125">
        <f t="shared" ca="1" si="3"/>
        <v>0</v>
      </c>
      <c r="K46" s="126">
        <f t="shared" ca="1" si="4"/>
        <v>0</v>
      </c>
      <c r="L46" s="127">
        <f t="shared" ca="1" si="5"/>
        <v>0</v>
      </c>
      <c r="M46" s="128">
        <f t="shared" ca="1" si="6"/>
        <v>0</v>
      </c>
      <c r="N46" s="129">
        <f t="shared" ca="1" si="7"/>
        <v>0</v>
      </c>
      <c r="O46" s="130">
        <f t="shared" ca="1" si="8"/>
        <v>0</v>
      </c>
      <c r="P46" s="1"/>
      <c r="R46" s="1"/>
      <c r="S46" s="1"/>
      <c r="T46" s="1"/>
    </row>
    <row r="47" spans="1:20" ht="8.25" customHeight="1" x14ac:dyDescent="0.45">
      <c r="A47" s="150">
        <v>0.70833333333333204</v>
      </c>
      <c r="B47" s="70"/>
      <c r="C47" s="74"/>
      <c r="D47" s="74"/>
      <c r="E47" s="78"/>
      <c r="F47" s="74"/>
      <c r="G47" s="78"/>
      <c r="H47" s="74"/>
      <c r="I47" s="57"/>
      <c r="J47" s="125">
        <f t="shared" ca="1" si="3"/>
        <v>0</v>
      </c>
      <c r="K47" s="126">
        <f t="shared" ca="1" si="4"/>
        <v>0</v>
      </c>
      <c r="L47" s="127">
        <f t="shared" ca="1" si="5"/>
        <v>0</v>
      </c>
      <c r="M47" s="128">
        <f t="shared" ca="1" si="6"/>
        <v>0</v>
      </c>
      <c r="N47" s="129">
        <f t="shared" ca="1" si="7"/>
        <v>0</v>
      </c>
      <c r="O47" s="130">
        <f t="shared" ca="1" si="8"/>
        <v>0</v>
      </c>
      <c r="P47" s="1"/>
      <c r="R47" s="1"/>
      <c r="S47" s="1"/>
      <c r="T47" s="1"/>
    </row>
    <row r="48" spans="1:20" ht="8.25" customHeight="1" x14ac:dyDescent="0.45">
      <c r="A48" s="151">
        <v>0.718749999999999</v>
      </c>
      <c r="B48" s="71"/>
      <c r="C48" s="75"/>
      <c r="D48" s="75"/>
      <c r="E48" s="79"/>
      <c r="F48" s="75"/>
      <c r="G48" s="79"/>
      <c r="H48" s="75"/>
      <c r="I48" s="57"/>
      <c r="J48" s="125">
        <f t="shared" ca="1" si="3"/>
        <v>0</v>
      </c>
      <c r="K48" s="126">
        <f t="shared" ca="1" si="4"/>
        <v>0</v>
      </c>
      <c r="L48" s="127">
        <f t="shared" ca="1" si="5"/>
        <v>0</v>
      </c>
      <c r="M48" s="128">
        <f t="shared" ca="1" si="6"/>
        <v>0</v>
      </c>
      <c r="N48" s="129">
        <f t="shared" ca="1" si="7"/>
        <v>0</v>
      </c>
      <c r="O48" s="130">
        <f t="shared" ca="1" si="8"/>
        <v>0</v>
      </c>
      <c r="P48" s="1"/>
      <c r="R48" s="1"/>
      <c r="S48" s="1"/>
      <c r="T48" s="1"/>
    </row>
    <row r="49" spans="1:20" ht="8.25" customHeight="1" x14ac:dyDescent="0.45">
      <c r="A49" s="151">
        <v>0.72916666666666496</v>
      </c>
      <c r="B49" s="71"/>
      <c r="C49" s="75"/>
      <c r="D49" s="75"/>
      <c r="E49" s="79"/>
      <c r="F49" s="75"/>
      <c r="G49" s="79"/>
      <c r="H49" s="75"/>
      <c r="I49" s="57"/>
      <c r="J49" s="125">
        <f t="shared" ca="1" si="3"/>
        <v>0</v>
      </c>
      <c r="K49" s="126">
        <f t="shared" ca="1" si="4"/>
        <v>0</v>
      </c>
      <c r="L49" s="127">
        <f t="shared" ca="1" si="5"/>
        <v>0</v>
      </c>
      <c r="M49" s="128">
        <f t="shared" ca="1" si="6"/>
        <v>0</v>
      </c>
      <c r="N49" s="129">
        <f t="shared" ca="1" si="7"/>
        <v>0</v>
      </c>
      <c r="O49" s="130">
        <f t="shared" ca="1" si="8"/>
        <v>0</v>
      </c>
      <c r="P49" s="1"/>
      <c r="R49" s="1"/>
      <c r="S49" s="1"/>
      <c r="T49" s="1"/>
    </row>
    <row r="50" spans="1:20" ht="8.25" customHeight="1" x14ac:dyDescent="0.45">
      <c r="A50" s="152">
        <v>0.73958333333333204</v>
      </c>
      <c r="B50" s="72"/>
      <c r="C50" s="76"/>
      <c r="D50" s="76"/>
      <c r="E50" s="80"/>
      <c r="F50" s="76"/>
      <c r="G50" s="80"/>
      <c r="H50" s="76"/>
      <c r="I50" s="57"/>
      <c r="J50" s="125">
        <f t="shared" ca="1" si="3"/>
        <v>0</v>
      </c>
      <c r="K50" s="126">
        <f t="shared" ca="1" si="4"/>
        <v>0</v>
      </c>
      <c r="L50" s="127">
        <f t="shared" ca="1" si="5"/>
        <v>0</v>
      </c>
      <c r="M50" s="128">
        <f t="shared" ca="1" si="6"/>
        <v>0</v>
      </c>
      <c r="N50" s="129">
        <f t="shared" ca="1" si="7"/>
        <v>0</v>
      </c>
      <c r="O50" s="130">
        <f t="shared" ca="1" si="8"/>
        <v>0</v>
      </c>
      <c r="P50" s="1"/>
      <c r="R50" s="1"/>
      <c r="S50" s="1"/>
      <c r="T50" s="1"/>
    </row>
    <row r="51" spans="1:20" ht="8.25" customHeight="1" x14ac:dyDescent="0.45">
      <c r="A51" s="150">
        <v>0.749999999999999</v>
      </c>
      <c r="B51" s="70"/>
      <c r="C51" s="74"/>
      <c r="D51" s="74"/>
      <c r="E51" s="78"/>
      <c r="F51" s="74"/>
      <c r="G51" s="78"/>
      <c r="H51" s="74"/>
      <c r="I51" s="57"/>
      <c r="J51" s="125">
        <f t="shared" ca="1" si="3"/>
        <v>0</v>
      </c>
      <c r="K51" s="126">
        <f t="shared" ca="1" si="4"/>
        <v>0</v>
      </c>
      <c r="L51" s="127">
        <f t="shared" ca="1" si="5"/>
        <v>0</v>
      </c>
      <c r="M51" s="128">
        <f t="shared" ca="1" si="6"/>
        <v>0</v>
      </c>
      <c r="N51" s="129">
        <f t="shared" ca="1" si="7"/>
        <v>0</v>
      </c>
      <c r="O51" s="130">
        <f t="shared" ca="1" si="8"/>
        <v>0</v>
      </c>
      <c r="P51" s="1"/>
      <c r="R51" s="1"/>
      <c r="S51" s="1"/>
      <c r="T51" s="1"/>
    </row>
    <row r="52" spans="1:20" ht="8.25" customHeight="1" x14ac:dyDescent="0.45">
      <c r="A52" s="151">
        <v>0.76041666666666496</v>
      </c>
      <c r="B52" s="71"/>
      <c r="C52" s="75"/>
      <c r="D52" s="75"/>
      <c r="E52" s="79"/>
      <c r="F52" s="75"/>
      <c r="G52" s="79"/>
      <c r="H52" s="75"/>
      <c r="I52" s="57"/>
      <c r="J52" s="125">
        <f t="shared" ca="1" si="3"/>
        <v>0</v>
      </c>
      <c r="K52" s="126">
        <f t="shared" ca="1" si="4"/>
        <v>0</v>
      </c>
      <c r="L52" s="127">
        <f t="shared" ca="1" si="5"/>
        <v>0</v>
      </c>
      <c r="M52" s="128">
        <f t="shared" ca="1" si="6"/>
        <v>0</v>
      </c>
      <c r="N52" s="129">
        <f t="shared" ca="1" si="7"/>
        <v>0</v>
      </c>
      <c r="O52" s="130">
        <f t="shared" ca="1" si="8"/>
        <v>0</v>
      </c>
      <c r="P52" s="1"/>
      <c r="R52" s="1"/>
      <c r="S52" s="1"/>
      <c r="T52" s="1"/>
    </row>
    <row r="53" spans="1:20" ht="8.25" customHeight="1" x14ac:dyDescent="0.45">
      <c r="A53" s="151">
        <v>0.77083333333333204</v>
      </c>
      <c r="B53" s="71"/>
      <c r="C53" s="75"/>
      <c r="D53" s="75"/>
      <c r="E53" s="79"/>
      <c r="F53" s="75"/>
      <c r="G53" s="79"/>
      <c r="H53" s="75"/>
      <c r="I53" s="57"/>
      <c r="J53" s="125">
        <f t="shared" ca="1" si="3"/>
        <v>0</v>
      </c>
      <c r="K53" s="126">
        <f t="shared" ca="1" si="4"/>
        <v>0</v>
      </c>
      <c r="L53" s="127">
        <f t="shared" ca="1" si="5"/>
        <v>0</v>
      </c>
      <c r="M53" s="128">
        <f t="shared" ca="1" si="6"/>
        <v>0</v>
      </c>
      <c r="N53" s="129">
        <f t="shared" ca="1" si="7"/>
        <v>0</v>
      </c>
      <c r="O53" s="130">
        <f t="shared" ca="1" si="8"/>
        <v>0</v>
      </c>
      <c r="P53" s="1"/>
      <c r="R53" s="1"/>
      <c r="S53" s="1"/>
      <c r="T53" s="1"/>
    </row>
    <row r="54" spans="1:20" ht="8.25" customHeight="1" x14ac:dyDescent="0.45">
      <c r="A54" s="152">
        <v>0.781249999999999</v>
      </c>
      <c r="B54" s="72"/>
      <c r="C54" s="76"/>
      <c r="D54" s="76"/>
      <c r="E54" s="80"/>
      <c r="F54" s="76"/>
      <c r="G54" s="80"/>
      <c r="H54" s="76"/>
      <c r="I54" s="57"/>
      <c r="J54" s="125">
        <f t="shared" ca="1" si="3"/>
        <v>0</v>
      </c>
      <c r="K54" s="126">
        <f t="shared" ca="1" si="4"/>
        <v>0</v>
      </c>
      <c r="L54" s="127">
        <f t="shared" ca="1" si="5"/>
        <v>0</v>
      </c>
      <c r="M54" s="128">
        <f t="shared" ca="1" si="6"/>
        <v>0</v>
      </c>
      <c r="N54" s="129">
        <f t="shared" ca="1" si="7"/>
        <v>0</v>
      </c>
      <c r="O54" s="130">
        <f t="shared" ca="1" si="8"/>
        <v>0</v>
      </c>
      <c r="P54" s="1"/>
      <c r="R54" s="1"/>
      <c r="S54" s="1"/>
      <c r="T54" s="1"/>
    </row>
    <row r="55" spans="1:20" ht="8.25" customHeight="1" x14ac:dyDescent="0.45">
      <c r="A55" s="150">
        <v>0.79166666666666496</v>
      </c>
      <c r="B55" s="70"/>
      <c r="C55" s="74"/>
      <c r="D55" s="74"/>
      <c r="E55" s="78"/>
      <c r="F55" s="74"/>
      <c r="G55" s="78"/>
      <c r="H55" s="74"/>
      <c r="I55" s="57"/>
      <c r="J55" s="125">
        <f t="shared" ca="1" si="3"/>
        <v>0</v>
      </c>
      <c r="K55" s="126">
        <f t="shared" ca="1" si="4"/>
        <v>0</v>
      </c>
      <c r="L55" s="127">
        <f t="shared" ca="1" si="5"/>
        <v>0</v>
      </c>
      <c r="M55" s="128">
        <f t="shared" ca="1" si="6"/>
        <v>0</v>
      </c>
      <c r="N55" s="129">
        <f t="shared" ca="1" si="7"/>
        <v>0</v>
      </c>
      <c r="O55" s="130">
        <f t="shared" ca="1" si="8"/>
        <v>0</v>
      </c>
      <c r="P55" s="1"/>
      <c r="R55" s="1"/>
      <c r="S55" s="1"/>
      <c r="T55" s="1"/>
    </row>
    <row r="56" spans="1:20" ht="8.25" customHeight="1" x14ac:dyDescent="0.45">
      <c r="A56" s="151">
        <v>0.80208333333333204</v>
      </c>
      <c r="B56" s="71"/>
      <c r="C56" s="75"/>
      <c r="D56" s="75"/>
      <c r="E56" s="79"/>
      <c r="F56" s="75"/>
      <c r="G56" s="79"/>
      <c r="H56" s="75"/>
      <c r="I56" s="57"/>
      <c r="J56" s="125">
        <f t="shared" ca="1" si="3"/>
        <v>0</v>
      </c>
      <c r="K56" s="126">
        <f t="shared" ca="1" si="4"/>
        <v>0</v>
      </c>
      <c r="L56" s="127">
        <f t="shared" ca="1" si="5"/>
        <v>0</v>
      </c>
      <c r="M56" s="128">
        <f t="shared" ca="1" si="6"/>
        <v>0</v>
      </c>
      <c r="N56" s="129">
        <f t="shared" ca="1" si="7"/>
        <v>0</v>
      </c>
      <c r="O56" s="130">
        <f t="shared" ca="1" si="8"/>
        <v>0</v>
      </c>
      <c r="P56" s="1"/>
      <c r="R56" s="1"/>
      <c r="S56" s="1"/>
      <c r="T56" s="1"/>
    </row>
    <row r="57" spans="1:20" ht="8.25" customHeight="1" x14ac:dyDescent="0.45">
      <c r="A57" s="151">
        <v>0.812499999999998</v>
      </c>
      <c r="B57" s="71"/>
      <c r="C57" s="75"/>
      <c r="D57" s="75"/>
      <c r="E57" s="79"/>
      <c r="F57" s="75"/>
      <c r="G57" s="79"/>
      <c r="H57" s="75"/>
      <c r="I57" s="57"/>
      <c r="J57" s="125">
        <f t="shared" ca="1" si="3"/>
        <v>0</v>
      </c>
      <c r="K57" s="126">
        <f t="shared" ca="1" si="4"/>
        <v>0</v>
      </c>
      <c r="L57" s="127">
        <f t="shared" ca="1" si="5"/>
        <v>0</v>
      </c>
      <c r="M57" s="128">
        <f t="shared" ca="1" si="6"/>
        <v>0</v>
      </c>
      <c r="N57" s="129">
        <f t="shared" ca="1" si="7"/>
        <v>0</v>
      </c>
      <c r="O57" s="130">
        <f t="shared" ca="1" si="8"/>
        <v>0</v>
      </c>
      <c r="P57" s="1"/>
      <c r="R57" s="1"/>
      <c r="S57" s="1"/>
      <c r="T57" s="1"/>
    </row>
    <row r="58" spans="1:20" ht="8.25" customHeight="1" x14ac:dyDescent="0.45">
      <c r="A58" s="152">
        <v>0.82291666666666496</v>
      </c>
      <c r="B58" s="72"/>
      <c r="C58" s="76"/>
      <c r="D58" s="76"/>
      <c r="E58" s="80"/>
      <c r="F58" s="76"/>
      <c r="G58" s="80"/>
      <c r="H58" s="76"/>
      <c r="I58" s="57"/>
      <c r="J58" s="125">
        <f t="shared" ca="1" si="3"/>
        <v>0</v>
      </c>
      <c r="K58" s="126">
        <f t="shared" ca="1" si="4"/>
        <v>0</v>
      </c>
      <c r="L58" s="127">
        <f t="shared" ca="1" si="5"/>
        <v>0</v>
      </c>
      <c r="M58" s="128">
        <f t="shared" ca="1" si="6"/>
        <v>0</v>
      </c>
      <c r="N58" s="129">
        <f t="shared" ca="1" si="7"/>
        <v>0</v>
      </c>
      <c r="O58" s="130">
        <f t="shared" ca="1" si="8"/>
        <v>0</v>
      </c>
      <c r="P58" s="1"/>
      <c r="R58" s="1"/>
      <c r="S58" s="1"/>
      <c r="T58" s="1"/>
    </row>
    <row r="59" spans="1:20" ht="8.25" customHeight="1" x14ac:dyDescent="0.45">
      <c r="A59" s="150">
        <v>0.83333333333333204</v>
      </c>
      <c r="B59" s="70"/>
      <c r="C59" s="74"/>
      <c r="D59" s="74"/>
      <c r="E59" s="78"/>
      <c r="F59" s="74"/>
      <c r="G59" s="78"/>
      <c r="H59" s="74"/>
      <c r="I59" s="57"/>
      <c r="J59" s="125">
        <f t="shared" ca="1" si="3"/>
        <v>0</v>
      </c>
      <c r="K59" s="126">
        <f t="shared" ca="1" si="4"/>
        <v>0</v>
      </c>
      <c r="L59" s="127">
        <f t="shared" ca="1" si="5"/>
        <v>0</v>
      </c>
      <c r="M59" s="128">
        <f t="shared" ca="1" si="6"/>
        <v>0</v>
      </c>
      <c r="N59" s="129">
        <f t="shared" ca="1" si="7"/>
        <v>0</v>
      </c>
      <c r="O59" s="130">
        <f t="shared" ca="1" si="8"/>
        <v>0</v>
      </c>
      <c r="P59" s="1"/>
      <c r="R59" s="1"/>
      <c r="S59" s="1"/>
      <c r="T59" s="1"/>
    </row>
    <row r="60" spans="1:20" ht="8.25" customHeight="1" x14ac:dyDescent="0.45">
      <c r="A60" s="151">
        <v>0.843749999999998</v>
      </c>
      <c r="B60" s="71"/>
      <c r="C60" s="75"/>
      <c r="D60" s="75"/>
      <c r="E60" s="79"/>
      <c r="F60" s="75"/>
      <c r="G60" s="79"/>
      <c r="H60" s="75"/>
      <c r="I60" s="57"/>
      <c r="J60" s="125">
        <f t="shared" ca="1" si="3"/>
        <v>0</v>
      </c>
      <c r="K60" s="126">
        <f t="shared" ca="1" si="4"/>
        <v>0</v>
      </c>
      <c r="L60" s="127">
        <f t="shared" ca="1" si="5"/>
        <v>0</v>
      </c>
      <c r="M60" s="128">
        <f t="shared" ca="1" si="6"/>
        <v>0</v>
      </c>
      <c r="N60" s="129">
        <f t="shared" ca="1" si="7"/>
        <v>0</v>
      </c>
      <c r="O60" s="130">
        <f t="shared" ca="1" si="8"/>
        <v>0</v>
      </c>
      <c r="P60" s="1"/>
      <c r="R60" s="1"/>
      <c r="S60" s="1"/>
      <c r="T60" s="1"/>
    </row>
    <row r="61" spans="1:20" ht="8.25" customHeight="1" x14ac:dyDescent="0.45">
      <c r="A61" s="151">
        <v>0.85416666666666496</v>
      </c>
      <c r="B61" s="71"/>
      <c r="C61" s="75"/>
      <c r="D61" s="75"/>
      <c r="E61" s="79"/>
      <c r="F61" s="75"/>
      <c r="G61" s="79"/>
      <c r="H61" s="75"/>
      <c r="I61" s="57"/>
      <c r="J61" s="125">
        <f t="shared" ca="1" si="3"/>
        <v>0</v>
      </c>
      <c r="K61" s="126">
        <f t="shared" ca="1" si="4"/>
        <v>0</v>
      </c>
      <c r="L61" s="127">
        <f t="shared" ca="1" si="5"/>
        <v>0</v>
      </c>
      <c r="M61" s="128">
        <f t="shared" ca="1" si="6"/>
        <v>0</v>
      </c>
      <c r="N61" s="129">
        <f t="shared" ca="1" si="7"/>
        <v>0</v>
      </c>
      <c r="O61" s="130">
        <f t="shared" ca="1" si="8"/>
        <v>0</v>
      </c>
      <c r="P61" s="1"/>
      <c r="R61" s="1"/>
      <c r="S61" s="1"/>
      <c r="T61" s="1"/>
    </row>
    <row r="62" spans="1:20" ht="8.25" customHeight="1" x14ac:dyDescent="0.45">
      <c r="A62" s="152">
        <v>0.86458333333333204</v>
      </c>
      <c r="B62" s="73"/>
      <c r="C62" s="77"/>
      <c r="D62" s="77"/>
      <c r="E62" s="81"/>
      <c r="F62" s="77"/>
      <c r="G62" s="81"/>
      <c r="H62" s="77"/>
      <c r="I62" s="57"/>
      <c r="J62" s="125">
        <f t="shared" ca="1" si="3"/>
        <v>0</v>
      </c>
      <c r="K62" s="126">
        <f t="shared" ca="1" si="4"/>
        <v>0</v>
      </c>
      <c r="L62" s="127">
        <f t="shared" ca="1" si="5"/>
        <v>0</v>
      </c>
      <c r="M62" s="128">
        <f t="shared" ca="1" si="6"/>
        <v>0</v>
      </c>
      <c r="N62" s="129">
        <f t="shared" ca="1" si="7"/>
        <v>0</v>
      </c>
      <c r="O62" s="130">
        <f t="shared" ca="1" si="8"/>
        <v>0</v>
      </c>
      <c r="P62" s="1"/>
      <c r="R62" s="1"/>
      <c r="S62" s="1"/>
      <c r="T62" s="1"/>
    </row>
    <row r="63" spans="1:20" ht="8.25" customHeight="1" x14ac:dyDescent="0.45">
      <c r="A63" s="150">
        <v>0.874999999999998</v>
      </c>
      <c r="B63" s="74"/>
      <c r="C63" s="74"/>
      <c r="D63" s="74"/>
      <c r="E63" s="78"/>
      <c r="F63" s="74"/>
      <c r="G63" s="78"/>
      <c r="H63" s="74"/>
      <c r="I63" s="57"/>
      <c r="J63" s="125">
        <f t="shared" ca="1" si="3"/>
        <v>0</v>
      </c>
      <c r="K63" s="126">
        <f t="shared" ca="1" si="4"/>
        <v>0</v>
      </c>
      <c r="L63" s="127">
        <f t="shared" ca="1" si="5"/>
        <v>0</v>
      </c>
      <c r="M63" s="128">
        <f t="shared" ca="1" si="6"/>
        <v>0</v>
      </c>
      <c r="N63" s="129">
        <f t="shared" ca="1" si="7"/>
        <v>0</v>
      </c>
      <c r="O63" s="130">
        <f t="shared" ca="1" si="8"/>
        <v>0</v>
      </c>
      <c r="P63" s="1"/>
      <c r="R63" s="1"/>
      <c r="S63" s="1"/>
      <c r="T63" s="1"/>
    </row>
    <row r="64" spans="1:20" ht="8.25" customHeight="1" x14ac:dyDescent="0.45">
      <c r="A64" s="151">
        <v>0.88541666666666496</v>
      </c>
      <c r="B64" s="75"/>
      <c r="C64" s="75"/>
      <c r="D64" s="75"/>
      <c r="E64" s="79"/>
      <c r="F64" s="75"/>
      <c r="G64" s="79"/>
      <c r="H64" s="75"/>
      <c r="I64" s="57"/>
      <c r="J64" s="125">
        <f t="shared" ca="1" si="3"/>
        <v>0</v>
      </c>
      <c r="K64" s="126">
        <f t="shared" ca="1" si="4"/>
        <v>0</v>
      </c>
      <c r="L64" s="127">
        <f t="shared" ca="1" si="5"/>
        <v>0</v>
      </c>
      <c r="M64" s="128">
        <f t="shared" ca="1" si="6"/>
        <v>0</v>
      </c>
      <c r="N64" s="129">
        <f t="shared" ca="1" si="7"/>
        <v>0</v>
      </c>
      <c r="O64" s="130">
        <f t="shared" ca="1" si="8"/>
        <v>0</v>
      </c>
      <c r="P64" s="1"/>
      <c r="R64" s="1"/>
      <c r="S64" s="1"/>
      <c r="T64" s="1"/>
    </row>
    <row r="65" spans="1:20" ht="8.25" customHeight="1" x14ac:dyDescent="0.45">
      <c r="A65" s="151">
        <v>0.89583333333333204</v>
      </c>
      <c r="B65" s="75"/>
      <c r="C65" s="75"/>
      <c r="D65" s="75"/>
      <c r="E65" s="79"/>
      <c r="F65" s="75"/>
      <c r="G65" s="79"/>
      <c r="H65" s="75"/>
      <c r="I65" s="57"/>
      <c r="J65" s="125">
        <f t="shared" ca="1" si="3"/>
        <v>0</v>
      </c>
      <c r="K65" s="126">
        <f t="shared" ca="1" si="4"/>
        <v>0</v>
      </c>
      <c r="L65" s="127">
        <f t="shared" ca="1" si="5"/>
        <v>0</v>
      </c>
      <c r="M65" s="128">
        <f t="shared" ca="1" si="6"/>
        <v>0</v>
      </c>
      <c r="N65" s="129">
        <f t="shared" ca="1" si="7"/>
        <v>0</v>
      </c>
      <c r="O65" s="130">
        <f t="shared" ca="1" si="8"/>
        <v>0</v>
      </c>
      <c r="P65" s="1"/>
      <c r="R65" s="1"/>
      <c r="S65" s="1"/>
      <c r="T65" s="1"/>
    </row>
    <row r="66" spans="1:20" ht="8.25" customHeight="1" x14ac:dyDescent="0.45">
      <c r="A66" s="153">
        <v>0.906249999999998</v>
      </c>
      <c r="B66" s="76"/>
      <c r="C66" s="76"/>
      <c r="D66" s="76"/>
      <c r="E66" s="80"/>
      <c r="F66" s="76"/>
      <c r="G66" s="80"/>
      <c r="H66" s="76"/>
      <c r="I66" s="57"/>
      <c r="J66" s="125">
        <f t="shared" ca="1" si="3"/>
        <v>0</v>
      </c>
      <c r="K66" s="126">
        <f t="shared" ca="1" si="4"/>
        <v>0</v>
      </c>
      <c r="L66" s="127">
        <f t="shared" ca="1" si="5"/>
        <v>0</v>
      </c>
      <c r="M66" s="128">
        <f t="shared" ca="1" si="6"/>
        <v>0</v>
      </c>
      <c r="N66" s="129">
        <f t="shared" ca="1" si="7"/>
        <v>0</v>
      </c>
      <c r="O66" s="130">
        <f t="shared" ca="1" si="8"/>
        <v>0</v>
      </c>
      <c r="P66" s="1"/>
      <c r="R66" s="1"/>
      <c r="S66" s="1"/>
      <c r="T66" s="1"/>
    </row>
    <row r="67" spans="1:20" ht="8.25" customHeight="1" x14ac:dyDescent="0.45">
      <c r="A67" s="150">
        <v>0.91666666666666496</v>
      </c>
      <c r="B67" s="74"/>
      <c r="C67" s="74"/>
      <c r="D67" s="74"/>
      <c r="E67" s="78"/>
      <c r="F67" s="74"/>
      <c r="G67" s="78"/>
      <c r="H67" s="74"/>
      <c r="I67" s="57"/>
      <c r="J67" s="125">
        <f t="shared" ca="1" si="3"/>
        <v>0</v>
      </c>
      <c r="K67" s="126">
        <f t="shared" ca="1" si="4"/>
        <v>0</v>
      </c>
      <c r="L67" s="127">
        <f t="shared" ca="1" si="5"/>
        <v>0</v>
      </c>
      <c r="M67" s="128">
        <f t="shared" ca="1" si="6"/>
        <v>0</v>
      </c>
      <c r="N67" s="129">
        <f t="shared" ca="1" si="7"/>
        <v>0</v>
      </c>
      <c r="O67" s="130">
        <f t="shared" ref="O67:O74" ca="1" si="12">SUM(J67:N67)</f>
        <v>0</v>
      </c>
      <c r="P67" s="1"/>
      <c r="R67" s="1"/>
      <c r="S67" s="1"/>
      <c r="T67" s="1"/>
    </row>
    <row r="68" spans="1:20" ht="8.25" customHeight="1" x14ac:dyDescent="0.45">
      <c r="A68" s="151">
        <v>0.92708333333333104</v>
      </c>
      <c r="B68" s="75"/>
      <c r="C68" s="75"/>
      <c r="D68" s="75"/>
      <c r="E68" s="79"/>
      <c r="F68" s="75"/>
      <c r="G68" s="79"/>
      <c r="H68" s="75"/>
      <c r="I68" s="57"/>
      <c r="J68" s="125">
        <f t="shared" ref="J68:J74" ca="1" si="13">IFERROR(COUNTIFS(INDIRECT(CONCATENATE("'",$I68,"'!B3:H74")),"*Pre-Vocational*",INDIRECT(CONCATENATE("'",$I68,"'!B3:H74")),"*"&amp;$A$1&amp;"*")/4,0)</f>
        <v>0</v>
      </c>
      <c r="K68" s="126">
        <f t="shared" ref="K68:K74" ca="1" si="14">IFERROR(COUNTIFS(INDIRECT(CONCATENATE("'",$I68,"'!B3:H74")),"*CareGiver*",INDIRECT(CONCATENATE("'",$I68,"'!B3:H74")),"*"&amp;$A$1&amp;"*")/4,0)</f>
        <v>0</v>
      </c>
      <c r="L68" s="127">
        <f t="shared" ref="L68:L74" ca="1" si="15">IFERROR(COUNTIFS(INDIRECT(CONCATENATE("'",$I68,"'!B3:H74")),"*Advocacy*",INDIRECT(CONCATENATE("'",$I68,"'!B3:H74")),"*"&amp;$A$1&amp;"*")/4,0)</f>
        <v>0</v>
      </c>
      <c r="M68" s="128">
        <f t="shared" ref="M68:M74" ca="1" si="16">IFERROR(COUNTIFS(INDIRECT(CONCATENATE("'",$I68,"'!B3:H74")),"*Respite*",INDIRECT(CONCATENATE("'",$I68,"'!B3:H74")),"*"&amp;$A$1&amp;"*")/4,0)</f>
        <v>0</v>
      </c>
      <c r="N68" s="129">
        <f t="shared" ref="N68:N74" ca="1" si="17">IFERROR(COUNTIFS(INDIRECT(CONCATENATE("'",$I68,"'!B3:H74")),"*Com Hab*",INDIRECT(CONCATENATE("'",$I68,"'!B3:H74")),"*"&amp;$A$1&amp;"*")/4,0)</f>
        <v>0</v>
      </c>
      <c r="O68" s="130">
        <f t="shared" ca="1" si="12"/>
        <v>0</v>
      </c>
      <c r="P68" s="1"/>
      <c r="R68" s="1"/>
      <c r="S68" s="1"/>
      <c r="T68" s="1"/>
    </row>
    <row r="69" spans="1:20" ht="8.25" customHeight="1" x14ac:dyDescent="0.45">
      <c r="A69" s="151">
        <v>0.937499999999998</v>
      </c>
      <c r="B69" s="75"/>
      <c r="C69" s="75"/>
      <c r="D69" s="75"/>
      <c r="E69" s="79"/>
      <c r="F69" s="75"/>
      <c r="G69" s="79"/>
      <c r="H69" s="75"/>
      <c r="I69" s="57"/>
      <c r="J69" s="125">
        <f t="shared" ca="1" si="13"/>
        <v>0</v>
      </c>
      <c r="K69" s="126">
        <f t="shared" ca="1" si="14"/>
        <v>0</v>
      </c>
      <c r="L69" s="127">
        <f t="shared" ca="1" si="15"/>
        <v>0</v>
      </c>
      <c r="M69" s="128">
        <f t="shared" ca="1" si="16"/>
        <v>0</v>
      </c>
      <c r="N69" s="129">
        <f t="shared" ca="1" si="17"/>
        <v>0</v>
      </c>
      <c r="O69" s="130">
        <f t="shared" ca="1" si="12"/>
        <v>0</v>
      </c>
      <c r="P69" s="1"/>
      <c r="R69" s="1"/>
      <c r="S69" s="1"/>
      <c r="T69" s="1"/>
    </row>
    <row r="70" spans="1:20" ht="8.25" customHeight="1" x14ac:dyDescent="0.45">
      <c r="A70" s="153">
        <v>0.94791666666666496</v>
      </c>
      <c r="B70" s="76"/>
      <c r="C70" s="76"/>
      <c r="D70" s="76"/>
      <c r="E70" s="80"/>
      <c r="F70" s="76"/>
      <c r="G70" s="80"/>
      <c r="H70" s="76"/>
      <c r="I70" s="57"/>
      <c r="J70" s="125">
        <f t="shared" ca="1" si="13"/>
        <v>0</v>
      </c>
      <c r="K70" s="126">
        <f t="shared" ca="1" si="14"/>
        <v>0</v>
      </c>
      <c r="L70" s="127">
        <f t="shared" ca="1" si="15"/>
        <v>0</v>
      </c>
      <c r="M70" s="128">
        <f t="shared" ca="1" si="16"/>
        <v>0</v>
      </c>
      <c r="N70" s="129">
        <f t="shared" ca="1" si="17"/>
        <v>0</v>
      </c>
      <c r="O70" s="130">
        <f t="shared" ca="1" si="12"/>
        <v>0</v>
      </c>
      <c r="P70" s="1"/>
      <c r="R70" s="1"/>
      <c r="S70" s="1"/>
      <c r="T70" s="1"/>
    </row>
    <row r="71" spans="1:20" ht="8.25" customHeight="1" x14ac:dyDescent="0.45">
      <c r="A71" s="150">
        <v>0.95833333333333337</v>
      </c>
      <c r="B71" s="74"/>
      <c r="C71" s="74"/>
      <c r="D71" s="74"/>
      <c r="E71" s="78"/>
      <c r="F71" s="74"/>
      <c r="G71" s="78"/>
      <c r="H71" s="74"/>
      <c r="I71" s="57"/>
      <c r="J71" s="125">
        <f t="shared" ca="1" si="13"/>
        <v>0</v>
      </c>
      <c r="K71" s="126">
        <f t="shared" ca="1" si="14"/>
        <v>0</v>
      </c>
      <c r="L71" s="127">
        <f t="shared" ca="1" si="15"/>
        <v>0</v>
      </c>
      <c r="M71" s="128">
        <f t="shared" ca="1" si="16"/>
        <v>0</v>
      </c>
      <c r="N71" s="129">
        <f t="shared" ca="1" si="17"/>
        <v>0</v>
      </c>
      <c r="O71" s="130">
        <f t="shared" ca="1" si="12"/>
        <v>0</v>
      </c>
      <c r="P71" s="1"/>
      <c r="R71" s="1"/>
      <c r="S71" s="1"/>
      <c r="T71" s="1"/>
    </row>
    <row r="72" spans="1:20" ht="8.25" customHeight="1" x14ac:dyDescent="0.45">
      <c r="A72" s="151">
        <v>0.96875</v>
      </c>
      <c r="B72" s="75"/>
      <c r="C72" s="75"/>
      <c r="D72" s="75"/>
      <c r="E72" s="79"/>
      <c r="F72" s="75"/>
      <c r="G72" s="79"/>
      <c r="H72" s="75"/>
      <c r="I72" s="57"/>
      <c r="J72" s="125">
        <f t="shared" ca="1" si="13"/>
        <v>0</v>
      </c>
      <c r="K72" s="126">
        <f t="shared" ca="1" si="14"/>
        <v>0</v>
      </c>
      <c r="L72" s="127">
        <f t="shared" ca="1" si="15"/>
        <v>0</v>
      </c>
      <c r="M72" s="128">
        <f t="shared" ca="1" si="16"/>
        <v>0</v>
      </c>
      <c r="N72" s="129">
        <f t="shared" ca="1" si="17"/>
        <v>0</v>
      </c>
      <c r="O72" s="130">
        <f t="shared" ca="1" si="12"/>
        <v>0</v>
      </c>
      <c r="P72" s="1"/>
      <c r="R72" s="1"/>
      <c r="S72" s="1"/>
      <c r="T72" s="1"/>
    </row>
    <row r="73" spans="1:20" ht="8.25" customHeight="1" x14ac:dyDescent="0.45">
      <c r="A73" s="151">
        <v>0.97916666666666663</v>
      </c>
      <c r="B73" s="75"/>
      <c r="C73" s="75"/>
      <c r="D73" s="75"/>
      <c r="E73" s="79"/>
      <c r="F73" s="75"/>
      <c r="G73" s="79"/>
      <c r="H73" s="75"/>
      <c r="I73" s="57"/>
      <c r="J73" s="125">
        <f t="shared" ca="1" si="13"/>
        <v>0</v>
      </c>
      <c r="K73" s="126">
        <f t="shared" ca="1" si="14"/>
        <v>0</v>
      </c>
      <c r="L73" s="127">
        <f t="shared" ca="1" si="15"/>
        <v>0</v>
      </c>
      <c r="M73" s="128">
        <f t="shared" ca="1" si="16"/>
        <v>0</v>
      </c>
      <c r="N73" s="129">
        <f t="shared" ca="1" si="17"/>
        <v>0</v>
      </c>
      <c r="O73" s="130">
        <f t="shared" ca="1" si="12"/>
        <v>0</v>
      </c>
      <c r="P73" s="1"/>
      <c r="R73" s="1"/>
      <c r="S73" s="1"/>
      <c r="T73" s="1"/>
    </row>
    <row r="74" spans="1:20" ht="8.25" customHeight="1" x14ac:dyDescent="0.45">
      <c r="A74" s="153">
        <v>0.98958333333333337</v>
      </c>
      <c r="B74" s="76"/>
      <c r="C74" s="76"/>
      <c r="D74" s="76"/>
      <c r="E74" s="80"/>
      <c r="F74" s="76"/>
      <c r="G74" s="80"/>
      <c r="H74" s="76"/>
      <c r="I74" s="57"/>
      <c r="J74" s="125">
        <f t="shared" ca="1" si="13"/>
        <v>0</v>
      </c>
      <c r="K74" s="126">
        <f t="shared" ca="1" si="14"/>
        <v>0</v>
      </c>
      <c r="L74" s="127">
        <f t="shared" ca="1" si="15"/>
        <v>0</v>
      </c>
      <c r="M74" s="128">
        <f t="shared" ca="1" si="16"/>
        <v>0</v>
      </c>
      <c r="N74" s="129">
        <f t="shared" ca="1" si="17"/>
        <v>0</v>
      </c>
      <c r="O74" s="130">
        <f t="shared" ca="1" si="12"/>
        <v>0</v>
      </c>
      <c r="P74" s="1"/>
      <c r="R74" s="1"/>
      <c r="S74" s="1"/>
      <c r="T74" s="1"/>
    </row>
    <row r="75" spans="1:20" ht="8.25" customHeight="1" x14ac:dyDescent="0.45">
      <c r="A75" s="101" t="s">
        <v>5</v>
      </c>
      <c r="B75" s="58"/>
      <c r="C75" s="58"/>
      <c r="D75" s="58"/>
      <c r="E75" s="58"/>
      <c r="F75" s="58"/>
      <c r="G75" s="58"/>
      <c r="H75" s="59">
        <f>COUNTIF($B$3:$H$74,"*Pre-Vocational*")/4</f>
        <v>0</v>
      </c>
      <c r="I75" s="57"/>
      <c r="P75"/>
      <c r="R75"/>
      <c r="S75"/>
      <c r="T75"/>
    </row>
    <row r="76" spans="1:20" ht="8.25" customHeight="1" x14ac:dyDescent="0.45">
      <c r="A76" s="102" t="s">
        <v>6</v>
      </c>
      <c r="B76" s="60"/>
      <c r="C76" s="60"/>
      <c r="D76" s="60"/>
      <c r="E76" s="60"/>
      <c r="F76" s="60"/>
      <c r="G76" s="60"/>
      <c r="H76" s="61">
        <f>COUNTIF($B$3:$H$74,"*CareGiver*")/4</f>
        <v>0</v>
      </c>
      <c r="I76" s="57"/>
      <c r="P76"/>
      <c r="R76"/>
      <c r="S76"/>
      <c r="T76"/>
    </row>
    <row r="77" spans="1:20" ht="8.25" customHeight="1" x14ac:dyDescent="0.45">
      <c r="A77" s="103" t="s">
        <v>7</v>
      </c>
      <c r="B77" s="62"/>
      <c r="C77" s="62"/>
      <c r="D77" s="62"/>
      <c r="E77" s="62"/>
      <c r="F77" s="62"/>
      <c r="G77" s="62"/>
      <c r="H77" s="63">
        <f>COUNTIF($B$3:$H$74,"*Advocacy*")/4</f>
        <v>0</v>
      </c>
      <c r="I77" s="57"/>
      <c r="P77"/>
      <c r="R77"/>
      <c r="S77"/>
      <c r="T77"/>
    </row>
    <row r="78" spans="1:20" ht="7.5" customHeight="1" x14ac:dyDescent="0.45">
      <c r="A78" s="104" t="s">
        <v>8</v>
      </c>
      <c r="B78" s="64"/>
      <c r="C78" s="64"/>
      <c r="D78" s="64"/>
      <c r="E78" s="64"/>
      <c r="F78" s="64"/>
      <c r="G78" s="64"/>
      <c r="H78" s="65">
        <f>COUNTIF($B$3:$H$74,"*Respite*")/4</f>
        <v>0</v>
      </c>
      <c r="I78" s="57"/>
      <c r="P78"/>
      <c r="R78"/>
      <c r="S78"/>
      <c r="T78"/>
    </row>
    <row r="79" spans="1:20" ht="7.5" customHeight="1" x14ac:dyDescent="0.45">
      <c r="A79" s="105" t="s">
        <v>107</v>
      </c>
      <c r="B79" s="68"/>
      <c r="C79" s="68"/>
      <c r="D79" s="68"/>
      <c r="E79" s="68"/>
      <c r="F79" s="68"/>
      <c r="G79" s="68"/>
      <c r="H79" s="69">
        <f>COUNTIF($B$3:$H$74,"*Com Hab*")/4</f>
        <v>0</v>
      </c>
      <c r="I79" s="57"/>
      <c r="P79"/>
      <c r="R79"/>
      <c r="S79"/>
      <c r="T79"/>
    </row>
    <row r="80" spans="1:20" ht="8.25" customHeight="1" x14ac:dyDescent="0.45">
      <c r="A80" s="106" t="s">
        <v>39</v>
      </c>
      <c r="B80" s="66"/>
      <c r="C80" s="66"/>
      <c r="D80" s="66"/>
      <c r="E80" s="66"/>
      <c r="F80" s="66"/>
      <c r="G80" s="66"/>
      <c r="H80" s="67">
        <f>SUM(H75:H79)</f>
        <v>0</v>
      </c>
      <c r="I80" s="57"/>
      <c r="P80"/>
      <c r="R80"/>
      <c r="S80"/>
      <c r="T80"/>
    </row>
    <row r="81" spans="1:20" ht="32.65" hidden="1" customHeight="1" x14ac:dyDescent="0.45">
      <c r="I81" s="55"/>
      <c r="P81" s="1"/>
      <c r="R81" s="1"/>
      <c r="S81" s="1"/>
      <c r="T81" s="1"/>
    </row>
    <row r="82" spans="1:20" ht="8.25" hidden="1" customHeight="1" x14ac:dyDescent="0.45">
      <c r="I82" s="53"/>
      <c r="P82" s="1"/>
      <c r="R82" s="1"/>
      <c r="S82" s="1"/>
      <c r="T82" s="1"/>
    </row>
    <row r="83" spans="1:20" ht="14.65" hidden="1" customHeight="1" x14ac:dyDescent="0.45">
      <c r="I83" s="53"/>
      <c r="P83" s="1"/>
      <c r="R83" s="1"/>
      <c r="S83" s="1"/>
      <c r="T83" s="1"/>
    </row>
    <row r="84" spans="1:20" hidden="1" x14ac:dyDescent="0.45">
      <c r="I84" s="53"/>
      <c r="P84" s="1"/>
      <c r="R84" s="1"/>
      <c r="S84" s="1"/>
      <c r="T84" s="1"/>
    </row>
    <row r="85" spans="1:20" hidden="1" x14ac:dyDescent="0.45">
      <c r="A85"/>
      <c r="B85"/>
      <c r="C85"/>
      <c r="D85"/>
      <c r="E85"/>
      <c r="F85"/>
      <c r="G85"/>
      <c r="H85"/>
      <c r="I85" s="53"/>
      <c r="P85" s="1"/>
      <c r="R85" s="1"/>
      <c r="S85" s="1"/>
      <c r="T85" s="1"/>
    </row>
    <row r="86" spans="1:20" hidden="1" x14ac:dyDescent="0.45">
      <c r="A86"/>
      <c r="B86"/>
      <c r="C86"/>
      <c r="D86"/>
      <c r="E86"/>
      <c r="F86"/>
      <c r="G86"/>
      <c r="H86"/>
      <c r="I86" s="53"/>
      <c r="P86" s="1"/>
      <c r="R86" s="1"/>
      <c r="S86" s="1"/>
      <c r="T86" s="1"/>
    </row>
    <row r="87" spans="1:20" hidden="1" x14ac:dyDescent="0.45">
      <c r="A87"/>
      <c r="B87"/>
      <c r="C87"/>
      <c r="D87"/>
      <c r="E87"/>
      <c r="F87"/>
      <c r="G87"/>
      <c r="H87"/>
      <c r="I87" s="53"/>
      <c r="P87" s="1"/>
      <c r="R87" s="1"/>
      <c r="S87" s="1"/>
      <c r="T87" s="1"/>
    </row>
    <row r="88" spans="1:20" hidden="1" x14ac:dyDescent="0.45">
      <c r="A88"/>
      <c r="B88"/>
      <c r="C88"/>
      <c r="D88"/>
      <c r="E88"/>
      <c r="F88"/>
      <c r="G88"/>
      <c r="H88"/>
      <c r="I88" s="53"/>
      <c r="P88" s="1"/>
      <c r="R88" s="1"/>
      <c r="S88" s="1"/>
      <c r="T88" s="1"/>
    </row>
    <row r="89" spans="1:20" hidden="1" x14ac:dyDescent="0.45">
      <c r="A89"/>
      <c r="B89"/>
      <c r="C89"/>
      <c r="D89"/>
      <c r="E89"/>
      <c r="F89"/>
      <c r="G89"/>
      <c r="H89"/>
      <c r="I89" s="53"/>
      <c r="P89" s="1"/>
      <c r="R89" s="1"/>
      <c r="S89" s="1"/>
      <c r="T89" s="1"/>
    </row>
    <row r="90" spans="1:20" ht="14.65" hidden="1" customHeight="1" x14ac:dyDescent="0.45">
      <c r="A90"/>
      <c r="B90"/>
      <c r="C90"/>
      <c r="D90"/>
      <c r="E90"/>
      <c r="F90"/>
      <c r="G90"/>
      <c r="H90"/>
      <c r="I90" s="53"/>
      <c r="P90" s="1"/>
      <c r="R90" s="1"/>
      <c r="S90" s="1"/>
      <c r="T90" s="1"/>
    </row>
    <row r="91" spans="1:20" ht="14.65" hidden="1" customHeight="1" x14ac:dyDescent="0.45">
      <c r="I91" s="53"/>
      <c r="P91" s="1"/>
      <c r="R91" s="1"/>
      <c r="S91" s="1"/>
      <c r="T91" s="1"/>
    </row>
    <row r="92" spans="1:20" hidden="1" x14ac:dyDescent="0.45">
      <c r="I92" s="53"/>
      <c r="P92" s="1"/>
      <c r="R92" s="1"/>
      <c r="S92" s="1"/>
      <c r="T92" s="1"/>
    </row>
    <row r="93" spans="1:20" hidden="1" x14ac:dyDescent="0.45">
      <c r="I93" s="53"/>
      <c r="P93" s="1"/>
      <c r="R93" s="1"/>
      <c r="S93" s="1"/>
      <c r="T93" s="1"/>
    </row>
    <row r="94" spans="1:20" hidden="1" x14ac:dyDescent="0.45">
      <c r="I94" s="53"/>
      <c r="P94" s="1"/>
      <c r="R94" s="1"/>
      <c r="S94" s="1"/>
      <c r="T94" s="1"/>
    </row>
    <row r="95" spans="1:20" hidden="1" x14ac:dyDescent="0.45">
      <c r="I95" s="53"/>
      <c r="P95" s="1"/>
      <c r="R95" s="1"/>
      <c r="S95" s="1"/>
      <c r="T95" s="1"/>
    </row>
    <row r="96" spans="1:20" hidden="1" x14ac:dyDescent="0.45">
      <c r="I96" s="53"/>
      <c r="P96" s="1"/>
      <c r="R96" s="1"/>
      <c r="S96" s="1"/>
      <c r="T96" s="1"/>
    </row>
    <row r="97" spans="9:20" hidden="1" x14ac:dyDescent="0.45">
      <c r="I97" s="53"/>
      <c r="P97" s="1"/>
      <c r="R97" s="1"/>
      <c r="S97" s="1"/>
      <c r="T97" s="1"/>
    </row>
    <row r="98" spans="9:20" ht="14.65" hidden="1" customHeight="1" x14ac:dyDescent="0.45">
      <c r="I98" s="53"/>
    </row>
    <row r="99" spans="9:20" ht="14.65" hidden="1" customHeight="1" x14ac:dyDescent="0.45">
      <c r="I99" s="53"/>
    </row>
    <row r="100" spans="9:20" ht="14.65" hidden="1" customHeight="1" x14ac:dyDescent="0.45">
      <c r="I100" s="53"/>
    </row>
    <row r="101" spans="9:20" ht="14.65" hidden="1" customHeight="1" x14ac:dyDescent="0.45">
      <c r="I101" s="53"/>
    </row>
    <row r="102" spans="9:20" ht="14.65" hidden="1" customHeight="1" x14ac:dyDescent="0.45">
      <c r="I102" s="53"/>
    </row>
    <row r="103" spans="9:20" ht="14.65" hidden="1" customHeight="1" x14ac:dyDescent="0.45">
      <c r="I103" s="53"/>
    </row>
    <row r="104" spans="9:20" ht="14.65" hidden="1" customHeight="1" x14ac:dyDescent="0.45">
      <c r="I104" s="53"/>
    </row>
    <row r="105" spans="9:20" ht="14.65" hidden="1" customHeight="1" x14ac:dyDescent="0.45">
      <c r="I105" s="53"/>
    </row>
    <row r="106" spans="9:20" ht="14.65" hidden="1" customHeight="1" x14ac:dyDescent="0.45">
      <c r="I106" s="53"/>
    </row>
    <row r="107" spans="9:20" ht="14.65" hidden="1" customHeight="1" x14ac:dyDescent="0.45">
      <c r="I107" s="53"/>
    </row>
    <row r="108" spans="9:20" ht="14.65" hidden="1" customHeight="1" x14ac:dyDescent="0.45">
      <c r="I108" s="53"/>
    </row>
    <row r="109" spans="9:20" ht="14.65" hidden="1" customHeight="1" x14ac:dyDescent="0.45">
      <c r="I109" s="53"/>
    </row>
    <row r="110" spans="9:20" ht="14.65" hidden="1" customHeight="1" x14ac:dyDescent="0.45">
      <c r="I110" s="53"/>
    </row>
    <row r="111" spans="9:20" ht="14.65" hidden="1" customHeight="1" x14ac:dyDescent="0.45">
      <c r="I111" s="53"/>
    </row>
    <row r="112" spans="9:20" ht="14.65" hidden="1" customHeight="1" x14ac:dyDescent="0.45">
      <c r="I112" s="53"/>
    </row>
    <row r="113" spans="9:9" ht="14.65" hidden="1" customHeight="1" x14ac:dyDescent="0.45">
      <c r="I113" s="53"/>
    </row>
    <row r="114" spans="9:9" ht="14.65" hidden="1" customHeight="1" x14ac:dyDescent="0.45">
      <c r="I114" s="53"/>
    </row>
    <row r="115" spans="9:9" ht="14.65" hidden="1" customHeight="1" x14ac:dyDescent="0.45">
      <c r="I115" s="53"/>
    </row>
    <row r="116" spans="9:9" ht="14.65" hidden="1" customHeight="1" x14ac:dyDescent="0.45">
      <c r="I116" s="53"/>
    </row>
    <row r="117" spans="9:9" ht="14.65" hidden="1" customHeight="1" x14ac:dyDescent="0.45">
      <c r="I117" s="53"/>
    </row>
    <row r="118" spans="9:9" ht="14.65" hidden="1" customHeight="1" x14ac:dyDescent="0.45">
      <c r="I118" s="53"/>
    </row>
    <row r="119" spans="9:9" ht="14.65" hidden="1" customHeight="1" x14ac:dyDescent="0.45">
      <c r="I119" s="53"/>
    </row>
    <row r="120" spans="9:9" ht="14.65" hidden="1" customHeight="1" x14ac:dyDescent="0.45">
      <c r="I120" s="53"/>
    </row>
    <row r="121" spans="9:9" ht="14.65" hidden="1" customHeight="1" x14ac:dyDescent="0.45">
      <c r="I121" s="53"/>
    </row>
    <row r="122" spans="9:9" ht="14.65" hidden="1" customHeight="1" x14ac:dyDescent="0.45">
      <c r="I122" s="53"/>
    </row>
    <row r="123" spans="9:9" ht="14.65" hidden="1" customHeight="1" x14ac:dyDescent="0.45">
      <c r="I123" s="53"/>
    </row>
    <row r="124" spans="9:9" ht="14.65" hidden="1" customHeight="1" x14ac:dyDescent="0.45">
      <c r="I124" s="53"/>
    </row>
    <row r="125" spans="9:9" ht="14.65" hidden="1" customHeight="1" x14ac:dyDescent="0.45">
      <c r="I125" s="53"/>
    </row>
    <row r="126" spans="9:9" ht="14.65" hidden="1" customHeight="1" x14ac:dyDescent="0.45">
      <c r="I126" s="53"/>
    </row>
    <row r="127" spans="9:9" ht="14.65" hidden="1" customHeight="1" x14ac:dyDescent="0.45">
      <c r="I127" s="53"/>
    </row>
    <row r="128" spans="9:9" ht="14.65" hidden="1" customHeight="1" x14ac:dyDescent="0.45">
      <c r="I128" s="53"/>
    </row>
    <row r="129" spans="9:9" ht="14.65" hidden="1" customHeight="1" x14ac:dyDescent="0.45">
      <c r="I129" s="53"/>
    </row>
    <row r="130" spans="9:9" ht="14.65" hidden="1" customHeight="1" x14ac:dyDescent="0.45">
      <c r="I130" s="53"/>
    </row>
    <row r="131" spans="9:9" ht="14.65" hidden="1" customHeight="1" x14ac:dyDescent="0.45">
      <c r="I131" s="53"/>
    </row>
    <row r="132" spans="9:9" ht="14.65" hidden="1" customHeight="1" x14ac:dyDescent="0.45">
      <c r="I132" s="53"/>
    </row>
    <row r="133" spans="9:9" ht="14.65" hidden="1" customHeight="1" x14ac:dyDescent="0.45">
      <c r="I133" s="53"/>
    </row>
    <row r="134" spans="9:9" ht="14.65" hidden="1" customHeight="1" x14ac:dyDescent="0.45">
      <c r="I134" s="53"/>
    </row>
    <row r="135" spans="9:9" ht="14.65" hidden="1" customHeight="1" x14ac:dyDescent="0.45">
      <c r="I135" s="53"/>
    </row>
    <row r="136" spans="9:9" ht="14.65" hidden="1" customHeight="1" x14ac:dyDescent="0.45">
      <c r="I136" s="53"/>
    </row>
    <row r="137" spans="9:9" ht="14.65" hidden="1" customHeight="1" x14ac:dyDescent="0.45">
      <c r="I137" s="53"/>
    </row>
    <row r="138" spans="9:9" ht="14.65" hidden="1" customHeight="1" x14ac:dyDescent="0.45">
      <c r="I138" s="53"/>
    </row>
    <row r="139" spans="9:9" ht="14.65" hidden="1" customHeight="1" x14ac:dyDescent="0.45">
      <c r="I139" s="53"/>
    </row>
    <row r="140" spans="9:9" ht="14.65" hidden="1" customHeight="1" x14ac:dyDescent="0.45">
      <c r="I140" s="53"/>
    </row>
    <row r="141" spans="9:9" ht="14.65" hidden="1" customHeight="1" x14ac:dyDescent="0.45">
      <c r="I141" s="53"/>
    </row>
    <row r="142" spans="9:9" ht="14.65" hidden="1" customHeight="1" x14ac:dyDescent="0.45">
      <c r="I142" s="53"/>
    </row>
    <row r="143" spans="9:9" ht="14.65" hidden="1" customHeight="1" x14ac:dyDescent="0.45">
      <c r="I143" s="53"/>
    </row>
    <row r="144" spans="9:9" ht="14.65" hidden="1" customHeight="1" x14ac:dyDescent="0.45">
      <c r="I144" s="53"/>
    </row>
    <row r="145" spans="9:9" ht="14.65" hidden="1" customHeight="1" x14ac:dyDescent="0.45">
      <c r="I145" s="53"/>
    </row>
    <row r="146" spans="9:9" ht="14.65" hidden="1" customHeight="1" x14ac:dyDescent="0.45">
      <c r="I146" s="53"/>
    </row>
    <row r="147" spans="9:9" ht="14.65" hidden="1" customHeight="1" x14ac:dyDescent="0.45">
      <c r="I147" s="53"/>
    </row>
    <row r="148" spans="9:9" ht="14.65" hidden="1" customHeight="1" x14ac:dyDescent="0.45">
      <c r="I148" s="53"/>
    </row>
    <row r="149" spans="9:9" ht="14.65" hidden="1" customHeight="1" x14ac:dyDescent="0.45">
      <c r="I149" s="53"/>
    </row>
    <row r="150" spans="9:9" ht="14.65" hidden="1" customHeight="1" x14ac:dyDescent="0.45">
      <c r="I150" s="53"/>
    </row>
    <row r="151" spans="9:9" ht="14.65" hidden="1" customHeight="1" x14ac:dyDescent="0.45">
      <c r="I151" s="53"/>
    </row>
    <row r="152" spans="9:9" ht="14.65" hidden="1" customHeight="1" x14ac:dyDescent="0.45">
      <c r="I152" s="53"/>
    </row>
    <row r="153" spans="9:9" ht="14.65" hidden="1" customHeight="1" x14ac:dyDescent="0.45">
      <c r="I153" s="53"/>
    </row>
    <row r="154" spans="9:9" ht="14.65" hidden="1" customHeight="1" x14ac:dyDescent="0.45">
      <c r="I154" s="53"/>
    </row>
    <row r="155" spans="9:9" ht="14.65" hidden="1" customHeight="1" x14ac:dyDescent="0.45">
      <c r="I155" s="53"/>
    </row>
    <row r="156" spans="9:9" ht="14.65" hidden="1" customHeight="1" x14ac:dyDescent="0.45">
      <c r="I156" s="53"/>
    </row>
    <row r="157" spans="9:9" ht="14.65" hidden="1" customHeight="1" x14ac:dyDescent="0.45">
      <c r="I157" s="53"/>
    </row>
    <row r="158" spans="9:9" ht="14.65" hidden="1" customHeight="1" x14ac:dyDescent="0.45">
      <c r="I158" s="53"/>
    </row>
    <row r="159" spans="9:9" ht="14.65" hidden="1" customHeight="1" x14ac:dyDescent="0.45">
      <c r="I159" s="53"/>
    </row>
    <row r="160" spans="9:9" ht="14.65" hidden="1" customHeight="1" x14ac:dyDescent="0.45">
      <c r="I160" s="53"/>
    </row>
    <row r="161" spans="9:9" ht="14.65" hidden="1" customHeight="1" x14ac:dyDescent="0.45">
      <c r="I161" s="53"/>
    </row>
    <row r="162" spans="9:9" ht="14.65" hidden="1" customHeight="1" x14ac:dyDescent="0.45">
      <c r="I162" s="53"/>
    </row>
    <row r="163" spans="9:9" ht="14.65" hidden="1" customHeight="1" x14ac:dyDescent="0.45">
      <c r="I163" s="53"/>
    </row>
    <row r="164" spans="9:9" ht="14.65" hidden="1" customHeight="1" x14ac:dyDescent="0.45">
      <c r="I164" s="53"/>
    </row>
    <row r="165" spans="9:9" ht="14.65" hidden="1" customHeight="1" x14ac:dyDescent="0.45">
      <c r="I165" s="53"/>
    </row>
    <row r="166" spans="9:9" ht="14.65" hidden="1" customHeight="1" x14ac:dyDescent="0.45">
      <c r="I166" s="53"/>
    </row>
    <row r="167" spans="9:9" ht="14.65" hidden="1" customHeight="1" x14ac:dyDescent="0.45">
      <c r="I167" s="53"/>
    </row>
    <row r="168" spans="9:9" ht="14.65" hidden="1" customHeight="1" x14ac:dyDescent="0.45">
      <c r="I168" s="53"/>
    </row>
    <row r="169" spans="9:9" ht="14.65" hidden="1" customHeight="1" x14ac:dyDescent="0.45">
      <c r="I169" s="53"/>
    </row>
    <row r="170" spans="9:9" ht="14.65" hidden="1" customHeight="1" x14ac:dyDescent="0.45">
      <c r="I170" s="53"/>
    </row>
    <row r="171" spans="9:9" ht="14.65" hidden="1" customHeight="1" x14ac:dyDescent="0.45">
      <c r="I171" s="53"/>
    </row>
    <row r="172" spans="9:9" ht="14.65" hidden="1" customHeight="1" x14ac:dyDescent="0.45">
      <c r="I172" s="53"/>
    </row>
    <row r="173" spans="9:9" ht="14.65" hidden="1" customHeight="1" x14ac:dyDescent="0.45">
      <c r="I173" s="53"/>
    </row>
    <row r="174" spans="9:9" ht="14.65" hidden="1" customHeight="1" x14ac:dyDescent="0.45">
      <c r="I174" s="53"/>
    </row>
    <row r="175" spans="9:9" ht="14.65" hidden="1" customHeight="1" x14ac:dyDescent="0.45">
      <c r="I175" s="53"/>
    </row>
    <row r="176" spans="9:9" ht="14.65" hidden="1" customHeight="1" x14ac:dyDescent="0.45">
      <c r="I176" s="53"/>
    </row>
    <row r="177" spans="9:9" ht="14.65" hidden="1" customHeight="1" x14ac:dyDescent="0.45">
      <c r="I177" s="53"/>
    </row>
    <row r="178" spans="9:9" ht="14.65" hidden="1" customHeight="1" x14ac:dyDescent="0.45">
      <c r="I178" s="53"/>
    </row>
    <row r="179" spans="9:9" ht="14.65" hidden="1" customHeight="1" x14ac:dyDescent="0.45">
      <c r="I179" s="53"/>
    </row>
    <row r="180" spans="9:9" ht="14.65" hidden="1" customHeight="1" x14ac:dyDescent="0.45">
      <c r="I180" s="54"/>
    </row>
  </sheetData>
  <mergeCells count="8">
    <mergeCell ref="O1:O2"/>
    <mergeCell ref="P1:Q1"/>
    <mergeCell ref="A1:H1"/>
    <mergeCell ref="J1:J2"/>
    <mergeCell ref="K1:K2"/>
    <mergeCell ref="L1:L2"/>
    <mergeCell ref="M1:M2"/>
    <mergeCell ref="N1:N2"/>
  </mergeCells>
  <conditionalFormatting sqref="B3:H74">
    <cfRule type="containsText" dxfId="65" priority="1" operator="containsText" text="Unavailable">
      <formula>NOT(ISERROR(SEARCH("Unavailable",B3)))</formula>
    </cfRule>
    <cfRule type="containsText" dxfId="64" priority="2" operator="containsText" text="Com Hab">
      <formula>NOT(ISERROR(SEARCH("Com Hab",B3)))</formula>
    </cfRule>
    <cfRule type="containsText" dxfId="63" priority="3" operator="containsText" text="Respite">
      <formula>NOT(ISERROR(SEARCH("Respite",B3)))</formula>
    </cfRule>
    <cfRule type="containsText" dxfId="62" priority="4" operator="containsText" text="Advocacy">
      <formula>NOT(ISERROR(SEARCH("Advocacy",B3)))</formula>
    </cfRule>
    <cfRule type="containsText" dxfId="61" priority="5" operator="containsText" text="CareGiver">
      <formula>NOT(ISERROR(SEARCH("CareGiver",B3)))</formula>
    </cfRule>
    <cfRule type="containsText" dxfId="60" priority="6" operator="containsText" text="Pre-Vocational">
      <formula>NOT(ISERROR(SEARCH("Pre-Vocational",B3)))</formula>
    </cfRule>
  </conditionalFormatting>
  <dataValidations count="1">
    <dataValidation type="list" allowBlank="1" showInputMessage="1" sqref="A1" xr:uid="{0F29E4A5-1991-4790-BAAC-73DEF52F35FD}">
      <formula1>Clients</formula1>
    </dataValidation>
  </dataValidations>
  <pageMargins left="0" right="0" top="1.75" bottom="0.75" header="0" footer="0"/>
  <pageSetup orientation="portrait" horizontalDpi="300" verticalDpi="300" r:id="rId1"/>
  <headerFooter scaleWithDoc="0">
    <oddHeader>&amp;L&amp;G&amp;C
&amp;G</oddHeader>
    <oddFooter>&amp;C
Signature: ____________________ Date:____/_____/____
 &amp;K92D05010 Prag Blvd #003 Monroe NY 10950 ● 845-600-1331 ● Info@legadail.org &amp;K01+000
&amp;G</oddFooter>
  </headerFooter>
  <drawing r:id="rId2"/>
  <legacyDrawingHF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161B5-5F51-4AF8-98BA-5EC28E225720}">
  <sheetPr codeName="Sheet7">
    <tabColor indexed="30"/>
    <pageSetUpPr fitToPage="1"/>
  </sheetPr>
  <dimension ref="A1:GC180"/>
  <sheetViews>
    <sheetView showGridLines="0" zoomScale="85" zoomScaleNormal="85" workbookViewId="0">
      <selection activeCell="R41" sqref="R41"/>
    </sheetView>
  </sheetViews>
  <sheetFormatPr defaultColWidth="0" defaultRowHeight="0" customHeight="1" zeroHeight="1" x14ac:dyDescent="0.45"/>
  <cols>
    <col min="1" max="1" width="11.265625" style="11" bestFit="1" customWidth="1"/>
    <col min="2" max="8" width="6.53125" style="11" customWidth="1"/>
    <col min="9" max="9" width="16.53125" style="83" customWidth="1"/>
    <col min="10" max="15" width="6.53125" customWidth="1"/>
    <col min="16" max="16" width="5.46484375" style="11" customWidth="1"/>
    <col min="17" max="17" width="17.73046875" style="11" customWidth="1"/>
    <col min="18" max="18" width="29.53125" style="50" customWidth="1"/>
    <col min="19" max="19" width="3.73046875" style="11" customWidth="1"/>
    <col min="20" max="20" width="37.53125" style="11" customWidth="1"/>
    <col min="21" max="21" width="3.73046875" style="11" customWidth="1"/>
    <col min="22" max="22" width="4.796875" style="11" hidden="1" customWidth="1"/>
    <col min="23" max="23" width="10.265625" style="11" hidden="1" customWidth="1"/>
    <col min="24" max="24" width="14.265625" style="11" hidden="1" customWidth="1"/>
    <col min="25" max="29" width="3.73046875" style="11" hidden="1" customWidth="1"/>
    <col min="30" max="30" width="4.796875" style="11" hidden="1" customWidth="1"/>
    <col min="31" max="31" width="10.265625" style="11" hidden="1" customWidth="1"/>
    <col min="32" max="37" width="3.73046875" style="11" hidden="1" customWidth="1"/>
    <col min="38" max="38" width="4.796875" style="11" hidden="1" customWidth="1"/>
    <col min="39" max="39" width="10.265625" style="11" hidden="1" customWidth="1"/>
    <col min="40" max="45" width="3.73046875" style="11" hidden="1" customWidth="1"/>
    <col min="46" max="46" width="4.796875" style="11" hidden="1" customWidth="1"/>
    <col min="47" max="47" width="10.265625" style="11" hidden="1" customWidth="1"/>
    <col min="48" max="53" width="3.73046875" style="11" hidden="1" customWidth="1"/>
    <col min="54" max="54" width="4.796875" style="11" hidden="1" customWidth="1"/>
    <col min="55" max="55" width="10.265625" style="11" hidden="1" customWidth="1"/>
    <col min="56" max="61" width="3.73046875" style="11" hidden="1" customWidth="1"/>
    <col min="62" max="62" width="4.796875" style="11" hidden="1" customWidth="1"/>
    <col min="63" max="63" width="10.265625" style="11" hidden="1" customWidth="1"/>
    <col min="64" max="69" width="3.73046875" style="11" hidden="1" customWidth="1"/>
    <col min="70" max="70" width="4.796875" style="11" hidden="1" customWidth="1"/>
    <col min="71" max="71" width="10.265625" style="11" hidden="1" customWidth="1"/>
    <col min="72" max="77" width="3.73046875" style="11" hidden="1" customWidth="1"/>
    <col min="78" max="78" width="4.796875" style="11" hidden="1" customWidth="1"/>
    <col min="79" max="79" width="10.265625" style="11" hidden="1" customWidth="1"/>
    <col min="80" max="85" width="3.73046875" style="11" hidden="1" customWidth="1"/>
    <col min="86" max="86" width="4.796875" style="11" hidden="1" customWidth="1"/>
    <col min="87" max="87" width="10.265625" style="11" hidden="1" customWidth="1"/>
    <col min="88" max="93" width="3.73046875" style="11" hidden="1" customWidth="1"/>
    <col min="94" max="94" width="4.796875" style="11" hidden="1" customWidth="1"/>
    <col min="95" max="95" width="10.265625" style="11" hidden="1" customWidth="1"/>
    <col min="96" max="101" width="3.73046875" style="11" hidden="1" customWidth="1"/>
    <col min="102" max="102" width="4.796875" style="11" hidden="1" customWidth="1"/>
    <col min="103" max="103" width="10.265625" style="11" hidden="1" customWidth="1"/>
    <col min="104" max="109" width="3.73046875" style="11" hidden="1" customWidth="1"/>
    <col min="110" max="110" width="4.796875" style="11" hidden="1" customWidth="1"/>
    <col min="111" max="111" width="10.265625" style="11" hidden="1" customWidth="1"/>
    <col min="112" max="117" width="3.73046875" style="11" hidden="1" customWidth="1"/>
    <col min="118" max="118" width="4.796875" style="11" hidden="1" customWidth="1"/>
    <col min="119" max="119" width="10.265625" style="11" hidden="1" customWidth="1"/>
    <col min="120" max="125" width="3.73046875" style="11" hidden="1" customWidth="1"/>
    <col min="126" max="126" width="4.796875" style="11" hidden="1" customWidth="1"/>
    <col min="127" max="127" width="10.265625" style="11" hidden="1" customWidth="1"/>
    <col min="128" max="133" width="3.73046875" style="11" hidden="1" customWidth="1"/>
    <col min="134" max="134" width="4.796875" style="11" hidden="1" customWidth="1"/>
    <col min="135" max="135" width="10.265625" style="11" hidden="1" customWidth="1"/>
    <col min="136" max="141" width="3.73046875" style="11" hidden="1" customWidth="1"/>
    <col min="142" max="142" width="4.796875" style="11" hidden="1" customWidth="1"/>
    <col min="143" max="143" width="10.265625" style="11" hidden="1" customWidth="1"/>
    <col min="144" max="149" width="3.73046875" style="11" hidden="1" customWidth="1"/>
    <col min="150" max="150" width="4.796875" style="11" hidden="1" customWidth="1"/>
    <col min="151" max="151" width="10.265625" style="11" hidden="1" customWidth="1"/>
    <col min="152" max="157" width="3.73046875" style="11" hidden="1" customWidth="1"/>
    <col min="158" max="158" width="4.796875" style="11" hidden="1" customWidth="1"/>
    <col min="159" max="159" width="10.265625" style="11" hidden="1" customWidth="1"/>
    <col min="160" max="165" width="3.73046875" style="11" hidden="1" customWidth="1"/>
    <col min="166" max="166" width="4.796875" style="11" hidden="1" customWidth="1"/>
    <col min="167" max="167" width="10.265625" style="11" hidden="1" customWidth="1"/>
    <col min="168" max="173" width="3.73046875" style="11" hidden="1" customWidth="1"/>
    <col min="174" max="174" width="4.796875" style="11" hidden="1" customWidth="1"/>
    <col min="175" max="175" width="3.73046875" hidden="1" customWidth="1"/>
    <col min="176" max="176" width="20.265625" hidden="1" customWidth="1"/>
    <col min="177" max="178" width="14.53125" hidden="1" customWidth="1"/>
    <col min="179" max="183" width="3.73046875" hidden="1" customWidth="1"/>
    <col min="184" max="184" width="12" hidden="1" customWidth="1"/>
    <col min="185" max="185" width="8.265625" hidden="1" customWidth="1"/>
    <col min="186" max="16384" width="3.73046875" hidden="1"/>
  </cols>
  <sheetData>
    <row r="1" spans="1:174" ht="8.25" customHeight="1" thickBot="1" x14ac:dyDescent="0.5">
      <c r="A1" s="181" t="s">
        <v>18</v>
      </c>
      <c r="B1" s="182"/>
      <c r="C1" s="182"/>
      <c r="D1" s="182"/>
      <c r="E1" s="182"/>
      <c r="F1" s="182"/>
      <c r="G1" s="182"/>
      <c r="H1" s="183"/>
      <c r="I1" s="148"/>
      <c r="J1" s="180" t="s">
        <v>208</v>
      </c>
      <c r="K1" s="180" t="s">
        <v>6</v>
      </c>
      <c r="L1" s="180" t="s">
        <v>7</v>
      </c>
      <c r="M1" s="180" t="s">
        <v>8</v>
      </c>
      <c r="N1" s="180" t="s">
        <v>107</v>
      </c>
      <c r="O1" s="180" t="s">
        <v>39</v>
      </c>
      <c r="P1"/>
      <c r="Q1" s="117" t="s">
        <v>10</v>
      </c>
      <c r="R1" s="115" t="str" cm="1">
        <f t="array" aca="1" ref="R1" ca="1">INDIRECT(CONCATENATE("Worker!A",MATCH($A$1,Worker!A:A,0)))</f>
        <v>Worker 1</v>
      </c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</row>
    <row r="2" spans="1:174" ht="8.25" customHeight="1" thickTop="1" thickBot="1" x14ac:dyDescent="0.5">
      <c r="A2" s="47"/>
      <c r="B2" s="47" t="s">
        <v>32</v>
      </c>
      <c r="C2" s="47" t="s">
        <v>33</v>
      </c>
      <c r="D2" s="47" t="s">
        <v>34</v>
      </c>
      <c r="E2" s="47" t="s">
        <v>35</v>
      </c>
      <c r="F2" s="47" t="s">
        <v>36</v>
      </c>
      <c r="G2" s="47" t="s">
        <v>37</v>
      </c>
      <c r="H2" s="47" t="s">
        <v>38</v>
      </c>
      <c r="I2" s="149" t="s">
        <v>172</v>
      </c>
      <c r="J2" s="180"/>
      <c r="K2" s="180"/>
      <c r="L2" s="180"/>
      <c r="M2" s="180"/>
      <c r="N2" s="180"/>
      <c r="O2" s="180"/>
      <c r="P2"/>
      <c r="Q2" s="117" t="s">
        <v>198</v>
      </c>
      <c r="R2" s="115" cm="1">
        <f t="array" aca="1" ref="R2" ca="1">INDIRECT(CONCATENATE("Worker!I",MATCH($A$1,Worker!A:A,0)))</f>
        <v>0</v>
      </c>
      <c r="S2"/>
      <c r="T2"/>
      <c r="U2"/>
      <c r="V2"/>
      <c r="W2" s="29" t="s">
        <v>179</v>
      </c>
      <c r="X2" s="29" t="str">
        <f>LOWER(A1)</f>
        <v>worker 1</v>
      </c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</row>
    <row r="3" spans="1:174" ht="8.25" customHeight="1" thickTop="1" thickBot="1" x14ac:dyDescent="0.5">
      <c r="A3" s="145">
        <v>0.25</v>
      </c>
      <c r="B3" s="84"/>
      <c r="C3" s="87"/>
      <c r="D3" s="84"/>
      <c r="E3" s="87"/>
      <c r="F3" s="84"/>
      <c r="G3" s="87"/>
      <c r="H3" s="84"/>
      <c r="I3" s="82"/>
      <c r="J3" s="119">
        <f ca="1">IFERROR(COUNTIFS(INDIRECT(CONCATENATE("'",$I3,"'!B3:H74")),"*Pre-Vocational*",INDIRECT(CONCATENATE("'",$I3,"'!B3:H74")),"*"&amp;$A$1&amp;"*")/4,0)</f>
        <v>0</v>
      </c>
      <c r="K3" s="120">
        <f ca="1">IFERROR(COUNTIFS(INDIRECT(CONCATENATE("'",$I3,"'!B3:H74")),"*CareGiver*",INDIRECT(CONCATENATE("'",$I3,"'!B3:H74")),"*"&amp;$A$1&amp;"*")/4,0)</f>
        <v>0</v>
      </c>
      <c r="L3" s="121">
        <f ca="1">IFERROR(COUNTIFS(INDIRECT(CONCATENATE("'",$I3,"'!B3:H74")),"*Advocacy*",INDIRECT(CONCATENATE("'",$I3,"'!B3:H74")),"*"&amp;$A$1&amp;"*")/4,0)</f>
        <v>0</v>
      </c>
      <c r="M3" s="122">
        <f ca="1">IFERROR(COUNTIFS(INDIRECT(CONCATENATE("'",$I3,"'!B3:H74")),"*Respite*",INDIRECT(CONCATENATE("'",$I3,"'!B3:H74")),"*"&amp;$A$1&amp;"*")/4,0)</f>
        <v>0</v>
      </c>
      <c r="N3" s="123">
        <f ca="1">IFERROR(COUNTIFS(INDIRECT(CONCATENATE("'",$I3,"'!B3:H74")),"*Com Hab*",INDIRECT(CONCATENATE("'",$I3,"'!B3:H74")),"*"&amp;$A$1&amp;"*")/4,0)</f>
        <v>0</v>
      </c>
      <c r="O3" s="124">
        <f ca="1">SUM(J3:N3)</f>
        <v>0</v>
      </c>
      <c r="P3"/>
      <c r="Q3" s="117" t="s">
        <v>201</v>
      </c>
      <c r="R3" s="115" cm="1">
        <f t="array" aca="1" ref="R3" ca="1">INDIRECT(CONCATENATE("Worker!J",MATCH($A$1,Worker!A:A,0)))</f>
        <v>0</v>
      </c>
      <c r="S3"/>
      <c r="T3"/>
      <c r="U3"/>
      <c r="V3"/>
      <c r="W3" s="29" t="s">
        <v>166</v>
      </c>
      <c r="X3" s="29" t="str">
        <f>LOWER(VLOOKUP(X2,Worker!A:N,12,FALSE))</f>
        <v/>
      </c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</row>
    <row r="4" spans="1:174" ht="8.25" customHeight="1" thickTop="1" thickBot="1" x14ac:dyDescent="0.5">
      <c r="A4" s="146">
        <v>0.26041666666666669</v>
      </c>
      <c r="B4" s="85"/>
      <c r="C4" s="79"/>
      <c r="D4" s="85"/>
      <c r="E4" s="79"/>
      <c r="F4" s="85"/>
      <c r="G4" s="79"/>
      <c r="H4" s="85"/>
      <c r="I4" s="82"/>
      <c r="J4" s="119">
        <f t="shared" ref="J4:J67" ca="1" si="0">IFERROR(COUNTIFS(INDIRECT(CONCATENATE("'",$I4,"'!B3:H74")),"*Pre-Vocational*",INDIRECT(CONCATENATE("'",$I4,"'!B3:H74")),"*"&amp;$A$1&amp;"*")/4,0)</f>
        <v>0</v>
      </c>
      <c r="K4" s="120">
        <f t="shared" ref="K4:K67" ca="1" si="1">IFERROR(COUNTIFS(INDIRECT(CONCATENATE("'",$I4,"'!B3:H74")),"*CareGiver*",INDIRECT(CONCATENATE("'",$I4,"'!B3:H74")),"*"&amp;$A$1&amp;"*")/4,0)</f>
        <v>0</v>
      </c>
      <c r="L4" s="121">
        <f t="shared" ref="L4:L67" ca="1" si="2">IFERROR(COUNTIFS(INDIRECT(CONCATENATE("'",$I4,"'!B3:H74")),"*Advocacy*",INDIRECT(CONCATENATE("'",$I4,"'!B3:H74")),"*"&amp;$A$1&amp;"*")/4,0)</f>
        <v>0</v>
      </c>
      <c r="M4" s="122">
        <f t="shared" ref="M4:M67" ca="1" si="3">IFERROR(COUNTIFS(INDIRECT(CONCATENATE("'",$I4,"'!B3:H74")),"*Respite*",INDIRECT(CONCATENATE("'",$I4,"'!B3:H74")),"*"&amp;$A$1&amp;"*")/4,0)</f>
        <v>0</v>
      </c>
      <c r="N4" s="123">
        <f t="shared" ref="N4:N67" ca="1" si="4">IFERROR(COUNTIFS(INDIRECT(CONCATENATE("'",$I4,"'!B3:H74")),"*Com Hab*",INDIRECT(CONCATENATE("'",$I4,"'!B3:H74")),"*"&amp;$A$1&amp;"*")/4,0)</f>
        <v>0</v>
      </c>
      <c r="O4" s="124">
        <f t="shared" ref="O4:O67" ca="1" si="5">SUM(J4:N4)</f>
        <v>0</v>
      </c>
      <c r="P4"/>
      <c r="Q4" s="117" t="s">
        <v>199</v>
      </c>
      <c r="R4" s="115" cm="1">
        <f t="array" aca="1" ref="R4" ca="1">INDIRECT(CONCATENATE("Worker!K",MATCH($A$1,Worker!A:A,0)))</f>
        <v>0</v>
      </c>
      <c r="S4"/>
      <c r="T4"/>
      <c r="U4"/>
      <c r="V4"/>
      <c r="W4" s="29" t="s">
        <v>109</v>
      </c>
      <c r="X4" s="30">
        <f>VLOOKUP(X2,Worker!A:N,2,FALSE)</f>
        <v>120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</row>
    <row r="5" spans="1:174" ht="8.25" customHeight="1" thickTop="1" thickBot="1" x14ac:dyDescent="0.5">
      <c r="A5" s="146">
        <v>0.27083333333333331</v>
      </c>
      <c r="B5" s="85"/>
      <c r="C5" s="79"/>
      <c r="D5" s="85"/>
      <c r="E5" s="79"/>
      <c r="F5" s="85"/>
      <c r="G5" s="79"/>
      <c r="H5" s="85"/>
      <c r="I5" s="82"/>
      <c r="J5" s="119">
        <f t="shared" ca="1" si="0"/>
        <v>0</v>
      </c>
      <c r="K5" s="120">
        <f t="shared" ca="1" si="1"/>
        <v>0</v>
      </c>
      <c r="L5" s="121">
        <f t="shared" ca="1" si="2"/>
        <v>0</v>
      </c>
      <c r="M5" s="122">
        <f t="shared" ca="1" si="3"/>
        <v>0</v>
      </c>
      <c r="N5" s="123">
        <f t="shared" ca="1" si="4"/>
        <v>0</v>
      </c>
      <c r="O5" s="124">
        <f t="shared" ca="1" si="5"/>
        <v>0</v>
      </c>
      <c r="P5"/>
      <c r="Q5" s="117" t="s">
        <v>226</v>
      </c>
      <c r="R5" s="115" cm="1">
        <f t="array" aca="1" ref="R5" ca="1">INDIRECT(CONCATENATE("Worker!L",MATCH($A$1,Worker!A:A,0)))</f>
        <v>0</v>
      </c>
      <c r="S5"/>
      <c r="T5"/>
      <c r="U5"/>
      <c r="V5"/>
      <c r="W5" s="31"/>
      <c r="X5" s="30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</row>
    <row r="6" spans="1:174" ht="8.25" customHeight="1" thickTop="1" thickBot="1" x14ac:dyDescent="0.5">
      <c r="A6" s="147">
        <v>0.28125</v>
      </c>
      <c r="B6" s="86"/>
      <c r="C6" s="88"/>
      <c r="D6" s="86"/>
      <c r="E6" s="88"/>
      <c r="F6" s="86"/>
      <c r="G6" s="88"/>
      <c r="H6" s="86"/>
      <c r="I6" s="82"/>
      <c r="J6" s="119">
        <f t="shared" ca="1" si="0"/>
        <v>0</v>
      </c>
      <c r="K6" s="120">
        <f t="shared" ca="1" si="1"/>
        <v>0</v>
      </c>
      <c r="L6" s="121">
        <f t="shared" ca="1" si="2"/>
        <v>0</v>
      </c>
      <c r="M6" s="122">
        <f t="shared" ca="1" si="3"/>
        <v>0</v>
      </c>
      <c r="N6" s="123">
        <f t="shared" ca="1" si="4"/>
        <v>0</v>
      </c>
      <c r="O6" s="124">
        <f t="shared" ca="1" si="5"/>
        <v>0</v>
      </c>
      <c r="P6"/>
      <c r="Q6" s="117" t="s">
        <v>200</v>
      </c>
      <c r="R6" s="115" cm="1">
        <f t="array" aca="1" ref="R6" ca="1">INDIRECT(CONCATENATE("Worker!M",MATCH($A$1,Worker!A:A,0)))</f>
        <v>0</v>
      </c>
      <c r="S6"/>
      <c r="T6"/>
      <c r="U6"/>
      <c r="V6"/>
      <c r="W6" s="31"/>
      <c r="X6" s="30">
        <f>IF(X4=Settings!E1,5,IF(X4=Settings!F1,6,IF(X4=Settings!G1,7,)))</f>
        <v>5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</row>
    <row r="7" spans="1:174" ht="8.25" customHeight="1" thickTop="1" thickBot="1" x14ac:dyDescent="0.5">
      <c r="A7" s="145">
        <v>0.29166666666666669</v>
      </c>
      <c r="B7" s="84"/>
      <c r="C7" s="87"/>
      <c r="D7" s="84"/>
      <c r="E7" s="87"/>
      <c r="F7" s="84"/>
      <c r="G7" s="87"/>
      <c r="H7" s="84"/>
      <c r="I7" s="82"/>
      <c r="J7" s="119">
        <f t="shared" ca="1" si="0"/>
        <v>0</v>
      </c>
      <c r="K7" s="120">
        <f t="shared" ca="1" si="1"/>
        <v>0</v>
      </c>
      <c r="L7" s="121">
        <f t="shared" ca="1" si="2"/>
        <v>0</v>
      </c>
      <c r="M7" s="122">
        <f t="shared" ca="1" si="3"/>
        <v>0</v>
      </c>
      <c r="N7" s="123">
        <f t="shared" ca="1" si="4"/>
        <v>0</v>
      </c>
      <c r="O7" s="124">
        <f t="shared" ca="1" si="5"/>
        <v>0</v>
      </c>
      <c r="P7"/>
      <c r="Q7"/>
      <c r="R7" s="1"/>
      <c r="S7"/>
      <c r="T7"/>
      <c r="U7"/>
      <c r="V7"/>
      <c r="W7" s="31"/>
      <c r="X7" s="30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</row>
    <row r="8" spans="1:174" ht="8.25" customHeight="1" thickTop="1" thickBot="1" x14ac:dyDescent="0.5">
      <c r="A8" s="146">
        <v>0.30208333333333331</v>
      </c>
      <c r="B8" s="85"/>
      <c r="C8" s="79"/>
      <c r="D8" s="85"/>
      <c r="E8" s="79"/>
      <c r="F8" s="85"/>
      <c r="G8" s="79"/>
      <c r="H8" s="85"/>
      <c r="I8" s="82"/>
      <c r="J8" s="119">
        <f t="shared" ca="1" si="0"/>
        <v>0</v>
      </c>
      <c r="K8" s="120">
        <f t="shared" ca="1" si="1"/>
        <v>0</v>
      </c>
      <c r="L8" s="121">
        <f t="shared" ca="1" si="2"/>
        <v>0</v>
      </c>
      <c r="M8" s="122">
        <f t="shared" ca="1" si="3"/>
        <v>0</v>
      </c>
      <c r="N8" s="123">
        <f t="shared" ca="1" si="4"/>
        <v>0</v>
      </c>
      <c r="O8" s="124">
        <f t="shared" ca="1" si="5"/>
        <v>0</v>
      </c>
      <c r="P8"/>
      <c r="Q8"/>
      <c r="R8" s="1"/>
      <c r="S8"/>
      <c r="T8"/>
      <c r="U8"/>
      <c r="V8"/>
      <c r="W8" s="29" t="s">
        <v>108</v>
      </c>
      <c r="X8" s="30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</row>
    <row r="9" spans="1:174" ht="8.25" customHeight="1" thickTop="1" thickBot="1" x14ac:dyDescent="0.5">
      <c r="A9" s="146">
        <v>0.3125</v>
      </c>
      <c r="B9" s="85"/>
      <c r="C9" s="79"/>
      <c r="D9" s="85"/>
      <c r="E9" s="79"/>
      <c r="F9" s="85"/>
      <c r="G9" s="79"/>
      <c r="H9" s="85"/>
      <c r="I9" s="82"/>
      <c r="J9" s="119">
        <f t="shared" ca="1" si="0"/>
        <v>0</v>
      </c>
      <c r="K9" s="120">
        <f t="shared" ca="1" si="1"/>
        <v>0</v>
      </c>
      <c r="L9" s="121">
        <f t="shared" ca="1" si="2"/>
        <v>0</v>
      </c>
      <c r="M9" s="122">
        <f t="shared" ca="1" si="3"/>
        <v>0</v>
      </c>
      <c r="N9" s="123">
        <f t="shared" ca="1" si="4"/>
        <v>0</v>
      </c>
      <c r="O9" s="124">
        <f t="shared" ca="1" si="5"/>
        <v>0</v>
      </c>
      <c r="P9"/>
      <c r="Q9"/>
      <c r="R9" s="1"/>
      <c r="S9"/>
      <c r="T9"/>
      <c r="U9"/>
      <c r="V9"/>
      <c r="W9" s="29" t="s">
        <v>5</v>
      </c>
      <c r="X9" s="30" t="str">
        <f>VLOOKUP(W9,Settings!$A$1:$G$6,$X$6,FALSE)</f>
        <v>Yes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</row>
    <row r="10" spans="1:174" ht="8.25" customHeight="1" thickTop="1" thickBot="1" x14ac:dyDescent="0.5">
      <c r="A10" s="147">
        <v>0.32291666666666702</v>
      </c>
      <c r="B10" s="86"/>
      <c r="C10" s="88"/>
      <c r="D10" s="86"/>
      <c r="E10" s="88"/>
      <c r="F10" s="86"/>
      <c r="G10" s="88"/>
      <c r="H10" s="86"/>
      <c r="I10" s="82"/>
      <c r="J10" s="119">
        <f t="shared" ca="1" si="0"/>
        <v>0</v>
      </c>
      <c r="K10" s="120">
        <f t="shared" ca="1" si="1"/>
        <v>0</v>
      </c>
      <c r="L10" s="121">
        <f t="shared" ca="1" si="2"/>
        <v>0</v>
      </c>
      <c r="M10" s="122">
        <f t="shared" ca="1" si="3"/>
        <v>0</v>
      </c>
      <c r="N10" s="123">
        <f t="shared" ca="1" si="4"/>
        <v>0</v>
      </c>
      <c r="O10" s="124">
        <f t="shared" ca="1" si="5"/>
        <v>0</v>
      </c>
      <c r="P10"/>
      <c r="Q10"/>
      <c r="R10" s="1"/>
      <c r="S10"/>
      <c r="T10"/>
      <c r="U10"/>
      <c r="V10"/>
      <c r="W10" s="29" t="s">
        <v>6</v>
      </c>
      <c r="X10" s="30" t="str">
        <f>VLOOKUP(W10,Settings!$A$1:$G$6,$X$6,FALSE)</f>
        <v>Yes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</row>
    <row r="11" spans="1:174" ht="8.25" customHeight="1" thickTop="1" thickBot="1" x14ac:dyDescent="0.5">
      <c r="A11" s="145">
        <v>0.33333333333333298</v>
      </c>
      <c r="B11" s="84"/>
      <c r="C11" s="87"/>
      <c r="D11" s="84"/>
      <c r="E11" s="87"/>
      <c r="F11" s="84"/>
      <c r="G11" s="87"/>
      <c r="H11" s="84"/>
      <c r="I11" s="82"/>
      <c r="J11" s="119">
        <f t="shared" ca="1" si="0"/>
        <v>0</v>
      </c>
      <c r="K11" s="120">
        <f t="shared" ca="1" si="1"/>
        <v>0</v>
      </c>
      <c r="L11" s="121">
        <f t="shared" ca="1" si="2"/>
        <v>0</v>
      </c>
      <c r="M11" s="122">
        <f t="shared" ca="1" si="3"/>
        <v>0</v>
      </c>
      <c r="N11" s="123">
        <f t="shared" ca="1" si="4"/>
        <v>0</v>
      </c>
      <c r="O11" s="124">
        <f t="shared" ca="1" si="5"/>
        <v>0</v>
      </c>
      <c r="P11"/>
      <c r="Q11"/>
      <c r="R11" s="1"/>
      <c r="S11"/>
      <c r="T11"/>
      <c r="U11"/>
      <c r="V11"/>
      <c r="W11" s="29" t="s">
        <v>7</v>
      </c>
      <c r="X11" s="30" t="str">
        <f>VLOOKUP(W11,Settings!$A$1:$G$6,$X$6,FALSE)</f>
        <v>Yes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</row>
    <row r="12" spans="1:174" ht="8.25" customHeight="1" thickTop="1" thickBot="1" x14ac:dyDescent="0.5">
      <c r="A12" s="146">
        <v>0.34375</v>
      </c>
      <c r="B12" s="85"/>
      <c r="C12" s="79"/>
      <c r="D12" s="85"/>
      <c r="E12" s="79"/>
      <c r="F12" s="85"/>
      <c r="G12" s="79"/>
      <c r="H12" s="85"/>
      <c r="I12" s="82"/>
      <c r="J12" s="119">
        <f t="shared" ca="1" si="0"/>
        <v>0</v>
      </c>
      <c r="K12" s="120">
        <f t="shared" ca="1" si="1"/>
        <v>0</v>
      </c>
      <c r="L12" s="121">
        <f t="shared" ca="1" si="2"/>
        <v>0</v>
      </c>
      <c r="M12" s="122">
        <f t="shared" ca="1" si="3"/>
        <v>0</v>
      </c>
      <c r="N12" s="123">
        <f t="shared" ca="1" si="4"/>
        <v>0</v>
      </c>
      <c r="O12" s="124">
        <f t="shared" ca="1" si="5"/>
        <v>0</v>
      </c>
      <c r="P12"/>
      <c r="Q12"/>
      <c r="R12" s="1"/>
      <c r="S12"/>
      <c r="T12"/>
      <c r="U12"/>
      <c r="V12"/>
      <c r="W12" s="29" t="s">
        <v>8</v>
      </c>
      <c r="X12" s="30" t="str">
        <f>VLOOKUP(W12,Settings!$A$1:$G$6,$X$6,FALSE)</f>
        <v>Yes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</row>
    <row r="13" spans="1:174" ht="8.25" customHeight="1" thickTop="1" thickBot="1" x14ac:dyDescent="0.5">
      <c r="A13" s="146">
        <v>0.35416666666666602</v>
      </c>
      <c r="B13" s="85"/>
      <c r="C13" s="79"/>
      <c r="D13" s="85"/>
      <c r="E13" s="79"/>
      <c r="F13" s="85"/>
      <c r="G13" s="79"/>
      <c r="H13" s="85"/>
      <c r="I13" s="82"/>
      <c r="J13" s="119">
        <f t="shared" ca="1" si="0"/>
        <v>0</v>
      </c>
      <c r="K13" s="120">
        <f t="shared" ca="1" si="1"/>
        <v>0</v>
      </c>
      <c r="L13" s="121">
        <f t="shared" ca="1" si="2"/>
        <v>0</v>
      </c>
      <c r="M13" s="122">
        <f t="shared" ca="1" si="3"/>
        <v>0</v>
      </c>
      <c r="N13" s="123">
        <f t="shared" ca="1" si="4"/>
        <v>0</v>
      </c>
      <c r="O13" s="124">
        <f t="shared" ca="1" si="5"/>
        <v>0</v>
      </c>
      <c r="P13"/>
      <c r="Q13"/>
      <c r="R13" s="1"/>
      <c r="S13"/>
      <c r="T13"/>
      <c r="U13"/>
      <c r="V13"/>
      <c r="W13" s="29" t="s">
        <v>107</v>
      </c>
      <c r="X13" s="30" t="str">
        <f>VLOOKUP(W13,Settings!$A$1:$G$6,$X$6,FALSE)</f>
        <v>Yes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</row>
    <row r="14" spans="1:174" ht="8.25" customHeight="1" thickTop="1" x14ac:dyDescent="0.45">
      <c r="A14" s="147">
        <v>0.36458333333333298</v>
      </c>
      <c r="B14" s="86"/>
      <c r="C14" s="88"/>
      <c r="D14" s="86"/>
      <c r="E14" s="88"/>
      <c r="F14" s="86"/>
      <c r="G14" s="88"/>
      <c r="H14" s="86"/>
      <c r="I14" s="82"/>
      <c r="J14" s="119">
        <f t="shared" ca="1" si="0"/>
        <v>0</v>
      </c>
      <c r="K14" s="120">
        <f t="shared" ca="1" si="1"/>
        <v>0</v>
      </c>
      <c r="L14" s="121">
        <f t="shared" ca="1" si="2"/>
        <v>0</v>
      </c>
      <c r="M14" s="122">
        <f t="shared" ca="1" si="3"/>
        <v>0</v>
      </c>
      <c r="N14" s="123">
        <f t="shared" ca="1" si="4"/>
        <v>0</v>
      </c>
      <c r="O14" s="124">
        <f t="shared" ca="1" si="5"/>
        <v>0</v>
      </c>
      <c r="P14"/>
      <c r="Q14"/>
      <c r="R14" s="1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</row>
    <row r="15" spans="1:174" ht="8.25" customHeight="1" x14ac:dyDescent="0.45">
      <c r="A15" s="145">
        <v>0.375</v>
      </c>
      <c r="B15" s="84"/>
      <c r="C15" s="87"/>
      <c r="D15" s="84"/>
      <c r="E15" s="87"/>
      <c r="F15" s="84"/>
      <c r="G15" s="87"/>
      <c r="H15" s="84"/>
      <c r="I15" s="82"/>
      <c r="J15" s="119">
        <f t="shared" ca="1" si="0"/>
        <v>0</v>
      </c>
      <c r="K15" s="120">
        <f t="shared" ca="1" si="1"/>
        <v>0</v>
      </c>
      <c r="L15" s="121">
        <f t="shared" ca="1" si="2"/>
        <v>0</v>
      </c>
      <c r="M15" s="122">
        <f t="shared" ca="1" si="3"/>
        <v>0</v>
      </c>
      <c r="N15" s="123">
        <f t="shared" ca="1" si="4"/>
        <v>0</v>
      </c>
      <c r="O15" s="124">
        <f t="shared" ca="1" si="5"/>
        <v>0</v>
      </c>
      <c r="P15"/>
      <c r="Q15"/>
      <c r="R15" s="1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</row>
    <row r="16" spans="1:174" ht="8.25" customHeight="1" x14ac:dyDescent="0.45">
      <c r="A16" s="146">
        <v>0.38541666666666602</v>
      </c>
      <c r="B16" s="85"/>
      <c r="C16" s="79"/>
      <c r="D16" s="85"/>
      <c r="E16" s="79"/>
      <c r="F16" s="85"/>
      <c r="G16" s="79"/>
      <c r="H16" s="85"/>
      <c r="I16" s="82"/>
      <c r="J16" s="119">
        <f t="shared" ca="1" si="0"/>
        <v>0</v>
      </c>
      <c r="K16" s="120">
        <f t="shared" ca="1" si="1"/>
        <v>0</v>
      </c>
      <c r="L16" s="121">
        <f t="shared" ca="1" si="2"/>
        <v>0</v>
      </c>
      <c r="M16" s="122">
        <f t="shared" ca="1" si="3"/>
        <v>0</v>
      </c>
      <c r="N16" s="123">
        <f t="shared" ca="1" si="4"/>
        <v>0</v>
      </c>
      <c r="O16" s="124">
        <f t="shared" ca="1" si="5"/>
        <v>0</v>
      </c>
      <c r="P16"/>
      <c r="Q16"/>
      <c r="R16" s="1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</row>
    <row r="17" spans="1:174" ht="8.25" customHeight="1" x14ac:dyDescent="0.45">
      <c r="A17" s="146">
        <v>0.39583333333333298</v>
      </c>
      <c r="B17" s="85"/>
      <c r="C17" s="79"/>
      <c r="D17" s="85"/>
      <c r="E17" s="79"/>
      <c r="F17" s="85"/>
      <c r="G17" s="79"/>
      <c r="H17" s="85"/>
      <c r="I17" s="82"/>
      <c r="J17" s="119">
        <f t="shared" ca="1" si="0"/>
        <v>0</v>
      </c>
      <c r="K17" s="120">
        <f t="shared" ca="1" si="1"/>
        <v>0</v>
      </c>
      <c r="L17" s="121">
        <f t="shared" ca="1" si="2"/>
        <v>0</v>
      </c>
      <c r="M17" s="122">
        <f t="shared" ca="1" si="3"/>
        <v>0</v>
      </c>
      <c r="N17" s="123">
        <f t="shared" ca="1" si="4"/>
        <v>0</v>
      </c>
      <c r="O17" s="124">
        <f t="shared" ca="1" si="5"/>
        <v>0</v>
      </c>
      <c r="P17"/>
      <c r="Q17"/>
      <c r="R17" s="1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</row>
    <row r="18" spans="1:174" ht="7.9" customHeight="1" x14ac:dyDescent="0.45">
      <c r="A18" s="147">
        <v>0.40625</v>
      </c>
      <c r="B18" s="86"/>
      <c r="C18" s="88"/>
      <c r="D18" s="86"/>
      <c r="E18" s="88"/>
      <c r="F18" s="86"/>
      <c r="G18" s="88"/>
      <c r="H18" s="86"/>
      <c r="I18" s="82"/>
      <c r="J18" s="119">
        <f t="shared" ca="1" si="0"/>
        <v>0</v>
      </c>
      <c r="K18" s="120">
        <f t="shared" ca="1" si="1"/>
        <v>0</v>
      </c>
      <c r="L18" s="121">
        <f t="shared" ca="1" si="2"/>
        <v>0</v>
      </c>
      <c r="M18" s="122">
        <f t="shared" ca="1" si="3"/>
        <v>0</v>
      </c>
      <c r="N18" s="123">
        <f t="shared" ca="1" si="4"/>
        <v>0</v>
      </c>
      <c r="O18" s="124">
        <f t="shared" ca="1" si="5"/>
        <v>0</v>
      </c>
      <c r="P18"/>
      <c r="Q18"/>
      <c r="R18" s="1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</row>
    <row r="19" spans="1:174" ht="8.25" customHeight="1" x14ac:dyDescent="0.45">
      <c r="A19" s="145">
        <v>0.41666666666666702</v>
      </c>
      <c r="B19" s="84"/>
      <c r="C19" s="87"/>
      <c r="D19" s="84"/>
      <c r="E19" s="87"/>
      <c r="F19" s="84"/>
      <c r="G19" s="87"/>
      <c r="H19" s="84"/>
      <c r="I19" s="82"/>
      <c r="J19" s="119">
        <f t="shared" ca="1" si="0"/>
        <v>0</v>
      </c>
      <c r="K19" s="120">
        <f t="shared" ca="1" si="1"/>
        <v>0</v>
      </c>
      <c r="L19" s="121">
        <f t="shared" ca="1" si="2"/>
        <v>0</v>
      </c>
      <c r="M19" s="122">
        <f t="shared" ca="1" si="3"/>
        <v>0</v>
      </c>
      <c r="N19" s="123">
        <f t="shared" ca="1" si="4"/>
        <v>0</v>
      </c>
      <c r="O19" s="124">
        <f t="shared" ca="1" si="5"/>
        <v>0</v>
      </c>
      <c r="P19"/>
      <c r="Q19"/>
      <c r="R19" s="1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</row>
    <row r="20" spans="1:174" ht="8.25" customHeight="1" x14ac:dyDescent="0.45">
      <c r="A20" s="146">
        <v>0.42708333333333298</v>
      </c>
      <c r="B20" s="85"/>
      <c r="C20" s="79"/>
      <c r="D20" s="85"/>
      <c r="E20" s="79"/>
      <c r="F20" s="85"/>
      <c r="G20" s="79"/>
      <c r="H20" s="85"/>
      <c r="I20" s="82"/>
      <c r="J20" s="119">
        <f t="shared" ca="1" si="0"/>
        <v>0</v>
      </c>
      <c r="K20" s="120">
        <f t="shared" ca="1" si="1"/>
        <v>0</v>
      </c>
      <c r="L20" s="121">
        <f t="shared" ca="1" si="2"/>
        <v>0</v>
      </c>
      <c r="M20" s="122">
        <f t="shared" ca="1" si="3"/>
        <v>0</v>
      </c>
      <c r="N20" s="123">
        <f t="shared" ca="1" si="4"/>
        <v>0</v>
      </c>
      <c r="O20" s="124">
        <f t="shared" ca="1" si="5"/>
        <v>0</v>
      </c>
      <c r="P20"/>
      <c r="Q20"/>
      <c r="R20" s="1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</row>
    <row r="21" spans="1:174" ht="8.25" customHeight="1" x14ac:dyDescent="0.45">
      <c r="A21" s="146">
        <v>0.4375</v>
      </c>
      <c r="B21" s="85"/>
      <c r="C21" s="79"/>
      <c r="D21" s="85"/>
      <c r="E21" s="79"/>
      <c r="F21" s="85"/>
      <c r="G21" s="79"/>
      <c r="H21" s="85"/>
      <c r="I21" s="82"/>
      <c r="J21" s="119">
        <f t="shared" ca="1" si="0"/>
        <v>0</v>
      </c>
      <c r="K21" s="120">
        <f t="shared" ca="1" si="1"/>
        <v>0</v>
      </c>
      <c r="L21" s="121">
        <f t="shared" ca="1" si="2"/>
        <v>0</v>
      </c>
      <c r="M21" s="122">
        <f t="shared" ca="1" si="3"/>
        <v>0</v>
      </c>
      <c r="N21" s="123">
        <f t="shared" ca="1" si="4"/>
        <v>0</v>
      </c>
      <c r="O21" s="124">
        <f t="shared" ca="1" si="5"/>
        <v>0</v>
      </c>
      <c r="P21"/>
      <c r="Q21"/>
      <c r="R21" s="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</row>
    <row r="22" spans="1:174" ht="7.9" customHeight="1" x14ac:dyDescent="0.45">
      <c r="A22" s="147">
        <v>0.44791666666666602</v>
      </c>
      <c r="B22" s="86"/>
      <c r="C22" s="88"/>
      <c r="D22" s="86"/>
      <c r="E22" s="88"/>
      <c r="F22" s="86"/>
      <c r="G22" s="88"/>
      <c r="H22" s="86"/>
      <c r="I22" s="82"/>
      <c r="J22" s="119">
        <f t="shared" ca="1" si="0"/>
        <v>0</v>
      </c>
      <c r="K22" s="120">
        <f t="shared" ca="1" si="1"/>
        <v>0</v>
      </c>
      <c r="L22" s="121">
        <f t="shared" ca="1" si="2"/>
        <v>0</v>
      </c>
      <c r="M22" s="122">
        <f t="shared" ca="1" si="3"/>
        <v>0</v>
      </c>
      <c r="N22" s="123">
        <f t="shared" ca="1" si="4"/>
        <v>0</v>
      </c>
      <c r="O22" s="124">
        <f t="shared" ca="1" si="5"/>
        <v>0</v>
      </c>
      <c r="P22"/>
      <c r="Q22"/>
      <c r="R22" s="1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</row>
    <row r="23" spans="1:174" ht="8.25" customHeight="1" x14ac:dyDescent="0.45">
      <c r="A23" s="145">
        <v>0.45833333333333298</v>
      </c>
      <c r="B23" s="84"/>
      <c r="C23" s="87"/>
      <c r="D23" s="84"/>
      <c r="E23" s="87"/>
      <c r="F23" s="84"/>
      <c r="G23" s="87"/>
      <c r="H23" s="84"/>
      <c r="I23" s="82"/>
      <c r="J23" s="119">
        <f t="shared" ca="1" si="0"/>
        <v>0</v>
      </c>
      <c r="K23" s="120">
        <f t="shared" ca="1" si="1"/>
        <v>0</v>
      </c>
      <c r="L23" s="121">
        <f t="shared" ca="1" si="2"/>
        <v>0</v>
      </c>
      <c r="M23" s="122">
        <f t="shared" ca="1" si="3"/>
        <v>0</v>
      </c>
      <c r="N23" s="123">
        <f t="shared" ca="1" si="4"/>
        <v>0</v>
      </c>
      <c r="O23" s="124">
        <f t="shared" ca="1" si="5"/>
        <v>0</v>
      </c>
      <c r="P23"/>
      <c r="Q23"/>
      <c r="R23" s="1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</row>
    <row r="24" spans="1:174" ht="8.25" customHeight="1" x14ac:dyDescent="0.45">
      <c r="A24" s="146">
        <v>0.46875</v>
      </c>
      <c r="B24" s="85"/>
      <c r="C24" s="79"/>
      <c r="D24" s="85"/>
      <c r="E24" s="79"/>
      <c r="F24" s="85"/>
      <c r="G24" s="79"/>
      <c r="H24" s="85"/>
      <c r="I24" s="82"/>
      <c r="J24" s="119">
        <f t="shared" ca="1" si="0"/>
        <v>0</v>
      </c>
      <c r="K24" s="120">
        <f t="shared" ca="1" si="1"/>
        <v>0</v>
      </c>
      <c r="L24" s="121">
        <f t="shared" ca="1" si="2"/>
        <v>0</v>
      </c>
      <c r="M24" s="122">
        <f t="shared" ca="1" si="3"/>
        <v>0</v>
      </c>
      <c r="N24" s="123">
        <f t="shared" ca="1" si="4"/>
        <v>0</v>
      </c>
      <c r="O24" s="124">
        <f t="shared" ca="1" si="5"/>
        <v>0</v>
      </c>
      <c r="P24"/>
      <c r="Q24"/>
      <c r="R24" s="1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</row>
    <row r="25" spans="1:174" ht="8.25" customHeight="1" x14ac:dyDescent="0.45">
      <c r="A25" s="146">
        <v>0.47916666666666602</v>
      </c>
      <c r="B25" s="85"/>
      <c r="C25" s="79"/>
      <c r="D25" s="85"/>
      <c r="E25" s="79"/>
      <c r="F25" s="85"/>
      <c r="G25" s="79"/>
      <c r="H25" s="85"/>
      <c r="I25" s="82"/>
      <c r="J25" s="119">
        <f t="shared" ca="1" si="0"/>
        <v>0</v>
      </c>
      <c r="K25" s="120">
        <f t="shared" ca="1" si="1"/>
        <v>0</v>
      </c>
      <c r="L25" s="121">
        <f t="shared" ca="1" si="2"/>
        <v>0</v>
      </c>
      <c r="M25" s="122">
        <f t="shared" ca="1" si="3"/>
        <v>0</v>
      </c>
      <c r="N25" s="123">
        <f t="shared" ca="1" si="4"/>
        <v>0</v>
      </c>
      <c r="O25" s="124">
        <f t="shared" ca="1" si="5"/>
        <v>0</v>
      </c>
      <c r="P25"/>
      <c r="Q25"/>
      <c r="R25" s="1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</row>
    <row r="26" spans="1:174" ht="8.25" customHeight="1" x14ac:dyDescent="0.45">
      <c r="A26" s="147">
        <v>0.48958333333333298</v>
      </c>
      <c r="B26" s="86"/>
      <c r="C26" s="88"/>
      <c r="D26" s="86"/>
      <c r="E26" s="88"/>
      <c r="F26" s="86"/>
      <c r="G26" s="88"/>
      <c r="H26" s="86"/>
      <c r="I26" s="82"/>
      <c r="J26" s="119">
        <f t="shared" ca="1" si="0"/>
        <v>0</v>
      </c>
      <c r="K26" s="120">
        <f t="shared" ca="1" si="1"/>
        <v>0</v>
      </c>
      <c r="L26" s="121">
        <f t="shared" ca="1" si="2"/>
        <v>0</v>
      </c>
      <c r="M26" s="122">
        <f t="shared" ca="1" si="3"/>
        <v>0</v>
      </c>
      <c r="N26" s="123">
        <f t="shared" ca="1" si="4"/>
        <v>0</v>
      </c>
      <c r="O26" s="124">
        <f t="shared" ca="1" si="5"/>
        <v>0</v>
      </c>
      <c r="P26"/>
      <c r="Q26"/>
      <c r="R26" s="1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</row>
    <row r="27" spans="1:174" ht="8.25" customHeight="1" x14ac:dyDescent="0.45">
      <c r="A27" s="145">
        <v>0.5</v>
      </c>
      <c r="B27" s="84"/>
      <c r="C27" s="87"/>
      <c r="D27" s="84"/>
      <c r="E27" s="87"/>
      <c r="F27" s="84"/>
      <c r="G27" s="87"/>
      <c r="H27" s="84"/>
      <c r="I27" s="82"/>
      <c r="J27" s="119">
        <f t="shared" ca="1" si="0"/>
        <v>0</v>
      </c>
      <c r="K27" s="120">
        <f t="shared" ca="1" si="1"/>
        <v>0</v>
      </c>
      <c r="L27" s="121">
        <f t="shared" ca="1" si="2"/>
        <v>0</v>
      </c>
      <c r="M27" s="122">
        <f t="shared" ca="1" si="3"/>
        <v>0</v>
      </c>
      <c r="N27" s="123">
        <f t="shared" ca="1" si="4"/>
        <v>0</v>
      </c>
      <c r="O27" s="124">
        <f t="shared" ca="1" si="5"/>
        <v>0</v>
      </c>
      <c r="P27"/>
      <c r="Q27"/>
      <c r="R27" s="1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</row>
    <row r="28" spans="1:174" ht="8.25" customHeight="1" x14ac:dyDescent="0.45">
      <c r="A28" s="146">
        <v>0.51041666666666596</v>
      </c>
      <c r="B28" s="85"/>
      <c r="C28" s="79"/>
      <c r="D28" s="85"/>
      <c r="E28" s="79"/>
      <c r="F28" s="85"/>
      <c r="G28" s="79"/>
      <c r="H28" s="85"/>
      <c r="I28" s="82"/>
      <c r="J28" s="119">
        <f t="shared" ca="1" si="0"/>
        <v>0</v>
      </c>
      <c r="K28" s="120">
        <f t="shared" ca="1" si="1"/>
        <v>0</v>
      </c>
      <c r="L28" s="121">
        <f t="shared" ca="1" si="2"/>
        <v>0</v>
      </c>
      <c r="M28" s="122">
        <f t="shared" ca="1" si="3"/>
        <v>0</v>
      </c>
      <c r="N28" s="123">
        <f t="shared" ca="1" si="4"/>
        <v>0</v>
      </c>
      <c r="O28" s="124">
        <f t="shared" ca="1" si="5"/>
        <v>0</v>
      </c>
      <c r="P28"/>
      <c r="Q28"/>
      <c r="R28" s="1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</row>
    <row r="29" spans="1:174" ht="8.25" customHeight="1" x14ac:dyDescent="0.45">
      <c r="A29" s="146">
        <v>0.52083333333333304</v>
      </c>
      <c r="B29" s="85"/>
      <c r="C29" s="79"/>
      <c r="D29" s="85"/>
      <c r="E29" s="79"/>
      <c r="F29" s="85"/>
      <c r="G29" s="79"/>
      <c r="H29" s="85"/>
      <c r="I29" s="82"/>
      <c r="J29" s="119">
        <f t="shared" ca="1" si="0"/>
        <v>0</v>
      </c>
      <c r="K29" s="120">
        <f t="shared" ca="1" si="1"/>
        <v>0</v>
      </c>
      <c r="L29" s="121">
        <f t="shared" ca="1" si="2"/>
        <v>0</v>
      </c>
      <c r="M29" s="122">
        <f t="shared" ca="1" si="3"/>
        <v>0</v>
      </c>
      <c r="N29" s="123">
        <f t="shared" ca="1" si="4"/>
        <v>0</v>
      </c>
      <c r="O29" s="124">
        <f t="shared" ca="1" si="5"/>
        <v>0</v>
      </c>
      <c r="P29"/>
      <c r="Q29"/>
      <c r="R29" s="1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</row>
    <row r="30" spans="1:174" ht="8.25" customHeight="1" x14ac:dyDescent="0.45">
      <c r="A30" s="147">
        <v>0.531249999999999</v>
      </c>
      <c r="B30" s="86"/>
      <c r="C30" s="88"/>
      <c r="D30" s="86"/>
      <c r="E30" s="88"/>
      <c r="F30" s="86"/>
      <c r="G30" s="88"/>
      <c r="H30" s="86"/>
      <c r="I30" s="82"/>
      <c r="J30" s="119">
        <f t="shared" ca="1" si="0"/>
        <v>0</v>
      </c>
      <c r="K30" s="120">
        <f t="shared" ca="1" si="1"/>
        <v>0</v>
      </c>
      <c r="L30" s="121">
        <f t="shared" ca="1" si="2"/>
        <v>0</v>
      </c>
      <c r="M30" s="122">
        <f t="shared" ca="1" si="3"/>
        <v>0</v>
      </c>
      <c r="N30" s="123">
        <f t="shared" ca="1" si="4"/>
        <v>0</v>
      </c>
      <c r="O30" s="124">
        <f t="shared" ca="1" si="5"/>
        <v>0</v>
      </c>
      <c r="P30"/>
      <c r="Q30"/>
      <c r="R30" s="1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</row>
    <row r="31" spans="1:174" ht="8.25" customHeight="1" x14ac:dyDescent="0.45">
      <c r="A31" s="145">
        <v>0.54166666666666596</v>
      </c>
      <c r="B31" s="84"/>
      <c r="C31" s="87"/>
      <c r="D31" s="84"/>
      <c r="E31" s="87"/>
      <c r="F31" s="84"/>
      <c r="G31" s="87"/>
      <c r="H31" s="84"/>
      <c r="I31" s="82"/>
      <c r="J31" s="119">
        <f t="shared" ca="1" si="0"/>
        <v>0</v>
      </c>
      <c r="K31" s="120">
        <f t="shared" ca="1" si="1"/>
        <v>0</v>
      </c>
      <c r="L31" s="121">
        <f t="shared" ca="1" si="2"/>
        <v>0</v>
      </c>
      <c r="M31" s="122">
        <f t="shared" ca="1" si="3"/>
        <v>0</v>
      </c>
      <c r="N31" s="123">
        <f t="shared" ca="1" si="4"/>
        <v>0</v>
      </c>
      <c r="O31" s="124">
        <f t="shared" ca="1" si="5"/>
        <v>0</v>
      </c>
      <c r="P31"/>
      <c r="Q31"/>
      <c r="R31" s="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</row>
    <row r="32" spans="1:174" ht="8.25" customHeight="1" x14ac:dyDescent="0.45">
      <c r="A32" s="146">
        <v>0.55208333333333304</v>
      </c>
      <c r="B32" s="85"/>
      <c r="C32" s="79"/>
      <c r="D32" s="85"/>
      <c r="E32" s="79"/>
      <c r="F32" s="85"/>
      <c r="G32" s="79"/>
      <c r="H32" s="85"/>
      <c r="I32" s="82"/>
      <c r="J32" s="119">
        <f t="shared" ca="1" si="0"/>
        <v>0</v>
      </c>
      <c r="K32" s="120">
        <f t="shared" ca="1" si="1"/>
        <v>0</v>
      </c>
      <c r="L32" s="121">
        <f t="shared" ca="1" si="2"/>
        <v>0</v>
      </c>
      <c r="M32" s="122">
        <f t="shared" ca="1" si="3"/>
        <v>0</v>
      </c>
      <c r="N32" s="123">
        <f t="shared" ca="1" si="4"/>
        <v>0</v>
      </c>
      <c r="O32" s="124">
        <f t="shared" ca="1" si="5"/>
        <v>0</v>
      </c>
      <c r="P32"/>
      <c r="Q32"/>
      <c r="R32" s="1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</row>
    <row r="33" spans="1:174" ht="8.25" customHeight="1" x14ac:dyDescent="0.45">
      <c r="A33" s="146">
        <v>0.562499999999999</v>
      </c>
      <c r="B33" s="85"/>
      <c r="C33" s="79"/>
      <c r="D33" s="85"/>
      <c r="E33" s="79"/>
      <c r="F33" s="85"/>
      <c r="G33" s="79"/>
      <c r="H33" s="85"/>
      <c r="I33" s="82"/>
      <c r="J33" s="119">
        <f t="shared" ca="1" si="0"/>
        <v>0</v>
      </c>
      <c r="K33" s="120">
        <f t="shared" ca="1" si="1"/>
        <v>0</v>
      </c>
      <c r="L33" s="121">
        <f t="shared" ca="1" si="2"/>
        <v>0</v>
      </c>
      <c r="M33" s="122">
        <f t="shared" ca="1" si="3"/>
        <v>0</v>
      </c>
      <c r="N33" s="123">
        <f t="shared" ca="1" si="4"/>
        <v>0</v>
      </c>
      <c r="O33" s="124">
        <f t="shared" ca="1" si="5"/>
        <v>0</v>
      </c>
      <c r="P33"/>
      <c r="Q33"/>
      <c r="R33" s="1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</row>
    <row r="34" spans="1:174" ht="8.25" customHeight="1" x14ac:dyDescent="0.45">
      <c r="A34" s="147">
        <v>0.57291666666666596</v>
      </c>
      <c r="B34" s="86"/>
      <c r="C34" s="88"/>
      <c r="D34" s="86"/>
      <c r="E34" s="88"/>
      <c r="F34" s="86"/>
      <c r="G34" s="88"/>
      <c r="H34" s="86"/>
      <c r="I34" s="82"/>
      <c r="J34" s="119">
        <f t="shared" ca="1" si="0"/>
        <v>0</v>
      </c>
      <c r="K34" s="120">
        <f t="shared" ca="1" si="1"/>
        <v>0</v>
      </c>
      <c r="L34" s="121">
        <f t="shared" ca="1" si="2"/>
        <v>0</v>
      </c>
      <c r="M34" s="122">
        <f t="shared" ca="1" si="3"/>
        <v>0</v>
      </c>
      <c r="N34" s="123">
        <f t="shared" ca="1" si="4"/>
        <v>0</v>
      </c>
      <c r="O34" s="124">
        <f t="shared" ca="1" si="5"/>
        <v>0</v>
      </c>
      <c r="P34"/>
      <c r="Q34"/>
      <c r="R34" s="1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</row>
    <row r="35" spans="1:174" ht="8.25" customHeight="1" x14ac:dyDescent="0.45">
      <c r="A35" s="145">
        <v>0.58333333333333304</v>
      </c>
      <c r="B35" s="84"/>
      <c r="C35" s="87"/>
      <c r="D35" s="84"/>
      <c r="E35" s="87"/>
      <c r="F35" s="84"/>
      <c r="G35" s="87"/>
      <c r="H35" s="84"/>
      <c r="I35" s="82"/>
      <c r="J35" s="119">
        <f t="shared" ca="1" si="0"/>
        <v>0</v>
      </c>
      <c r="K35" s="120">
        <f t="shared" ca="1" si="1"/>
        <v>0</v>
      </c>
      <c r="L35" s="121">
        <f t="shared" ca="1" si="2"/>
        <v>0</v>
      </c>
      <c r="M35" s="122">
        <f t="shared" ca="1" si="3"/>
        <v>0</v>
      </c>
      <c r="N35" s="123">
        <f t="shared" ca="1" si="4"/>
        <v>0</v>
      </c>
      <c r="O35" s="124">
        <f t="shared" ca="1" si="5"/>
        <v>0</v>
      </c>
      <c r="P35"/>
      <c r="Q35"/>
      <c r="R35" s="1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</row>
    <row r="36" spans="1:174" ht="8.25" customHeight="1" x14ac:dyDescent="0.45">
      <c r="A36" s="146">
        <v>0.593749999999999</v>
      </c>
      <c r="B36" s="85"/>
      <c r="C36" s="79"/>
      <c r="D36" s="85"/>
      <c r="E36" s="79"/>
      <c r="F36" s="85"/>
      <c r="G36" s="79"/>
      <c r="H36" s="85"/>
      <c r="I36" s="82"/>
      <c r="J36" s="119">
        <f t="shared" ca="1" si="0"/>
        <v>0</v>
      </c>
      <c r="K36" s="120">
        <f t="shared" ca="1" si="1"/>
        <v>0</v>
      </c>
      <c r="L36" s="121">
        <f t="shared" ca="1" si="2"/>
        <v>0</v>
      </c>
      <c r="M36" s="122">
        <f t="shared" ca="1" si="3"/>
        <v>0</v>
      </c>
      <c r="N36" s="123">
        <f t="shared" ca="1" si="4"/>
        <v>0</v>
      </c>
      <c r="O36" s="124">
        <f t="shared" ca="1" si="5"/>
        <v>0</v>
      </c>
      <c r="P36"/>
      <c r="Q36"/>
      <c r="R36" s="1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</row>
    <row r="37" spans="1:174" ht="8.25" customHeight="1" x14ac:dyDescent="0.45">
      <c r="A37" s="146">
        <v>0.60416666666666596</v>
      </c>
      <c r="B37" s="85"/>
      <c r="C37" s="79"/>
      <c r="D37" s="85"/>
      <c r="E37" s="79"/>
      <c r="F37" s="85"/>
      <c r="G37" s="79"/>
      <c r="H37" s="85"/>
      <c r="I37" s="82"/>
      <c r="J37" s="119">
        <f t="shared" ca="1" si="0"/>
        <v>0</v>
      </c>
      <c r="K37" s="120">
        <f t="shared" ca="1" si="1"/>
        <v>0</v>
      </c>
      <c r="L37" s="121">
        <f t="shared" ca="1" si="2"/>
        <v>0</v>
      </c>
      <c r="M37" s="122">
        <f t="shared" ca="1" si="3"/>
        <v>0</v>
      </c>
      <c r="N37" s="123">
        <f t="shared" ca="1" si="4"/>
        <v>0</v>
      </c>
      <c r="O37" s="124">
        <f t="shared" ca="1" si="5"/>
        <v>0</v>
      </c>
      <c r="P37"/>
      <c r="Q37"/>
      <c r="R37" s="1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</row>
    <row r="38" spans="1:174" ht="8.25" customHeight="1" x14ac:dyDescent="0.45">
      <c r="A38" s="147">
        <v>0.61458333333333304</v>
      </c>
      <c r="B38" s="86"/>
      <c r="C38" s="88"/>
      <c r="D38" s="86"/>
      <c r="E38" s="88"/>
      <c r="F38" s="86"/>
      <c r="G38" s="88"/>
      <c r="H38" s="86"/>
      <c r="I38" s="82"/>
      <c r="J38" s="119">
        <f t="shared" ca="1" si="0"/>
        <v>0</v>
      </c>
      <c r="K38" s="120">
        <f t="shared" ca="1" si="1"/>
        <v>0</v>
      </c>
      <c r="L38" s="121">
        <f t="shared" ca="1" si="2"/>
        <v>0</v>
      </c>
      <c r="M38" s="122">
        <f t="shared" ca="1" si="3"/>
        <v>0</v>
      </c>
      <c r="N38" s="123">
        <f t="shared" ca="1" si="4"/>
        <v>0</v>
      </c>
      <c r="O38" s="124">
        <f t="shared" ca="1" si="5"/>
        <v>0</v>
      </c>
      <c r="P38"/>
      <c r="Q38"/>
      <c r="R38" s="1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</row>
    <row r="39" spans="1:174" ht="8.25" customHeight="1" x14ac:dyDescent="0.45">
      <c r="A39" s="145">
        <v>0.624999999999999</v>
      </c>
      <c r="B39" s="84"/>
      <c r="C39" s="87"/>
      <c r="D39" s="84"/>
      <c r="E39" s="87"/>
      <c r="F39" s="84"/>
      <c r="G39" s="87"/>
      <c r="H39" s="84"/>
      <c r="I39" s="82"/>
      <c r="J39" s="119">
        <f t="shared" ca="1" si="0"/>
        <v>0</v>
      </c>
      <c r="K39" s="120">
        <f t="shared" ca="1" si="1"/>
        <v>0</v>
      </c>
      <c r="L39" s="121">
        <f t="shared" ca="1" si="2"/>
        <v>0</v>
      </c>
      <c r="M39" s="122">
        <f t="shared" ca="1" si="3"/>
        <v>0</v>
      </c>
      <c r="N39" s="123">
        <f t="shared" ca="1" si="4"/>
        <v>0</v>
      </c>
      <c r="O39" s="124">
        <f t="shared" ca="1" si="5"/>
        <v>0</v>
      </c>
      <c r="P39"/>
      <c r="Q39"/>
      <c r="R39" s="1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</row>
    <row r="40" spans="1:174" ht="8.25" customHeight="1" x14ac:dyDescent="0.45">
      <c r="A40" s="146">
        <v>0.63541666666666596</v>
      </c>
      <c r="B40" s="85"/>
      <c r="C40" s="79"/>
      <c r="D40" s="85"/>
      <c r="E40" s="79"/>
      <c r="F40" s="85"/>
      <c r="G40" s="79"/>
      <c r="H40" s="85"/>
      <c r="I40" s="82"/>
      <c r="J40" s="119">
        <f t="shared" ca="1" si="0"/>
        <v>0</v>
      </c>
      <c r="K40" s="120">
        <f t="shared" ca="1" si="1"/>
        <v>0</v>
      </c>
      <c r="L40" s="121">
        <f t="shared" ca="1" si="2"/>
        <v>0</v>
      </c>
      <c r="M40" s="122">
        <f t="shared" ca="1" si="3"/>
        <v>0</v>
      </c>
      <c r="N40" s="123">
        <f t="shared" ca="1" si="4"/>
        <v>0</v>
      </c>
      <c r="O40" s="124">
        <f t="shared" ca="1" si="5"/>
        <v>0</v>
      </c>
      <c r="P40"/>
      <c r="Q40"/>
      <c r="R40" s="1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</row>
    <row r="41" spans="1:174" ht="8.25" customHeight="1" x14ac:dyDescent="0.45">
      <c r="A41" s="146">
        <v>0.64583333333333204</v>
      </c>
      <c r="B41" s="85"/>
      <c r="C41" s="79"/>
      <c r="D41" s="85"/>
      <c r="E41" s="79"/>
      <c r="F41" s="85"/>
      <c r="G41" s="79"/>
      <c r="H41" s="85"/>
      <c r="I41" s="82"/>
      <c r="J41" s="119">
        <f t="shared" ca="1" si="0"/>
        <v>0</v>
      </c>
      <c r="K41" s="120">
        <f t="shared" ca="1" si="1"/>
        <v>0</v>
      </c>
      <c r="L41" s="121">
        <f t="shared" ca="1" si="2"/>
        <v>0</v>
      </c>
      <c r="M41" s="122">
        <f t="shared" ca="1" si="3"/>
        <v>0</v>
      </c>
      <c r="N41" s="123">
        <f t="shared" ca="1" si="4"/>
        <v>0</v>
      </c>
      <c r="O41" s="124">
        <f t="shared" ca="1" si="5"/>
        <v>0</v>
      </c>
      <c r="P41"/>
      <c r="Q41"/>
      <c r="R41" s="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</row>
    <row r="42" spans="1:174" ht="8.25" customHeight="1" x14ac:dyDescent="0.45">
      <c r="A42" s="147">
        <v>0.656249999999999</v>
      </c>
      <c r="B42" s="86"/>
      <c r="C42" s="88"/>
      <c r="D42" s="86"/>
      <c r="E42" s="88"/>
      <c r="F42" s="86"/>
      <c r="G42" s="88"/>
      <c r="H42" s="86"/>
      <c r="I42" s="82"/>
      <c r="J42" s="119">
        <f t="shared" ca="1" si="0"/>
        <v>0</v>
      </c>
      <c r="K42" s="120">
        <f t="shared" ca="1" si="1"/>
        <v>0</v>
      </c>
      <c r="L42" s="121">
        <f t="shared" ca="1" si="2"/>
        <v>0</v>
      </c>
      <c r="M42" s="122">
        <f t="shared" ca="1" si="3"/>
        <v>0</v>
      </c>
      <c r="N42" s="123">
        <f t="shared" ca="1" si="4"/>
        <v>0</v>
      </c>
      <c r="O42" s="124">
        <f t="shared" ca="1" si="5"/>
        <v>0</v>
      </c>
      <c r="P42"/>
      <c r="Q42"/>
      <c r="R42" s="1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</row>
    <row r="43" spans="1:174" ht="8.25" customHeight="1" x14ac:dyDescent="0.45">
      <c r="A43" s="145">
        <v>0.66666666666666596</v>
      </c>
      <c r="B43" s="84"/>
      <c r="C43" s="87"/>
      <c r="D43" s="84"/>
      <c r="E43" s="87"/>
      <c r="F43" s="84"/>
      <c r="G43" s="87"/>
      <c r="H43" s="84"/>
      <c r="I43" s="82"/>
      <c r="J43" s="119">
        <f t="shared" ca="1" si="0"/>
        <v>0</v>
      </c>
      <c r="K43" s="120">
        <f t="shared" ca="1" si="1"/>
        <v>0</v>
      </c>
      <c r="L43" s="121">
        <f t="shared" ca="1" si="2"/>
        <v>0</v>
      </c>
      <c r="M43" s="122">
        <f t="shared" ca="1" si="3"/>
        <v>0</v>
      </c>
      <c r="N43" s="123">
        <f t="shared" ca="1" si="4"/>
        <v>0</v>
      </c>
      <c r="O43" s="124">
        <f t="shared" ca="1" si="5"/>
        <v>0</v>
      </c>
      <c r="P43"/>
      <c r="Q43"/>
      <c r="R43" s="1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</row>
    <row r="44" spans="1:174" ht="8.25" customHeight="1" x14ac:dyDescent="0.45">
      <c r="A44" s="146">
        <v>0.67708333333333204</v>
      </c>
      <c r="B44" s="85"/>
      <c r="C44" s="79"/>
      <c r="D44" s="85"/>
      <c r="E44" s="79"/>
      <c r="F44" s="85"/>
      <c r="G44" s="79"/>
      <c r="H44" s="85"/>
      <c r="I44" s="82"/>
      <c r="J44" s="119">
        <f t="shared" ca="1" si="0"/>
        <v>0</v>
      </c>
      <c r="K44" s="120">
        <f t="shared" ca="1" si="1"/>
        <v>0</v>
      </c>
      <c r="L44" s="121">
        <f t="shared" ca="1" si="2"/>
        <v>0</v>
      </c>
      <c r="M44" s="122">
        <f t="shared" ca="1" si="3"/>
        <v>0</v>
      </c>
      <c r="N44" s="123">
        <f t="shared" ca="1" si="4"/>
        <v>0</v>
      </c>
      <c r="O44" s="124">
        <f t="shared" ca="1" si="5"/>
        <v>0</v>
      </c>
      <c r="P44"/>
      <c r="Q44"/>
      <c r="R44" s="1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</row>
    <row r="45" spans="1:174" ht="8.25" customHeight="1" x14ac:dyDescent="0.45">
      <c r="A45" s="146">
        <v>0.687499999999999</v>
      </c>
      <c r="B45" s="85"/>
      <c r="C45" s="79"/>
      <c r="D45" s="85"/>
      <c r="E45" s="79"/>
      <c r="F45" s="85"/>
      <c r="G45" s="79"/>
      <c r="H45" s="85"/>
      <c r="I45" s="82"/>
      <c r="J45" s="119">
        <f t="shared" ca="1" si="0"/>
        <v>0</v>
      </c>
      <c r="K45" s="120">
        <f t="shared" ca="1" si="1"/>
        <v>0</v>
      </c>
      <c r="L45" s="121">
        <f t="shared" ca="1" si="2"/>
        <v>0</v>
      </c>
      <c r="M45" s="122">
        <f t="shared" ca="1" si="3"/>
        <v>0</v>
      </c>
      <c r="N45" s="123">
        <f t="shared" ca="1" si="4"/>
        <v>0</v>
      </c>
      <c r="O45" s="124">
        <f t="shared" ca="1" si="5"/>
        <v>0</v>
      </c>
      <c r="P45"/>
      <c r="Q45"/>
      <c r="R45" s="1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</row>
    <row r="46" spans="1:174" ht="8.25" customHeight="1" x14ac:dyDescent="0.45">
      <c r="A46" s="147">
        <v>0.69791666666666596</v>
      </c>
      <c r="B46" s="86"/>
      <c r="C46" s="88"/>
      <c r="D46" s="86"/>
      <c r="E46" s="88"/>
      <c r="F46" s="86"/>
      <c r="G46" s="88"/>
      <c r="H46" s="86"/>
      <c r="I46" s="82"/>
      <c r="J46" s="119">
        <f t="shared" ca="1" si="0"/>
        <v>0</v>
      </c>
      <c r="K46" s="120">
        <f t="shared" ca="1" si="1"/>
        <v>0</v>
      </c>
      <c r="L46" s="121">
        <f t="shared" ca="1" si="2"/>
        <v>0</v>
      </c>
      <c r="M46" s="122">
        <f t="shared" ca="1" si="3"/>
        <v>0</v>
      </c>
      <c r="N46" s="123">
        <f t="shared" ca="1" si="4"/>
        <v>0</v>
      </c>
      <c r="O46" s="124">
        <f t="shared" ca="1" si="5"/>
        <v>0</v>
      </c>
      <c r="P46"/>
      <c r="Q46"/>
      <c r="R46" s="1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</row>
    <row r="47" spans="1:174" ht="8.25" customHeight="1" x14ac:dyDescent="0.45">
      <c r="A47" s="145">
        <v>0.70833333333333204</v>
      </c>
      <c r="B47" s="84"/>
      <c r="C47" s="87"/>
      <c r="D47" s="84"/>
      <c r="E47" s="87"/>
      <c r="F47" s="84"/>
      <c r="G47" s="87"/>
      <c r="H47" s="84"/>
      <c r="I47" s="82"/>
      <c r="J47" s="119">
        <f t="shared" ca="1" si="0"/>
        <v>0</v>
      </c>
      <c r="K47" s="120">
        <f t="shared" ca="1" si="1"/>
        <v>0</v>
      </c>
      <c r="L47" s="121">
        <f t="shared" ca="1" si="2"/>
        <v>0</v>
      </c>
      <c r="M47" s="122">
        <f t="shared" ca="1" si="3"/>
        <v>0</v>
      </c>
      <c r="N47" s="123">
        <f t="shared" ca="1" si="4"/>
        <v>0</v>
      </c>
      <c r="O47" s="124">
        <f t="shared" ca="1" si="5"/>
        <v>0</v>
      </c>
      <c r="P47"/>
      <c r="Q47"/>
      <c r="R47" s="1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</row>
    <row r="48" spans="1:174" ht="8.25" customHeight="1" x14ac:dyDescent="0.45">
      <c r="A48" s="146">
        <v>0.718749999999999</v>
      </c>
      <c r="B48" s="85"/>
      <c r="C48" s="79"/>
      <c r="D48" s="85"/>
      <c r="E48" s="79"/>
      <c r="F48" s="85"/>
      <c r="G48" s="79"/>
      <c r="H48" s="85"/>
      <c r="I48" s="82"/>
      <c r="J48" s="119">
        <f t="shared" ca="1" si="0"/>
        <v>0</v>
      </c>
      <c r="K48" s="120">
        <f t="shared" ca="1" si="1"/>
        <v>0</v>
      </c>
      <c r="L48" s="121">
        <f t="shared" ca="1" si="2"/>
        <v>0</v>
      </c>
      <c r="M48" s="122">
        <f t="shared" ca="1" si="3"/>
        <v>0</v>
      </c>
      <c r="N48" s="123">
        <f t="shared" ca="1" si="4"/>
        <v>0</v>
      </c>
      <c r="O48" s="124">
        <f t="shared" ca="1" si="5"/>
        <v>0</v>
      </c>
      <c r="P48"/>
      <c r="Q48"/>
      <c r="R48" s="1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</row>
    <row r="49" spans="1:174" ht="8.25" customHeight="1" x14ac:dyDescent="0.45">
      <c r="A49" s="146">
        <v>0.72916666666666496</v>
      </c>
      <c r="B49" s="85"/>
      <c r="C49" s="79"/>
      <c r="D49" s="85"/>
      <c r="E49" s="79"/>
      <c r="F49" s="85"/>
      <c r="G49" s="79"/>
      <c r="H49" s="85"/>
      <c r="I49" s="82"/>
      <c r="J49" s="119">
        <f t="shared" ca="1" si="0"/>
        <v>0</v>
      </c>
      <c r="K49" s="120">
        <f t="shared" ca="1" si="1"/>
        <v>0</v>
      </c>
      <c r="L49" s="121">
        <f t="shared" ca="1" si="2"/>
        <v>0</v>
      </c>
      <c r="M49" s="122">
        <f t="shared" ca="1" si="3"/>
        <v>0</v>
      </c>
      <c r="N49" s="123">
        <f t="shared" ca="1" si="4"/>
        <v>0</v>
      </c>
      <c r="O49" s="124">
        <f t="shared" ca="1" si="5"/>
        <v>0</v>
      </c>
      <c r="P49"/>
      <c r="Q49"/>
      <c r="R49" s="1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</row>
    <row r="50" spans="1:174" ht="8.25" customHeight="1" x14ac:dyDescent="0.45">
      <c r="A50" s="147">
        <v>0.73958333333333204</v>
      </c>
      <c r="B50" s="86"/>
      <c r="C50" s="88"/>
      <c r="D50" s="86"/>
      <c r="E50" s="88"/>
      <c r="F50" s="86"/>
      <c r="G50" s="88"/>
      <c r="H50" s="86"/>
      <c r="I50" s="82"/>
      <c r="J50" s="119">
        <f t="shared" ca="1" si="0"/>
        <v>0</v>
      </c>
      <c r="K50" s="120">
        <f t="shared" ca="1" si="1"/>
        <v>0</v>
      </c>
      <c r="L50" s="121">
        <f t="shared" ca="1" si="2"/>
        <v>0</v>
      </c>
      <c r="M50" s="122">
        <f t="shared" ca="1" si="3"/>
        <v>0</v>
      </c>
      <c r="N50" s="123">
        <f t="shared" ca="1" si="4"/>
        <v>0</v>
      </c>
      <c r="O50" s="124">
        <f t="shared" ca="1" si="5"/>
        <v>0</v>
      </c>
      <c r="P50"/>
      <c r="Q50"/>
      <c r="R50" s="1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</row>
    <row r="51" spans="1:174" ht="8.25" customHeight="1" x14ac:dyDescent="0.45">
      <c r="A51" s="145">
        <v>0.749999999999999</v>
      </c>
      <c r="B51" s="84"/>
      <c r="C51" s="87"/>
      <c r="D51" s="84"/>
      <c r="E51" s="87"/>
      <c r="F51" s="84"/>
      <c r="G51" s="87"/>
      <c r="H51" s="84"/>
      <c r="I51" s="82"/>
      <c r="J51" s="119">
        <f t="shared" ca="1" si="0"/>
        <v>0</v>
      </c>
      <c r="K51" s="120">
        <f t="shared" ca="1" si="1"/>
        <v>0</v>
      </c>
      <c r="L51" s="121">
        <f t="shared" ca="1" si="2"/>
        <v>0</v>
      </c>
      <c r="M51" s="122">
        <f t="shared" ca="1" si="3"/>
        <v>0</v>
      </c>
      <c r="N51" s="123">
        <f t="shared" ca="1" si="4"/>
        <v>0</v>
      </c>
      <c r="O51" s="124">
        <f t="shared" ca="1" si="5"/>
        <v>0</v>
      </c>
      <c r="P51"/>
      <c r="Q51"/>
      <c r="R51" s="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</row>
    <row r="52" spans="1:174" ht="8.25" customHeight="1" x14ac:dyDescent="0.45">
      <c r="A52" s="146">
        <v>0.76041666666666496</v>
      </c>
      <c r="B52" s="85"/>
      <c r="C52" s="79"/>
      <c r="D52" s="85"/>
      <c r="E52" s="79"/>
      <c r="F52" s="85"/>
      <c r="G52" s="79"/>
      <c r="H52" s="85"/>
      <c r="I52" s="82"/>
      <c r="J52" s="119">
        <f t="shared" ca="1" si="0"/>
        <v>0</v>
      </c>
      <c r="K52" s="120">
        <f t="shared" ca="1" si="1"/>
        <v>0</v>
      </c>
      <c r="L52" s="121">
        <f t="shared" ca="1" si="2"/>
        <v>0</v>
      </c>
      <c r="M52" s="122">
        <f t="shared" ca="1" si="3"/>
        <v>0</v>
      </c>
      <c r="N52" s="123">
        <f t="shared" ca="1" si="4"/>
        <v>0</v>
      </c>
      <c r="O52" s="124">
        <f t="shared" ca="1" si="5"/>
        <v>0</v>
      </c>
      <c r="P52"/>
      <c r="Q52"/>
      <c r="R52" s="1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</row>
    <row r="53" spans="1:174" ht="8.25" customHeight="1" x14ac:dyDescent="0.45">
      <c r="A53" s="146">
        <v>0.77083333333333204</v>
      </c>
      <c r="B53" s="85"/>
      <c r="C53" s="79"/>
      <c r="D53" s="85"/>
      <c r="E53" s="79"/>
      <c r="F53" s="85"/>
      <c r="G53" s="79"/>
      <c r="H53" s="85"/>
      <c r="I53" s="82"/>
      <c r="J53" s="119">
        <f t="shared" ca="1" si="0"/>
        <v>0</v>
      </c>
      <c r="K53" s="120">
        <f t="shared" ca="1" si="1"/>
        <v>0</v>
      </c>
      <c r="L53" s="121">
        <f t="shared" ca="1" si="2"/>
        <v>0</v>
      </c>
      <c r="M53" s="122">
        <f t="shared" ca="1" si="3"/>
        <v>0</v>
      </c>
      <c r="N53" s="123">
        <f t="shared" ca="1" si="4"/>
        <v>0</v>
      </c>
      <c r="O53" s="124">
        <f t="shared" ca="1" si="5"/>
        <v>0</v>
      </c>
      <c r="P53"/>
      <c r="Q53"/>
      <c r="R53" s="1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</row>
    <row r="54" spans="1:174" ht="8.25" customHeight="1" x14ac:dyDescent="0.45">
      <c r="A54" s="147">
        <v>0.781249999999999</v>
      </c>
      <c r="B54" s="86"/>
      <c r="C54" s="88"/>
      <c r="D54" s="86"/>
      <c r="E54" s="88"/>
      <c r="F54" s="86"/>
      <c r="G54" s="88"/>
      <c r="H54" s="86"/>
      <c r="I54" s="82"/>
      <c r="J54" s="119">
        <f t="shared" ca="1" si="0"/>
        <v>0</v>
      </c>
      <c r="K54" s="120">
        <f t="shared" ca="1" si="1"/>
        <v>0</v>
      </c>
      <c r="L54" s="121">
        <f t="shared" ca="1" si="2"/>
        <v>0</v>
      </c>
      <c r="M54" s="122">
        <f t="shared" ca="1" si="3"/>
        <v>0</v>
      </c>
      <c r="N54" s="123">
        <f t="shared" ca="1" si="4"/>
        <v>0</v>
      </c>
      <c r="O54" s="124">
        <f t="shared" ca="1" si="5"/>
        <v>0</v>
      </c>
      <c r="P54"/>
      <c r="Q54"/>
      <c r="R54" s="1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</row>
    <row r="55" spans="1:174" ht="8.25" customHeight="1" x14ac:dyDescent="0.45">
      <c r="A55" s="145">
        <v>0.79166666666666496</v>
      </c>
      <c r="B55" s="84"/>
      <c r="C55" s="87"/>
      <c r="D55" s="84"/>
      <c r="E55" s="87"/>
      <c r="F55" s="84"/>
      <c r="G55" s="87"/>
      <c r="H55" s="84"/>
      <c r="I55" s="82"/>
      <c r="J55" s="119">
        <f t="shared" ca="1" si="0"/>
        <v>0</v>
      </c>
      <c r="K55" s="120">
        <f t="shared" ca="1" si="1"/>
        <v>0</v>
      </c>
      <c r="L55" s="121">
        <f t="shared" ca="1" si="2"/>
        <v>0</v>
      </c>
      <c r="M55" s="122">
        <f t="shared" ca="1" si="3"/>
        <v>0</v>
      </c>
      <c r="N55" s="123">
        <f t="shared" ca="1" si="4"/>
        <v>0</v>
      </c>
      <c r="O55" s="124">
        <f t="shared" ca="1" si="5"/>
        <v>0</v>
      </c>
      <c r="P55"/>
      <c r="Q55"/>
      <c r="R55" s="1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</row>
    <row r="56" spans="1:174" ht="8.25" customHeight="1" x14ac:dyDescent="0.45">
      <c r="A56" s="146">
        <v>0.80208333333333204</v>
      </c>
      <c r="B56" s="85"/>
      <c r="C56" s="79"/>
      <c r="D56" s="85"/>
      <c r="E56" s="79"/>
      <c r="F56" s="85"/>
      <c r="G56" s="79"/>
      <c r="H56" s="85"/>
      <c r="I56" s="82"/>
      <c r="J56" s="119">
        <f t="shared" ca="1" si="0"/>
        <v>0</v>
      </c>
      <c r="K56" s="120">
        <f t="shared" ca="1" si="1"/>
        <v>0</v>
      </c>
      <c r="L56" s="121">
        <f t="shared" ca="1" si="2"/>
        <v>0</v>
      </c>
      <c r="M56" s="122">
        <f t="shared" ca="1" si="3"/>
        <v>0</v>
      </c>
      <c r="N56" s="123">
        <f t="shared" ca="1" si="4"/>
        <v>0</v>
      </c>
      <c r="O56" s="124">
        <f t="shared" ca="1" si="5"/>
        <v>0</v>
      </c>
      <c r="P56"/>
      <c r="Q56"/>
      <c r="R56" s="1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</row>
    <row r="57" spans="1:174" ht="8.25" customHeight="1" x14ac:dyDescent="0.45">
      <c r="A57" s="146">
        <v>0.812499999999998</v>
      </c>
      <c r="B57" s="85"/>
      <c r="C57" s="79"/>
      <c r="D57" s="85"/>
      <c r="E57" s="79"/>
      <c r="F57" s="85"/>
      <c r="G57" s="79"/>
      <c r="H57" s="85"/>
      <c r="I57" s="82"/>
      <c r="J57" s="119">
        <f t="shared" ca="1" si="0"/>
        <v>0</v>
      </c>
      <c r="K57" s="120">
        <f t="shared" ca="1" si="1"/>
        <v>0</v>
      </c>
      <c r="L57" s="121">
        <f t="shared" ca="1" si="2"/>
        <v>0</v>
      </c>
      <c r="M57" s="122">
        <f t="shared" ca="1" si="3"/>
        <v>0</v>
      </c>
      <c r="N57" s="123">
        <f t="shared" ca="1" si="4"/>
        <v>0</v>
      </c>
      <c r="O57" s="124">
        <f t="shared" ca="1" si="5"/>
        <v>0</v>
      </c>
      <c r="P57"/>
      <c r="Q57"/>
      <c r="R57" s="1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</row>
    <row r="58" spans="1:174" ht="7.9" customHeight="1" x14ac:dyDescent="0.45">
      <c r="A58" s="147">
        <v>0.82291666666666496</v>
      </c>
      <c r="B58" s="86"/>
      <c r="C58" s="88"/>
      <c r="D58" s="86"/>
      <c r="E58" s="88"/>
      <c r="F58" s="86"/>
      <c r="G58" s="88"/>
      <c r="H58" s="86"/>
      <c r="I58" s="82"/>
      <c r="J58" s="119">
        <f t="shared" ca="1" si="0"/>
        <v>0</v>
      </c>
      <c r="K58" s="120">
        <f t="shared" ca="1" si="1"/>
        <v>0</v>
      </c>
      <c r="L58" s="121">
        <f t="shared" ca="1" si="2"/>
        <v>0</v>
      </c>
      <c r="M58" s="122">
        <f t="shared" ca="1" si="3"/>
        <v>0</v>
      </c>
      <c r="N58" s="123">
        <f t="shared" ca="1" si="4"/>
        <v>0</v>
      </c>
      <c r="O58" s="124">
        <f t="shared" ca="1" si="5"/>
        <v>0</v>
      </c>
      <c r="P58"/>
      <c r="Q58"/>
      <c r="R58" s="1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</row>
    <row r="59" spans="1:174" ht="8.25" customHeight="1" x14ac:dyDescent="0.45">
      <c r="A59" s="145">
        <v>0.83333333333333204</v>
      </c>
      <c r="B59" s="84"/>
      <c r="C59" s="87"/>
      <c r="D59" s="84"/>
      <c r="E59" s="87"/>
      <c r="F59" s="84"/>
      <c r="G59" s="87"/>
      <c r="H59" s="84"/>
      <c r="I59" s="82"/>
      <c r="J59" s="119">
        <f t="shared" ca="1" si="0"/>
        <v>0</v>
      </c>
      <c r="K59" s="120">
        <f t="shared" ca="1" si="1"/>
        <v>0</v>
      </c>
      <c r="L59" s="121">
        <f t="shared" ca="1" si="2"/>
        <v>0</v>
      </c>
      <c r="M59" s="122">
        <f t="shared" ca="1" si="3"/>
        <v>0</v>
      </c>
      <c r="N59" s="123">
        <f t="shared" ca="1" si="4"/>
        <v>0</v>
      </c>
      <c r="O59" s="124">
        <f t="shared" ca="1" si="5"/>
        <v>0</v>
      </c>
      <c r="P59"/>
      <c r="Q59"/>
      <c r="R59" s="1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</row>
    <row r="60" spans="1:174" ht="8.25" customHeight="1" x14ac:dyDescent="0.45">
      <c r="A60" s="146">
        <v>0.843749999999998</v>
      </c>
      <c r="B60" s="85"/>
      <c r="C60" s="79"/>
      <c r="D60" s="85"/>
      <c r="E60" s="79"/>
      <c r="F60" s="85"/>
      <c r="G60" s="79"/>
      <c r="H60" s="85"/>
      <c r="I60" s="82"/>
      <c r="J60" s="119">
        <f t="shared" ca="1" si="0"/>
        <v>0</v>
      </c>
      <c r="K60" s="120">
        <f t="shared" ca="1" si="1"/>
        <v>0</v>
      </c>
      <c r="L60" s="121">
        <f t="shared" ca="1" si="2"/>
        <v>0</v>
      </c>
      <c r="M60" s="122">
        <f t="shared" ca="1" si="3"/>
        <v>0</v>
      </c>
      <c r="N60" s="123">
        <f t="shared" ca="1" si="4"/>
        <v>0</v>
      </c>
      <c r="O60" s="124">
        <f t="shared" ca="1" si="5"/>
        <v>0</v>
      </c>
      <c r="P60"/>
      <c r="Q60"/>
      <c r="R60" s="1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</row>
    <row r="61" spans="1:174" ht="8.25" customHeight="1" x14ac:dyDescent="0.45">
      <c r="A61" s="146">
        <v>0.85416666666666496</v>
      </c>
      <c r="B61" s="85"/>
      <c r="C61" s="79"/>
      <c r="D61" s="85"/>
      <c r="E61" s="79"/>
      <c r="F61" s="85"/>
      <c r="G61" s="79"/>
      <c r="H61" s="85"/>
      <c r="I61" s="82"/>
      <c r="J61" s="119">
        <f t="shared" ca="1" si="0"/>
        <v>0</v>
      </c>
      <c r="K61" s="120">
        <f t="shared" ca="1" si="1"/>
        <v>0</v>
      </c>
      <c r="L61" s="121">
        <f t="shared" ca="1" si="2"/>
        <v>0</v>
      </c>
      <c r="M61" s="122">
        <f t="shared" ca="1" si="3"/>
        <v>0</v>
      </c>
      <c r="N61" s="123">
        <f t="shared" ca="1" si="4"/>
        <v>0</v>
      </c>
      <c r="O61" s="124">
        <f t="shared" ca="1" si="5"/>
        <v>0</v>
      </c>
      <c r="P61"/>
      <c r="Q61"/>
      <c r="R61" s="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</row>
    <row r="62" spans="1:174" ht="8.25" customHeight="1" x14ac:dyDescent="0.45">
      <c r="A62" s="147">
        <v>0.86458333333333204</v>
      </c>
      <c r="B62" s="86"/>
      <c r="C62" s="88"/>
      <c r="D62" s="86"/>
      <c r="E62" s="88"/>
      <c r="F62" s="86"/>
      <c r="G62" s="88"/>
      <c r="H62" s="86"/>
      <c r="I62" s="82"/>
      <c r="J62" s="119">
        <f t="shared" ca="1" si="0"/>
        <v>0</v>
      </c>
      <c r="K62" s="120">
        <f t="shared" ca="1" si="1"/>
        <v>0</v>
      </c>
      <c r="L62" s="121">
        <f t="shared" ca="1" si="2"/>
        <v>0</v>
      </c>
      <c r="M62" s="122">
        <f t="shared" ca="1" si="3"/>
        <v>0</v>
      </c>
      <c r="N62" s="123">
        <f t="shared" ca="1" si="4"/>
        <v>0</v>
      </c>
      <c r="O62" s="124">
        <f t="shared" ca="1" si="5"/>
        <v>0</v>
      </c>
      <c r="P62"/>
      <c r="Q62"/>
      <c r="R62" s="1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</row>
    <row r="63" spans="1:174" ht="8.25" customHeight="1" x14ac:dyDescent="0.45">
      <c r="A63" s="145">
        <v>0.874999999999998</v>
      </c>
      <c r="B63" s="84"/>
      <c r="C63" s="87"/>
      <c r="D63" s="84"/>
      <c r="E63" s="87"/>
      <c r="F63" s="84"/>
      <c r="G63" s="87"/>
      <c r="H63" s="84"/>
      <c r="I63" s="82"/>
      <c r="J63" s="119">
        <f t="shared" ca="1" si="0"/>
        <v>0</v>
      </c>
      <c r="K63" s="120">
        <f t="shared" ca="1" si="1"/>
        <v>0</v>
      </c>
      <c r="L63" s="121">
        <f t="shared" ca="1" si="2"/>
        <v>0</v>
      </c>
      <c r="M63" s="122">
        <f t="shared" ca="1" si="3"/>
        <v>0</v>
      </c>
      <c r="N63" s="123">
        <f t="shared" ca="1" si="4"/>
        <v>0</v>
      </c>
      <c r="O63" s="124">
        <f t="shared" ca="1" si="5"/>
        <v>0</v>
      </c>
      <c r="P63"/>
      <c r="Q63"/>
      <c r="R63" s="1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</row>
    <row r="64" spans="1:174" ht="8.25" customHeight="1" x14ac:dyDescent="0.45">
      <c r="A64" s="146">
        <v>0.88541666666666496</v>
      </c>
      <c r="B64" s="85"/>
      <c r="C64" s="79"/>
      <c r="D64" s="85"/>
      <c r="E64" s="79"/>
      <c r="F64" s="85"/>
      <c r="G64" s="79"/>
      <c r="H64" s="85"/>
      <c r="I64" s="82"/>
      <c r="J64" s="119">
        <f t="shared" ca="1" si="0"/>
        <v>0</v>
      </c>
      <c r="K64" s="120">
        <f t="shared" ca="1" si="1"/>
        <v>0</v>
      </c>
      <c r="L64" s="121">
        <f t="shared" ca="1" si="2"/>
        <v>0</v>
      </c>
      <c r="M64" s="122">
        <f t="shared" ca="1" si="3"/>
        <v>0</v>
      </c>
      <c r="N64" s="123">
        <f t="shared" ca="1" si="4"/>
        <v>0</v>
      </c>
      <c r="O64" s="124">
        <f t="shared" ca="1" si="5"/>
        <v>0</v>
      </c>
      <c r="P64"/>
      <c r="Q64"/>
      <c r="R64" s="1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</row>
    <row r="65" spans="1:174" ht="8.25" customHeight="1" x14ac:dyDescent="0.45">
      <c r="A65" s="146">
        <v>0.89583333333333204</v>
      </c>
      <c r="B65" s="85"/>
      <c r="C65" s="79"/>
      <c r="D65" s="85"/>
      <c r="E65" s="79"/>
      <c r="F65" s="85"/>
      <c r="G65" s="79"/>
      <c r="H65" s="85"/>
      <c r="I65" s="82"/>
      <c r="J65" s="119">
        <f t="shared" ca="1" si="0"/>
        <v>0</v>
      </c>
      <c r="K65" s="120">
        <f t="shared" ca="1" si="1"/>
        <v>0</v>
      </c>
      <c r="L65" s="121">
        <f t="shared" ca="1" si="2"/>
        <v>0</v>
      </c>
      <c r="M65" s="122">
        <f t="shared" ca="1" si="3"/>
        <v>0</v>
      </c>
      <c r="N65" s="123">
        <f t="shared" ca="1" si="4"/>
        <v>0</v>
      </c>
      <c r="O65" s="124">
        <f t="shared" ca="1" si="5"/>
        <v>0</v>
      </c>
      <c r="P65"/>
      <c r="Q65"/>
      <c r="R65" s="1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</row>
    <row r="66" spans="1:174" ht="8.25" customHeight="1" x14ac:dyDescent="0.45">
      <c r="A66" s="147">
        <v>0.906249999999998</v>
      </c>
      <c r="B66" s="86"/>
      <c r="C66" s="88"/>
      <c r="D66" s="86"/>
      <c r="E66" s="88"/>
      <c r="F66" s="86"/>
      <c r="G66" s="88"/>
      <c r="H66" s="86"/>
      <c r="I66" s="82"/>
      <c r="J66" s="119">
        <f t="shared" ca="1" si="0"/>
        <v>0</v>
      </c>
      <c r="K66" s="120">
        <f t="shared" ca="1" si="1"/>
        <v>0</v>
      </c>
      <c r="L66" s="121">
        <f t="shared" ca="1" si="2"/>
        <v>0</v>
      </c>
      <c r="M66" s="122">
        <f t="shared" ca="1" si="3"/>
        <v>0</v>
      </c>
      <c r="N66" s="123">
        <f t="shared" ca="1" si="4"/>
        <v>0</v>
      </c>
      <c r="O66" s="124">
        <f t="shared" ca="1" si="5"/>
        <v>0</v>
      </c>
      <c r="P66"/>
      <c r="Q66"/>
      <c r="R66" s="1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</row>
    <row r="67" spans="1:174" ht="8.25" customHeight="1" x14ac:dyDescent="0.45">
      <c r="A67" s="145">
        <v>0.91666666666666496</v>
      </c>
      <c r="B67" s="84"/>
      <c r="C67" s="87"/>
      <c r="D67" s="84"/>
      <c r="E67" s="87"/>
      <c r="F67" s="84"/>
      <c r="G67" s="87"/>
      <c r="H67" s="84"/>
      <c r="I67" s="82"/>
      <c r="J67" s="119">
        <f t="shared" ca="1" si="0"/>
        <v>0</v>
      </c>
      <c r="K67" s="120">
        <f t="shared" ca="1" si="1"/>
        <v>0</v>
      </c>
      <c r="L67" s="121">
        <f t="shared" ca="1" si="2"/>
        <v>0</v>
      </c>
      <c r="M67" s="122">
        <f t="shared" ca="1" si="3"/>
        <v>0</v>
      </c>
      <c r="N67" s="123">
        <f t="shared" ca="1" si="4"/>
        <v>0</v>
      </c>
      <c r="O67" s="124">
        <f t="shared" ca="1" si="5"/>
        <v>0</v>
      </c>
      <c r="P67"/>
      <c r="Q67"/>
      <c r="R67" s="1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</row>
    <row r="68" spans="1:174" ht="8.25" customHeight="1" x14ac:dyDescent="0.45">
      <c r="A68" s="146">
        <v>0.92708333333333104</v>
      </c>
      <c r="B68" s="85"/>
      <c r="C68" s="79"/>
      <c r="D68" s="85"/>
      <c r="E68" s="79"/>
      <c r="F68" s="85"/>
      <c r="G68" s="79"/>
      <c r="H68" s="85"/>
      <c r="I68" s="82"/>
      <c r="J68" s="119">
        <f t="shared" ref="J68:J74" ca="1" si="6">IFERROR(COUNTIFS(INDIRECT(CONCATENATE("'",$I68,"'!B3:H74")),"*Pre-Vocational*",INDIRECT(CONCATENATE("'",$I68,"'!B3:H74")),"*"&amp;$A$1&amp;"*")/4,0)</f>
        <v>0</v>
      </c>
      <c r="K68" s="120">
        <f t="shared" ref="K68:K74" ca="1" si="7">IFERROR(COUNTIFS(INDIRECT(CONCATENATE("'",$I68,"'!B3:H74")),"*CareGiver*",INDIRECT(CONCATENATE("'",$I68,"'!B3:H74")),"*"&amp;$A$1&amp;"*")/4,0)</f>
        <v>0</v>
      </c>
      <c r="L68" s="121">
        <f t="shared" ref="L68:L74" ca="1" si="8">IFERROR(COUNTIFS(INDIRECT(CONCATENATE("'",$I68,"'!B3:H74")),"*Advocacy*",INDIRECT(CONCATENATE("'",$I68,"'!B3:H74")),"*"&amp;$A$1&amp;"*")/4,0)</f>
        <v>0</v>
      </c>
      <c r="M68" s="122">
        <f t="shared" ref="M68:M74" ca="1" si="9">IFERROR(COUNTIFS(INDIRECT(CONCATENATE("'",$I68,"'!B3:H74")),"*Respite*",INDIRECT(CONCATENATE("'",$I68,"'!B3:H74")),"*"&amp;$A$1&amp;"*")/4,0)</f>
        <v>0</v>
      </c>
      <c r="N68" s="123">
        <f t="shared" ref="N68:N74" ca="1" si="10">IFERROR(COUNTIFS(INDIRECT(CONCATENATE("'",$I68,"'!B3:H74")),"*Com Hab*",INDIRECT(CONCATENATE("'",$I68,"'!B3:H74")),"*"&amp;$A$1&amp;"*")/4,0)</f>
        <v>0</v>
      </c>
      <c r="O68" s="124">
        <f t="shared" ref="O68:O74" ca="1" si="11">SUM(J68:N68)</f>
        <v>0</v>
      </c>
      <c r="P68"/>
      <c r="Q68"/>
      <c r="R68" s="1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</row>
    <row r="69" spans="1:174" ht="8.25" customHeight="1" x14ac:dyDescent="0.45">
      <c r="A69" s="146">
        <v>0.937499999999998</v>
      </c>
      <c r="B69" s="85"/>
      <c r="C69" s="79"/>
      <c r="D69" s="85"/>
      <c r="E69" s="79"/>
      <c r="F69" s="85"/>
      <c r="G69" s="79"/>
      <c r="H69" s="85"/>
      <c r="I69" s="82"/>
      <c r="J69" s="119">
        <f t="shared" ca="1" si="6"/>
        <v>0</v>
      </c>
      <c r="K69" s="120">
        <f t="shared" ca="1" si="7"/>
        <v>0</v>
      </c>
      <c r="L69" s="121">
        <f t="shared" ca="1" si="8"/>
        <v>0</v>
      </c>
      <c r="M69" s="122">
        <f t="shared" ca="1" si="9"/>
        <v>0</v>
      </c>
      <c r="N69" s="123">
        <f t="shared" ca="1" si="10"/>
        <v>0</v>
      </c>
      <c r="O69" s="124">
        <f t="shared" ca="1" si="11"/>
        <v>0</v>
      </c>
      <c r="P69"/>
      <c r="Q69"/>
      <c r="R69" s="1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</row>
    <row r="70" spans="1:174" ht="8.25" customHeight="1" x14ac:dyDescent="0.45">
      <c r="A70" s="147">
        <v>0.94791666666666496</v>
      </c>
      <c r="B70" s="86"/>
      <c r="C70" s="88"/>
      <c r="D70" s="86"/>
      <c r="E70" s="88"/>
      <c r="F70" s="86"/>
      <c r="G70" s="88"/>
      <c r="H70" s="86"/>
      <c r="I70" s="82"/>
      <c r="J70" s="119">
        <f t="shared" ca="1" si="6"/>
        <v>0</v>
      </c>
      <c r="K70" s="120">
        <f t="shared" ca="1" si="7"/>
        <v>0</v>
      </c>
      <c r="L70" s="121">
        <f t="shared" ca="1" si="8"/>
        <v>0</v>
      </c>
      <c r="M70" s="122">
        <f t="shared" ca="1" si="9"/>
        <v>0</v>
      </c>
      <c r="N70" s="123">
        <f t="shared" ca="1" si="10"/>
        <v>0</v>
      </c>
      <c r="O70" s="124">
        <f t="shared" ca="1" si="11"/>
        <v>0</v>
      </c>
      <c r="P70"/>
      <c r="Q70"/>
      <c r="R70" s="1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</row>
    <row r="71" spans="1:174" ht="8.25" customHeight="1" x14ac:dyDescent="0.45">
      <c r="A71" s="145">
        <v>0.95833333333333337</v>
      </c>
      <c r="B71" s="84"/>
      <c r="C71" s="87"/>
      <c r="D71" s="84"/>
      <c r="E71" s="87"/>
      <c r="F71" s="84"/>
      <c r="G71" s="87"/>
      <c r="H71" s="84"/>
      <c r="I71" s="82"/>
      <c r="J71" s="119">
        <f t="shared" ca="1" si="6"/>
        <v>0</v>
      </c>
      <c r="K71" s="120">
        <f t="shared" ca="1" si="7"/>
        <v>0</v>
      </c>
      <c r="L71" s="121">
        <f t="shared" ca="1" si="8"/>
        <v>0</v>
      </c>
      <c r="M71" s="122">
        <f t="shared" ca="1" si="9"/>
        <v>0</v>
      </c>
      <c r="N71" s="123">
        <f t="shared" ca="1" si="10"/>
        <v>0</v>
      </c>
      <c r="O71" s="124">
        <f t="shared" ca="1" si="11"/>
        <v>0</v>
      </c>
      <c r="P71"/>
      <c r="Q71"/>
      <c r="R71" s="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</row>
    <row r="72" spans="1:174" ht="8.25" customHeight="1" x14ac:dyDescent="0.45">
      <c r="A72" s="146">
        <v>0.96875</v>
      </c>
      <c r="B72" s="85"/>
      <c r="C72" s="79"/>
      <c r="D72" s="85"/>
      <c r="E72" s="79"/>
      <c r="F72" s="85"/>
      <c r="G72" s="79"/>
      <c r="H72" s="85"/>
      <c r="I72" s="82"/>
      <c r="J72" s="119">
        <f t="shared" ca="1" si="6"/>
        <v>0</v>
      </c>
      <c r="K72" s="120">
        <f t="shared" ca="1" si="7"/>
        <v>0</v>
      </c>
      <c r="L72" s="121">
        <f t="shared" ca="1" si="8"/>
        <v>0</v>
      </c>
      <c r="M72" s="122">
        <f t="shared" ca="1" si="9"/>
        <v>0</v>
      </c>
      <c r="N72" s="123">
        <f t="shared" ca="1" si="10"/>
        <v>0</v>
      </c>
      <c r="O72" s="124">
        <f t="shared" ca="1" si="11"/>
        <v>0</v>
      </c>
      <c r="P72"/>
      <c r="Q72"/>
      <c r="R72" s="1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</row>
    <row r="73" spans="1:174" ht="8.25" customHeight="1" x14ac:dyDescent="0.45">
      <c r="A73" s="146">
        <v>0.97916666666666663</v>
      </c>
      <c r="B73" s="85"/>
      <c r="C73" s="79"/>
      <c r="D73" s="85"/>
      <c r="E73" s="79"/>
      <c r="F73" s="85"/>
      <c r="G73" s="79"/>
      <c r="H73" s="85"/>
      <c r="I73" s="82"/>
      <c r="J73" s="119">
        <f t="shared" ca="1" si="6"/>
        <v>0</v>
      </c>
      <c r="K73" s="120">
        <f t="shared" ca="1" si="7"/>
        <v>0</v>
      </c>
      <c r="L73" s="121">
        <f t="shared" ca="1" si="8"/>
        <v>0</v>
      </c>
      <c r="M73" s="122">
        <f t="shared" ca="1" si="9"/>
        <v>0</v>
      </c>
      <c r="N73" s="123">
        <f t="shared" ca="1" si="10"/>
        <v>0</v>
      </c>
      <c r="O73" s="124">
        <f t="shared" ca="1" si="11"/>
        <v>0</v>
      </c>
      <c r="P73"/>
      <c r="Q73"/>
      <c r="R73" s="1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</row>
    <row r="74" spans="1:174" ht="8.25" customHeight="1" x14ac:dyDescent="0.45">
      <c r="A74" s="147">
        <v>0.98958333333333337</v>
      </c>
      <c r="B74" s="86"/>
      <c r="C74" s="88"/>
      <c r="D74" s="86"/>
      <c r="E74" s="88"/>
      <c r="F74" s="86"/>
      <c r="G74" s="88"/>
      <c r="H74" s="86"/>
      <c r="I74" s="82"/>
      <c r="J74" s="119">
        <f t="shared" ca="1" si="6"/>
        <v>0</v>
      </c>
      <c r="K74" s="120">
        <f t="shared" ca="1" si="7"/>
        <v>0</v>
      </c>
      <c r="L74" s="121">
        <f t="shared" ca="1" si="8"/>
        <v>0</v>
      </c>
      <c r="M74" s="122">
        <f t="shared" ca="1" si="9"/>
        <v>0</v>
      </c>
      <c r="N74" s="123">
        <f t="shared" ca="1" si="10"/>
        <v>0</v>
      </c>
      <c r="O74" s="124">
        <f t="shared" ca="1" si="11"/>
        <v>0</v>
      </c>
      <c r="P74"/>
      <c r="Q74"/>
      <c r="R74" s="1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</row>
    <row r="75" spans="1:174" ht="8.25" customHeight="1" x14ac:dyDescent="0.45">
      <c r="A75" s="139" t="s">
        <v>5</v>
      </c>
      <c r="B75" s="89"/>
      <c r="C75" s="89"/>
      <c r="D75" s="89"/>
      <c r="E75" s="89"/>
      <c r="F75" s="89"/>
      <c r="G75" s="89"/>
      <c r="H75" s="90">
        <f>COUNTIF($B$3:$H$74,"*Pre-Vocational*")/4</f>
        <v>0</v>
      </c>
      <c r="I75" s="82"/>
      <c r="P75"/>
      <c r="Q75"/>
      <c r="R75" s="1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</row>
    <row r="76" spans="1:174" ht="8.25" customHeight="1" x14ac:dyDescent="0.45">
      <c r="A76" s="140" t="s">
        <v>6</v>
      </c>
      <c r="B76" s="60"/>
      <c r="C76" s="60"/>
      <c r="D76" s="60"/>
      <c r="E76" s="60"/>
      <c r="F76" s="60"/>
      <c r="G76" s="60"/>
      <c r="H76" s="91">
        <f>COUNTIF($B$3:$H$74,"*CareGiver*")/4</f>
        <v>0</v>
      </c>
      <c r="I76" s="82"/>
      <c r="P76"/>
      <c r="Q76"/>
      <c r="R76" s="1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</row>
    <row r="77" spans="1:174" ht="8.25" customHeight="1" x14ac:dyDescent="0.45">
      <c r="A77" s="141" t="s">
        <v>7</v>
      </c>
      <c r="B77" s="62"/>
      <c r="C77" s="62"/>
      <c r="D77" s="62"/>
      <c r="E77" s="62"/>
      <c r="F77" s="62"/>
      <c r="G77" s="62"/>
      <c r="H77" s="92">
        <f>COUNTIF($B$3:$H$74,"*Advocacy*")/4</f>
        <v>0</v>
      </c>
      <c r="I77" s="82"/>
      <c r="P77"/>
      <c r="Q77"/>
      <c r="R77" s="1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</row>
    <row r="78" spans="1:174" ht="8.25" customHeight="1" x14ac:dyDescent="0.45">
      <c r="A78" s="142" t="s">
        <v>8</v>
      </c>
      <c r="B78" s="64"/>
      <c r="C78" s="64"/>
      <c r="D78" s="64"/>
      <c r="E78" s="64"/>
      <c r="F78" s="64"/>
      <c r="G78" s="64"/>
      <c r="H78" s="93">
        <f>COUNTIF($B$3:$H$74,"*Respite*")/4</f>
        <v>0</v>
      </c>
      <c r="I78" s="82"/>
      <c r="P78"/>
      <c r="Q78"/>
      <c r="R78" s="1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</row>
    <row r="79" spans="1:174" ht="8.25" customHeight="1" x14ac:dyDescent="0.45">
      <c r="A79" s="143" t="s">
        <v>107</v>
      </c>
      <c r="B79" s="68"/>
      <c r="C79" s="68"/>
      <c r="D79" s="68"/>
      <c r="E79" s="68"/>
      <c r="F79" s="68"/>
      <c r="G79" s="68"/>
      <c r="H79" s="94">
        <f>COUNTIF($B$3:$H$74,"*Com Hab*")/4</f>
        <v>0</v>
      </c>
      <c r="I79" s="82"/>
      <c r="P79"/>
      <c r="Q79"/>
      <c r="R79" s="1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</row>
    <row r="80" spans="1:174" ht="8.25" customHeight="1" x14ac:dyDescent="0.45">
      <c r="A80" s="144" t="s">
        <v>39</v>
      </c>
      <c r="B80" s="95"/>
      <c r="C80" s="95"/>
      <c r="D80" s="95"/>
      <c r="E80" s="95"/>
      <c r="F80" s="95"/>
      <c r="G80" s="95"/>
      <c r="H80" s="96">
        <f>SUM(H75:H79)</f>
        <v>0</v>
      </c>
      <c r="I80" s="82"/>
      <c r="P80"/>
      <c r="Q80"/>
      <c r="R80" s="1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</row>
    <row r="81" spans="1:126" ht="8.25" hidden="1" customHeight="1" x14ac:dyDescent="0.45">
      <c r="I81" s="82"/>
      <c r="DV81" s="12"/>
    </row>
    <row r="82" spans="1:126" ht="8.25" hidden="1" customHeight="1" x14ac:dyDescent="0.45">
      <c r="I82" s="82"/>
    </row>
    <row r="83" spans="1:126" ht="8.25" hidden="1" customHeight="1" x14ac:dyDescent="0.45">
      <c r="I83" s="82"/>
      <c r="DU83" s="11" t="s">
        <v>176</v>
      </c>
    </row>
    <row r="84" spans="1:126" ht="8.25" hidden="1" customHeight="1" x14ac:dyDescent="0.45">
      <c r="I84" s="82"/>
    </row>
    <row r="85" spans="1:126" ht="14.25" hidden="1" x14ac:dyDescent="0.45">
      <c r="A85"/>
      <c r="B85"/>
      <c r="C85"/>
      <c r="D85"/>
      <c r="E85"/>
      <c r="F85"/>
      <c r="G85"/>
      <c r="H85"/>
      <c r="I85" s="82"/>
    </row>
    <row r="86" spans="1:126" ht="14.25" hidden="1" x14ac:dyDescent="0.45">
      <c r="A86"/>
      <c r="B86"/>
      <c r="C86"/>
      <c r="D86"/>
      <c r="E86"/>
      <c r="F86"/>
      <c r="G86"/>
      <c r="H86"/>
      <c r="I86" s="82"/>
    </row>
    <row r="87" spans="1:126" ht="14.25" hidden="1" x14ac:dyDescent="0.45">
      <c r="A87"/>
      <c r="B87"/>
      <c r="C87"/>
      <c r="D87"/>
      <c r="E87"/>
      <c r="F87"/>
      <c r="G87"/>
      <c r="H87"/>
      <c r="I87" s="82"/>
    </row>
    <row r="88" spans="1:126" ht="14.25" hidden="1" x14ac:dyDescent="0.45">
      <c r="A88"/>
      <c r="B88"/>
      <c r="C88"/>
      <c r="D88"/>
      <c r="E88"/>
      <c r="F88"/>
      <c r="G88"/>
      <c r="H88"/>
      <c r="I88" s="82"/>
    </row>
    <row r="89" spans="1:126" ht="14.25" hidden="1" x14ac:dyDescent="0.45">
      <c r="A89"/>
      <c r="B89"/>
      <c r="C89"/>
      <c r="D89"/>
      <c r="E89"/>
      <c r="F89"/>
      <c r="G89"/>
      <c r="H89"/>
      <c r="I89" s="82"/>
    </row>
    <row r="90" spans="1:126" ht="8.25" hidden="1" customHeight="1" x14ac:dyDescent="0.45">
      <c r="A90"/>
      <c r="B90"/>
      <c r="C90"/>
      <c r="D90"/>
      <c r="E90"/>
      <c r="F90"/>
      <c r="G90"/>
      <c r="H90"/>
      <c r="I90" s="82"/>
    </row>
    <row r="91" spans="1:126" ht="8.25" hidden="1" customHeight="1" x14ac:dyDescent="0.45">
      <c r="I91" s="82"/>
    </row>
    <row r="92" spans="1:126" ht="8.25" hidden="1" customHeight="1" x14ac:dyDescent="0.45">
      <c r="I92" s="82"/>
    </row>
    <row r="93" spans="1:126" ht="8.25" hidden="1" customHeight="1" x14ac:dyDescent="0.45">
      <c r="I93" s="82"/>
    </row>
    <row r="94" spans="1:126" ht="8.25" hidden="1" customHeight="1" x14ac:dyDescent="0.45">
      <c r="I94" s="82"/>
    </row>
    <row r="95" spans="1:126" ht="8.25" hidden="1" customHeight="1" x14ac:dyDescent="0.45">
      <c r="I95" s="82"/>
    </row>
    <row r="96" spans="1:126" ht="8.25" hidden="1" customHeight="1" x14ac:dyDescent="0.45">
      <c r="I96" s="82"/>
    </row>
    <row r="97" spans="9:9" ht="8.25" hidden="1" customHeight="1" x14ac:dyDescent="0.45">
      <c r="I97" s="82"/>
    </row>
    <row r="98" spans="9:9" ht="8.25" hidden="1" customHeight="1" x14ac:dyDescent="0.45">
      <c r="I98" s="82"/>
    </row>
    <row r="99" spans="9:9" ht="8.25" hidden="1" customHeight="1" x14ac:dyDescent="0.45">
      <c r="I99" s="82"/>
    </row>
    <row r="100" spans="9:9" ht="8.25" hidden="1" customHeight="1" x14ac:dyDescent="0.45">
      <c r="I100" s="82"/>
    </row>
    <row r="101" spans="9:9" ht="8.25" hidden="1" customHeight="1" x14ac:dyDescent="0.45">
      <c r="I101" s="82"/>
    </row>
    <row r="102" spans="9:9" ht="8.25" hidden="1" customHeight="1" x14ac:dyDescent="0.45">
      <c r="I102" s="82"/>
    </row>
    <row r="103" spans="9:9" ht="8.25" hidden="1" customHeight="1" x14ac:dyDescent="0.45">
      <c r="I103" s="82"/>
    </row>
    <row r="104" spans="9:9" ht="8.25" hidden="1" customHeight="1" x14ac:dyDescent="0.45">
      <c r="I104" s="82"/>
    </row>
    <row r="105" spans="9:9" ht="8.25" hidden="1" customHeight="1" x14ac:dyDescent="0.45">
      <c r="I105" s="82"/>
    </row>
    <row r="106" spans="9:9" ht="8.25" hidden="1" customHeight="1" x14ac:dyDescent="0.45">
      <c r="I106" s="82"/>
    </row>
    <row r="107" spans="9:9" ht="8.25" hidden="1" customHeight="1" x14ac:dyDescent="0.45">
      <c r="I107" s="82"/>
    </row>
    <row r="108" spans="9:9" ht="8.25" hidden="1" customHeight="1" x14ac:dyDescent="0.45">
      <c r="I108" s="82"/>
    </row>
    <row r="109" spans="9:9" ht="8.25" hidden="1" customHeight="1" x14ac:dyDescent="0.45">
      <c r="I109" s="82"/>
    </row>
    <row r="110" spans="9:9" ht="8.25" hidden="1" customHeight="1" x14ac:dyDescent="0.45">
      <c r="I110" s="82"/>
    </row>
    <row r="111" spans="9:9" ht="8.25" hidden="1" customHeight="1" x14ac:dyDescent="0.45">
      <c r="I111" s="82"/>
    </row>
    <row r="112" spans="9:9" ht="8.25" hidden="1" customHeight="1" x14ac:dyDescent="0.45">
      <c r="I112" s="82"/>
    </row>
    <row r="113" spans="9:9" ht="8.25" hidden="1" customHeight="1" x14ac:dyDescent="0.45">
      <c r="I113" s="82"/>
    </row>
    <row r="114" spans="9:9" ht="8.25" hidden="1" customHeight="1" x14ac:dyDescent="0.45">
      <c r="I114" s="82"/>
    </row>
    <row r="115" spans="9:9" ht="8.25" hidden="1" customHeight="1" x14ac:dyDescent="0.45">
      <c r="I115" s="82"/>
    </row>
    <row r="116" spans="9:9" ht="8.25" hidden="1" customHeight="1" x14ac:dyDescent="0.45">
      <c r="I116" s="82"/>
    </row>
    <row r="117" spans="9:9" ht="8.25" hidden="1" customHeight="1" x14ac:dyDescent="0.45">
      <c r="I117" s="82"/>
    </row>
    <row r="118" spans="9:9" ht="8.25" hidden="1" customHeight="1" x14ac:dyDescent="0.45">
      <c r="I118" s="82"/>
    </row>
    <row r="119" spans="9:9" ht="8.25" hidden="1" customHeight="1" x14ac:dyDescent="0.45">
      <c r="I119" s="82"/>
    </row>
    <row r="120" spans="9:9" ht="8.25" hidden="1" customHeight="1" x14ac:dyDescent="0.45">
      <c r="I120" s="82"/>
    </row>
    <row r="121" spans="9:9" ht="8.25" hidden="1" customHeight="1" x14ac:dyDescent="0.45">
      <c r="I121" s="82"/>
    </row>
    <row r="122" spans="9:9" ht="8.25" hidden="1" customHeight="1" x14ac:dyDescent="0.45">
      <c r="I122" s="82"/>
    </row>
    <row r="123" spans="9:9" ht="8.25" hidden="1" customHeight="1" x14ac:dyDescent="0.45">
      <c r="I123" s="82"/>
    </row>
    <row r="124" spans="9:9" ht="8.25" hidden="1" customHeight="1" x14ac:dyDescent="0.45">
      <c r="I124" s="82"/>
    </row>
    <row r="125" spans="9:9" ht="8.25" hidden="1" customHeight="1" x14ac:dyDescent="0.45">
      <c r="I125" s="82"/>
    </row>
    <row r="126" spans="9:9" ht="8.25" hidden="1" customHeight="1" x14ac:dyDescent="0.45">
      <c r="I126" s="82"/>
    </row>
    <row r="127" spans="9:9" ht="8.25" hidden="1" customHeight="1" x14ac:dyDescent="0.45">
      <c r="I127" s="82"/>
    </row>
    <row r="128" spans="9:9" ht="8.25" hidden="1" customHeight="1" x14ac:dyDescent="0.45">
      <c r="I128" s="82"/>
    </row>
    <row r="129" spans="9:9" ht="8.25" hidden="1" customHeight="1" x14ac:dyDescent="0.45">
      <c r="I129" s="82"/>
    </row>
    <row r="130" spans="9:9" ht="8.25" hidden="1" customHeight="1" x14ac:dyDescent="0.45">
      <c r="I130" s="82"/>
    </row>
    <row r="131" spans="9:9" ht="8.25" hidden="1" customHeight="1" x14ac:dyDescent="0.45">
      <c r="I131" s="82"/>
    </row>
    <row r="132" spans="9:9" ht="8.25" hidden="1" customHeight="1" x14ac:dyDescent="0.45">
      <c r="I132" s="82"/>
    </row>
    <row r="133" spans="9:9" ht="8.25" hidden="1" customHeight="1" x14ac:dyDescent="0.45">
      <c r="I133" s="82"/>
    </row>
    <row r="134" spans="9:9" ht="8.25" hidden="1" customHeight="1" x14ac:dyDescent="0.45">
      <c r="I134" s="82"/>
    </row>
    <row r="135" spans="9:9" ht="8.25" hidden="1" customHeight="1" x14ac:dyDescent="0.45">
      <c r="I135" s="82"/>
    </row>
    <row r="136" spans="9:9" ht="8.25" hidden="1" customHeight="1" x14ac:dyDescent="0.45">
      <c r="I136" s="82"/>
    </row>
    <row r="137" spans="9:9" ht="8.25" hidden="1" customHeight="1" x14ac:dyDescent="0.45">
      <c r="I137" s="82"/>
    </row>
    <row r="138" spans="9:9" ht="8.25" hidden="1" customHeight="1" x14ac:dyDescent="0.45">
      <c r="I138" s="82"/>
    </row>
    <row r="139" spans="9:9" ht="8.25" hidden="1" customHeight="1" x14ac:dyDescent="0.45">
      <c r="I139" s="82"/>
    </row>
    <row r="140" spans="9:9" ht="8.25" hidden="1" customHeight="1" x14ac:dyDescent="0.45">
      <c r="I140" s="82"/>
    </row>
    <row r="141" spans="9:9" ht="8.25" hidden="1" customHeight="1" x14ac:dyDescent="0.45">
      <c r="I141" s="82"/>
    </row>
    <row r="142" spans="9:9" ht="8.25" hidden="1" customHeight="1" x14ac:dyDescent="0.45">
      <c r="I142" s="82"/>
    </row>
    <row r="143" spans="9:9" ht="8.25" hidden="1" customHeight="1" x14ac:dyDescent="0.45">
      <c r="I143" s="82"/>
    </row>
    <row r="144" spans="9:9" ht="8.25" hidden="1" customHeight="1" x14ac:dyDescent="0.45">
      <c r="I144" s="82"/>
    </row>
    <row r="145" spans="9:9" ht="8.25" hidden="1" customHeight="1" x14ac:dyDescent="0.45">
      <c r="I145" s="82"/>
    </row>
    <row r="146" spans="9:9" ht="8.25" hidden="1" customHeight="1" x14ac:dyDescent="0.45">
      <c r="I146" s="82"/>
    </row>
    <row r="147" spans="9:9" ht="8.25" hidden="1" customHeight="1" x14ac:dyDescent="0.45">
      <c r="I147" s="82"/>
    </row>
    <row r="148" spans="9:9" ht="8.25" hidden="1" customHeight="1" x14ac:dyDescent="0.45">
      <c r="I148" s="82"/>
    </row>
    <row r="149" spans="9:9" ht="8.25" hidden="1" customHeight="1" x14ac:dyDescent="0.45">
      <c r="I149" s="82"/>
    </row>
    <row r="150" spans="9:9" ht="8.25" hidden="1" customHeight="1" x14ac:dyDescent="0.45">
      <c r="I150" s="82"/>
    </row>
    <row r="151" spans="9:9" ht="8.25" hidden="1" customHeight="1" x14ac:dyDescent="0.45">
      <c r="I151" s="82"/>
    </row>
    <row r="152" spans="9:9" ht="8.25" hidden="1" customHeight="1" x14ac:dyDescent="0.45">
      <c r="I152" s="82"/>
    </row>
    <row r="153" spans="9:9" ht="8.25" hidden="1" customHeight="1" x14ac:dyDescent="0.45">
      <c r="I153" s="82"/>
    </row>
    <row r="154" spans="9:9" ht="8.25" hidden="1" customHeight="1" x14ac:dyDescent="0.45">
      <c r="I154" s="82"/>
    </row>
    <row r="155" spans="9:9" ht="8.25" hidden="1" customHeight="1" x14ac:dyDescent="0.45">
      <c r="I155" s="82"/>
    </row>
    <row r="156" spans="9:9" ht="8.25" hidden="1" customHeight="1" x14ac:dyDescent="0.45">
      <c r="I156" s="82"/>
    </row>
    <row r="157" spans="9:9" ht="8.25" hidden="1" customHeight="1" x14ac:dyDescent="0.45">
      <c r="I157" s="82"/>
    </row>
    <row r="158" spans="9:9" ht="8.25" hidden="1" customHeight="1" x14ac:dyDescent="0.45">
      <c r="I158" s="82"/>
    </row>
    <row r="159" spans="9:9" ht="8.25" hidden="1" customHeight="1" x14ac:dyDescent="0.45">
      <c r="I159" s="82"/>
    </row>
    <row r="160" spans="9:9" ht="8.25" hidden="1" customHeight="1" x14ac:dyDescent="0.45">
      <c r="I160" s="82"/>
    </row>
    <row r="161" spans="9:9" ht="8.25" hidden="1" customHeight="1" x14ac:dyDescent="0.45">
      <c r="I161" s="82"/>
    </row>
    <row r="162" spans="9:9" ht="8.25" hidden="1" customHeight="1" x14ac:dyDescent="0.45">
      <c r="I162" s="82"/>
    </row>
    <row r="163" spans="9:9" ht="8.25" hidden="1" customHeight="1" x14ac:dyDescent="0.45">
      <c r="I163" s="82"/>
    </row>
    <row r="164" spans="9:9" ht="8.25" hidden="1" customHeight="1" x14ac:dyDescent="0.45">
      <c r="I164" s="82"/>
    </row>
    <row r="165" spans="9:9" ht="8.25" hidden="1" customHeight="1" x14ac:dyDescent="0.45">
      <c r="I165" s="82"/>
    </row>
    <row r="166" spans="9:9" ht="8.25" hidden="1" customHeight="1" x14ac:dyDescent="0.45">
      <c r="I166" s="82"/>
    </row>
    <row r="167" spans="9:9" ht="8.25" hidden="1" customHeight="1" x14ac:dyDescent="0.45">
      <c r="I167" s="82"/>
    </row>
    <row r="168" spans="9:9" ht="8.25" hidden="1" customHeight="1" x14ac:dyDescent="0.45">
      <c r="I168" s="82"/>
    </row>
    <row r="169" spans="9:9" ht="8.25" hidden="1" customHeight="1" x14ac:dyDescent="0.45">
      <c r="I169" s="82"/>
    </row>
    <row r="170" spans="9:9" ht="8.25" hidden="1" customHeight="1" x14ac:dyDescent="0.45">
      <c r="I170" s="82"/>
    </row>
    <row r="171" spans="9:9" ht="8.25" hidden="1" customHeight="1" x14ac:dyDescent="0.45">
      <c r="I171" s="82"/>
    </row>
    <row r="172" spans="9:9" ht="8.25" hidden="1" customHeight="1" x14ac:dyDescent="0.45">
      <c r="I172" s="82"/>
    </row>
    <row r="173" spans="9:9" ht="8.25" hidden="1" customHeight="1" x14ac:dyDescent="0.45">
      <c r="I173" s="82"/>
    </row>
    <row r="174" spans="9:9" ht="8.25" hidden="1" customHeight="1" x14ac:dyDescent="0.45">
      <c r="I174" s="82"/>
    </row>
    <row r="175" spans="9:9" ht="8.25" hidden="1" customHeight="1" x14ac:dyDescent="0.45">
      <c r="I175" s="82"/>
    </row>
    <row r="176" spans="9:9" ht="8.25" hidden="1" customHeight="1" x14ac:dyDescent="0.45">
      <c r="I176" s="82"/>
    </row>
    <row r="177" spans="9:9" ht="8.25" hidden="1" customHeight="1" x14ac:dyDescent="0.45">
      <c r="I177" s="82"/>
    </row>
    <row r="178" spans="9:9" ht="8.25" hidden="1" customHeight="1" x14ac:dyDescent="0.45">
      <c r="I178" s="82"/>
    </row>
    <row r="179" spans="9:9" ht="8.25" hidden="1" customHeight="1" x14ac:dyDescent="0.45">
      <c r="I179" s="82"/>
    </row>
    <row r="180" spans="9:9" ht="8.25" hidden="1" customHeight="1" x14ac:dyDescent="0.45">
      <c r="I180" s="82"/>
    </row>
  </sheetData>
  <mergeCells count="7">
    <mergeCell ref="O1:O2"/>
    <mergeCell ref="A1:H1"/>
    <mergeCell ref="J1:J2"/>
    <mergeCell ref="K1:K2"/>
    <mergeCell ref="L1:L2"/>
    <mergeCell ref="M1:M2"/>
    <mergeCell ref="N1:N2"/>
  </mergeCells>
  <conditionalFormatting sqref="B3:H74">
    <cfRule type="containsText" dxfId="59" priority="1" operator="containsText" text="Unavailable">
      <formula>NOT(ISERROR(SEARCH("Unavailable",B3)))</formula>
    </cfRule>
    <cfRule type="containsText" dxfId="58" priority="2" operator="containsText" text="Com Hab">
      <formula>NOT(ISERROR(SEARCH("Com Hab",B3)))</formula>
    </cfRule>
    <cfRule type="containsText" dxfId="57" priority="3" operator="containsText" text="Respite">
      <formula>NOT(ISERROR(SEARCH("Respite",B3)))</formula>
    </cfRule>
    <cfRule type="containsText" dxfId="56" priority="4" operator="containsText" text="Advocacy">
      <formula>NOT(ISERROR(SEARCH("Advocacy",B3)))</formula>
    </cfRule>
    <cfRule type="containsText" dxfId="55" priority="5" operator="containsText" text="CareGiver">
      <formula>NOT(ISERROR(SEARCH("CareGiver",B3)))</formula>
    </cfRule>
    <cfRule type="containsText" dxfId="54" priority="6" operator="containsText" text="Pre-Vocational">
      <formula>NOT(ISERROR(SEARCH("Pre-Vocational",B3)))</formula>
    </cfRule>
  </conditionalFormatting>
  <dataValidations count="3">
    <dataValidation allowBlank="1" showInputMessage="1" showErrorMessage="1" prompt="Fill out in worker home sheet" sqref="R1:R6" xr:uid="{A9D321EF-AF31-4C5C-9F39-8250F0BC1A8F}"/>
    <dataValidation type="list" allowBlank="1" showInputMessage="1" showErrorMessage="1" sqref="I3:I180" xr:uid="{0290E1B1-AE57-4E0A-BFEE-FA0B03D81E6C}">
      <formula1>Clients</formula1>
    </dataValidation>
    <dataValidation type="list" allowBlank="1" showInputMessage="1" showErrorMessage="1" sqref="A1" xr:uid="{42CBDB8D-98ED-41D0-A242-53FF28EB5769}">
      <formula1>worker</formula1>
    </dataValidation>
  </dataValidations>
  <pageMargins left="0" right="0" top="1.75" bottom="0.75" header="0" footer="0"/>
  <pageSetup orientation="portrait" r:id="rId1"/>
  <headerFooter scaleWithDoc="0">
    <oddHeader>&amp;L&amp;G&amp;C
&amp;G</oddHeader>
    <oddFooter>&amp;C
Signature: ____________________ Date: ____/____/____
 &amp;K92D05010 Prag Blvd #003 Monroe NY 10950 ● 845-600-1331 ● Info@legadail.org &amp;K01+000
&amp;G</oddFooter>
  </headerFooter>
  <drawing r:id="rId2"/>
  <legacyDrawingHF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D5488-E8D6-49D3-8851-FF972B56F884}">
  <sheetPr codeName="Sheet9">
    <tabColor indexed="30"/>
    <pageSetUpPr fitToPage="1"/>
  </sheetPr>
  <dimension ref="A1:GC180"/>
  <sheetViews>
    <sheetView showGridLines="0" zoomScale="85" zoomScaleNormal="85" workbookViewId="0">
      <selection activeCell="R41" sqref="R41"/>
    </sheetView>
  </sheetViews>
  <sheetFormatPr defaultColWidth="0" defaultRowHeight="0" customHeight="1" zeroHeight="1" x14ac:dyDescent="0.45"/>
  <cols>
    <col min="1" max="1" width="11.265625" style="11" bestFit="1" customWidth="1"/>
    <col min="2" max="8" width="6.53125" style="11" customWidth="1"/>
    <col min="9" max="9" width="16.53125" style="83" customWidth="1"/>
    <col min="10" max="15" width="6.53125" customWidth="1"/>
    <col min="16" max="16" width="5.46484375" style="11" customWidth="1"/>
    <col min="17" max="17" width="17.73046875" style="11" customWidth="1"/>
    <col min="18" max="18" width="29.53125" style="50" customWidth="1"/>
    <col min="19" max="19" width="3.73046875" style="11" customWidth="1"/>
    <col min="20" max="20" width="37.53125" style="11" customWidth="1"/>
    <col min="21" max="21" width="3.73046875" style="11" customWidth="1"/>
    <col min="22" max="22" width="4.796875" style="11" hidden="1" customWidth="1"/>
    <col min="23" max="23" width="10.265625" style="11" hidden="1" customWidth="1"/>
    <col min="24" max="24" width="14.265625" style="11" hidden="1" customWidth="1"/>
    <col min="25" max="29" width="3.73046875" style="11" hidden="1" customWidth="1"/>
    <col min="30" max="30" width="4.796875" style="11" hidden="1" customWidth="1"/>
    <col min="31" max="31" width="10.265625" style="11" hidden="1" customWidth="1"/>
    <col min="32" max="37" width="3.73046875" style="11" hidden="1" customWidth="1"/>
    <col min="38" max="38" width="4.796875" style="11" hidden="1" customWidth="1"/>
    <col min="39" max="39" width="10.265625" style="11" hidden="1" customWidth="1"/>
    <col min="40" max="45" width="3.73046875" style="11" hidden="1" customWidth="1"/>
    <col min="46" max="46" width="4.796875" style="11" hidden="1" customWidth="1"/>
    <col min="47" max="47" width="10.265625" style="11" hidden="1" customWidth="1"/>
    <col min="48" max="53" width="3.73046875" style="11" hidden="1" customWidth="1"/>
    <col min="54" max="54" width="4.796875" style="11" hidden="1" customWidth="1"/>
    <col min="55" max="55" width="10.265625" style="11" hidden="1" customWidth="1"/>
    <col min="56" max="61" width="3.73046875" style="11" hidden="1" customWidth="1"/>
    <col min="62" max="62" width="4.796875" style="11" hidden="1" customWidth="1"/>
    <col min="63" max="63" width="10.265625" style="11" hidden="1" customWidth="1"/>
    <col min="64" max="69" width="3.73046875" style="11" hidden="1" customWidth="1"/>
    <col min="70" max="70" width="4.796875" style="11" hidden="1" customWidth="1"/>
    <col min="71" max="71" width="10.265625" style="11" hidden="1" customWidth="1"/>
    <col min="72" max="77" width="3.73046875" style="11" hidden="1" customWidth="1"/>
    <col min="78" max="78" width="4.796875" style="11" hidden="1" customWidth="1"/>
    <col min="79" max="79" width="10.265625" style="11" hidden="1" customWidth="1"/>
    <col min="80" max="85" width="3.73046875" style="11" hidden="1" customWidth="1"/>
    <col min="86" max="86" width="4.796875" style="11" hidden="1" customWidth="1"/>
    <col min="87" max="87" width="10.265625" style="11" hidden="1" customWidth="1"/>
    <col min="88" max="93" width="3.73046875" style="11" hidden="1" customWidth="1"/>
    <col min="94" max="94" width="4.796875" style="11" hidden="1" customWidth="1"/>
    <col min="95" max="95" width="10.265625" style="11" hidden="1" customWidth="1"/>
    <col min="96" max="101" width="3.73046875" style="11" hidden="1" customWidth="1"/>
    <col min="102" max="102" width="4.796875" style="11" hidden="1" customWidth="1"/>
    <col min="103" max="103" width="10.265625" style="11" hidden="1" customWidth="1"/>
    <col min="104" max="109" width="3.73046875" style="11" hidden="1" customWidth="1"/>
    <col min="110" max="110" width="4.796875" style="11" hidden="1" customWidth="1"/>
    <col min="111" max="111" width="10.265625" style="11" hidden="1" customWidth="1"/>
    <col min="112" max="117" width="3.73046875" style="11" hidden="1" customWidth="1"/>
    <col min="118" max="118" width="4.796875" style="11" hidden="1" customWidth="1"/>
    <col min="119" max="119" width="10.265625" style="11" hidden="1" customWidth="1"/>
    <col min="120" max="125" width="3.73046875" style="11" hidden="1" customWidth="1"/>
    <col min="126" max="126" width="4.796875" style="11" hidden="1" customWidth="1"/>
    <col min="127" max="127" width="10.265625" style="11" hidden="1" customWidth="1"/>
    <col min="128" max="133" width="3.73046875" style="11" hidden="1" customWidth="1"/>
    <col min="134" max="134" width="4.796875" style="11" hidden="1" customWidth="1"/>
    <col min="135" max="135" width="10.265625" style="11" hidden="1" customWidth="1"/>
    <col min="136" max="141" width="3.73046875" style="11" hidden="1" customWidth="1"/>
    <col min="142" max="142" width="4.796875" style="11" hidden="1" customWidth="1"/>
    <col min="143" max="143" width="10.265625" style="11" hidden="1" customWidth="1"/>
    <col min="144" max="149" width="3.73046875" style="11" hidden="1" customWidth="1"/>
    <col min="150" max="150" width="4.796875" style="11" hidden="1" customWidth="1"/>
    <col min="151" max="151" width="10.265625" style="11" hidden="1" customWidth="1"/>
    <col min="152" max="157" width="3.73046875" style="11" hidden="1" customWidth="1"/>
    <col min="158" max="158" width="4.796875" style="11" hidden="1" customWidth="1"/>
    <col min="159" max="159" width="10.265625" style="11" hidden="1" customWidth="1"/>
    <col min="160" max="165" width="3.73046875" style="11" hidden="1" customWidth="1"/>
    <col min="166" max="166" width="4.796875" style="11" hidden="1" customWidth="1"/>
    <col min="167" max="167" width="10.265625" style="11" hidden="1" customWidth="1"/>
    <col min="168" max="173" width="3.73046875" style="11" hidden="1" customWidth="1"/>
    <col min="174" max="174" width="4.796875" style="11" hidden="1" customWidth="1"/>
    <col min="175" max="175" width="3.73046875" hidden="1" customWidth="1"/>
    <col min="176" max="176" width="20.265625" hidden="1" customWidth="1"/>
    <col min="177" max="178" width="14.53125" hidden="1" customWidth="1"/>
    <col min="179" max="183" width="3.73046875" hidden="1" customWidth="1"/>
    <col min="184" max="184" width="12" hidden="1" customWidth="1"/>
    <col min="185" max="185" width="8.265625" hidden="1" customWidth="1"/>
    <col min="186" max="16384" width="3.73046875" hidden="1"/>
  </cols>
  <sheetData>
    <row r="1" spans="1:174" ht="8.25" customHeight="1" thickBot="1" x14ac:dyDescent="0.5">
      <c r="A1" s="181" t="s">
        <v>19</v>
      </c>
      <c r="B1" s="182"/>
      <c r="C1" s="182"/>
      <c r="D1" s="182"/>
      <c r="E1" s="182"/>
      <c r="F1" s="182"/>
      <c r="G1" s="182"/>
      <c r="H1" s="183"/>
      <c r="I1" s="148"/>
      <c r="J1" s="180" t="s">
        <v>208</v>
      </c>
      <c r="K1" s="180" t="s">
        <v>6</v>
      </c>
      <c r="L1" s="180" t="s">
        <v>7</v>
      </c>
      <c r="M1" s="180" t="s">
        <v>8</v>
      </c>
      <c r="N1" s="180" t="s">
        <v>107</v>
      </c>
      <c r="O1" s="180" t="s">
        <v>39</v>
      </c>
      <c r="P1"/>
      <c r="Q1" s="117" t="s">
        <v>10</v>
      </c>
      <c r="R1" s="115" t="str" cm="1">
        <f t="array" aca="1" ref="R1" ca="1">INDIRECT(CONCATENATE("Worker!A",MATCH($A$1,Worker!A:A,0)))</f>
        <v>Worker 2</v>
      </c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</row>
    <row r="2" spans="1:174" ht="8.25" customHeight="1" thickTop="1" thickBot="1" x14ac:dyDescent="0.5">
      <c r="A2" s="47"/>
      <c r="B2" s="47" t="s">
        <v>32</v>
      </c>
      <c r="C2" s="47" t="s">
        <v>33</v>
      </c>
      <c r="D2" s="47" t="s">
        <v>34</v>
      </c>
      <c r="E2" s="47" t="s">
        <v>35</v>
      </c>
      <c r="F2" s="47" t="s">
        <v>36</v>
      </c>
      <c r="G2" s="47" t="s">
        <v>37</v>
      </c>
      <c r="H2" s="47" t="s">
        <v>38</v>
      </c>
      <c r="I2" s="149" t="s">
        <v>172</v>
      </c>
      <c r="J2" s="180"/>
      <c r="K2" s="180"/>
      <c r="L2" s="180"/>
      <c r="M2" s="180"/>
      <c r="N2" s="180"/>
      <c r="O2" s="180"/>
      <c r="P2"/>
      <c r="Q2" s="117" t="s">
        <v>198</v>
      </c>
      <c r="R2" s="115" cm="1">
        <f t="array" aca="1" ref="R2" ca="1">INDIRECT(CONCATENATE("Worker!I",MATCH($A$1,Worker!A:A,0)))</f>
        <v>0</v>
      </c>
      <c r="S2"/>
      <c r="T2"/>
      <c r="U2"/>
      <c r="V2"/>
      <c r="W2" s="29" t="s">
        <v>179</v>
      </c>
      <c r="X2" s="29" t="str">
        <f>LOWER(A1)</f>
        <v>worker 2</v>
      </c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</row>
    <row r="3" spans="1:174" ht="8.25" customHeight="1" thickTop="1" thickBot="1" x14ac:dyDescent="0.5">
      <c r="A3" s="145">
        <v>0.25</v>
      </c>
      <c r="B3" s="84"/>
      <c r="C3" s="87"/>
      <c r="D3" s="84"/>
      <c r="E3" s="87"/>
      <c r="F3" s="84"/>
      <c r="G3" s="87"/>
      <c r="H3" s="84"/>
      <c r="I3" s="82"/>
      <c r="J3" s="119">
        <f ca="1">IFERROR(COUNTIFS(INDIRECT(CONCATENATE("'",$I3,"'!B3:H74")),"*Pre-Vocational*",INDIRECT(CONCATENATE("'",$I3,"'!B3:H74")),"*"&amp;$A$1&amp;"*")/4,0)</f>
        <v>0</v>
      </c>
      <c r="K3" s="120">
        <f ca="1">IFERROR(COUNTIFS(INDIRECT(CONCATENATE("'",$I3,"'!B3:H74")),"*CareGiver*",INDIRECT(CONCATENATE("'",$I3,"'!B3:H74")),"*"&amp;$A$1&amp;"*")/4,0)</f>
        <v>0</v>
      </c>
      <c r="L3" s="121">
        <f ca="1">IFERROR(COUNTIFS(INDIRECT(CONCATENATE("'",$I3,"'!B3:H74")),"*Advocacy*",INDIRECT(CONCATENATE("'",$I3,"'!B3:H74")),"*"&amp;$A$1&amp;"*")/4,0)</f>
        <v>0</v>
      </c>
      <c r="M3" s="122">
        <f ca="1">IFERROR(COUNTIFS(INDIRECT(CONCATENATE("'",$I3,"'!B3:H74")),"*Respite*",INDIRECT(CONCATENATE("'",$I3,"'!B3:H74")),"*"&amp;$A$1&amp;"*")/4,0)</f>
        <v>0</v>
      </c>
      <c r="N3" s="123">
        <f ca="1">IFERROR(COUNTIFS(INDIRECT(CONCATENATE("'",$I3,"'!B3:H74")),"*Com Hab*",INDIRECT(CONCATENATE("'",$I3,"'!B3:H74")),"*"&amp;$A$1&amp;"*")/4,0)</f>
        <v>0</v>
      </c>
      <c r="O3" s="124">
        <f ca="1">SUM(J3:N3)</f>
        <v>0</v>
      </c>
      <c r="P3"/>
      <c r="Q3" s="117" t="s">
        <v>201</v>
      </c>
      <c r="R3" s="115" cm="1">
        <f t="array" aca="1" ref="R3" ca="1">INDIRECT(CONCATENATE("Worker!J",MATCH($A$1,Worker!A:A,0)))</f>
        <v>0</v>
      </c>
      <c r="S3"/>
      <c r="T3"/>
      <c r="U3"/>
      <c r="V3"/>
      <c r="W3" s="29" t="s">
        <v>166</v>
      </c>
      <c r="X3" s="29" t="str">
        <f>LOWER(VLOOKUP(X2,Worker!A:N,12,FALSE))</f>
        <v/>
      </c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</row>
    <row r="4" spans="1:174" ht="8.25" customHeight="1" thickTop="1" thickBot="1" x14ac:dyDescent="0.5">
      <c r="A4" s="146">
        <v>0.26041666666666669</v>
      </c>
      <c r="B4" s="85"/>
      <c r="C4" s="79"/>
      <c r="D4" s="85"/>
      <c r="E4" s="79"/>
      <c r="F4" s="85"/>
      <c r="G4" s="79"/>
      <c r="H4" s="85"/>
      <c r="I4" s="82"/>
      <c r="J4" s="119">
        <f t="shared" ref="J4:J67" ca="1" si="0">IFERROR(COUNTIFS(INDIRECT(CONCATENATE("'",$I4,"'!B3:H74")),"*Pre-Vocational*",INDIRECT(CONCATENATE("'",$I4,"'!B3:H74")),"*"&amp;$A$1&amp;"*")/4,0)</f>
        <v>0</v>
      </c>
      <c r="K4" s="120">
        <f t="shared" ref="K4:K67" ca="1" si="1">IFERROR(COUNTIFS(INDIRECT(CONCATENATE("'",$I4,"'!B3:H74")),"*CareGiver*",INDIRECT(CONCATENATE("'",$I4,"'!B3:H74")),"*"&amp;$A$1&amp;"*")/4,0)</f>
        <v>0</v>
      </c>
      <c r="L4" s="121">
        <f t="shared" ref="L4:L67" ca="1" si="2">IFERROR(COUNTIFS(INDIRECT(CONCATENATE("'",$I4,"'!B3:H74")),"*Advocacy*",INDIRECT(CONCATENATE("'",$I4,"'!B3:H74")),"*"&amp;$A$1&amp;"*")/4,0)</f>
        <v>0</v>
      </c>
      <c r="M4" s="122">
        <f t="shared" ref="M4:M67" ca="1" si="3">IFERROR(COUNTIFS(INDIRECT(CONCATENATE("'",$I4,"'!B3:H74")),"*Respite*",INDIRECT(CONCATENATE("'",$I4,"'!B3:H74")),"*"&amp;$A$1&amp;"*")/4,0)</f>
        <v>0</v>
      </c>
      <c r="N4" s="123">
        <f t="shared" ref="N4:N67" ca="1" si="4">IFERROR(COUNTIFS(INDIRECT(CONCATENATE("'",$I4,"'!B3:H74")),"*Com Hab*",INDIRECT(CONCATENATE("'",$I4,"'!B3:H74")),"*"&amp;$A$1&amp;"*")/4,0)</f>
        <v>0</v>
      </c>
      <c r="O4" s="124">
        <f t="shared" ref="O4:O67" ca="1" si="5">SUM(J4:N4)</f>
        <v>0</v>
      </c>
      <c r="P4"/>
      <c r="Q4" s="117" t="s">
        <v>199</v>
      </c>
      <c r="R4" s="115" cm="1">
        <f t="array" aca="1" ref="R4" ca="1">INDIRECT(CONCATENATE("Worker!K",MATCH($A$1,Worker!A:A,0)))</f>
        <v>0</v>
      </c>
      <c r="S4"/>
      <c r="T4"/>
      <c r="U4"/>
      <c r="V4"/>
      <c r="W4" s="29" t="s">
        <v>109</v>
      </c>
      <c r="X4" s="30">
        <f>VLOOKUP(X2,Worker!A:N,2,FALSE)</f>
        <v>120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</row>
    <row r="5" spans="1:174" ht="8.25" customHeight="1" thickTop="1" thickBot="1" x14ac:dyDescent="0.5">
      <c r="A5" s="146">
        <v>0.27083333333333331</v>
      </c>
      <c r="B5" s="85"/>
      <c r="C5" s="79"/>
      <c r="D5" s="85"/>
      <c r="E5" s="79"/>
      <c r="F5" s="85"/>
      <c r="G5" s="79"/>
      <c r="H5" s="85"/>
      <c r="I5" s="82"/>
      <c r="J5" s="119">
        <f t="shared" ca="1" si="0"/>
        <v>0</v>
      </c>
      <c r="K5" s="120">
        <f t="shared" ca="1" si="1"/>
        <v>0</v>
      </c>
      <c r="L5" s="121">
        <f t="shared" ca="1" si="2"/>
        <v>0</v>
      </c>
      <c r="M5" s="122">
        <f t="shared" ca="1" si="3"/>
        <v>0</v>
      </c>
      <c r="N5" s="123">
        <f t="shared" ca="1" si="4"/>
        <v>0</v>
      </c>
      <c r="O5" s="124">
        <f t="shared" ca="1" si="5"/>
        <v>0</v>
      </c>
      <c r="P5"/>
      <c r="Q5" s="117" t="s">
        <v>226</v>
      </c>
      <c r="R5" s="115" cm="1">
        <f t="array" aca="1" ref="R5" ca="1">INDIRECT(CONCATENATE("Worker!L",MATCH($A$1,Worker!A:A,0)))</f>
        <v>0</v>
      </c>
      <c r="S5"/>
      <c r="T5"/>
      <c r="U5"/>
      <c r="V5"/>
      <c r="W5" s="31"/>
      <c r="X5" s="30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</row>
    <row r="6" spans="1:174" ht="8.25" customHeight="1" thickTop="1" thickBot="1" x14ac:dyDescent="0.5">
      <c r="A6" s="147">
        <v>0.28125</v>
      </c>
      <c r="B6" s="86"/>
      <c r="C6" s="88"/>
      <c r="D6" s="86"/>
      <c r="E6" s="88"/>
      <c r="F6" s="86"/>
      <c r="G6" s="88"/>
      <c r="H6" s="86"/>
      <c r="I6" s="82"/>
      <c r="J6" s="119">
        <f t="shared" ca="1" si="0"/>
        <v>0</v>
      </c>
      <c r="K6" s="120">
        <f t="shared" ca="1" si="1"/>
        <v>0</v>
      </c>
      <c r="L6" s="121">
        <f t="shared" ca="1" si="2"/>
        <v>0</v>
      </c>
      <c r="M6" s="122">
        <f t="shared" ca="1" si="3"/>
        <v>0</v>
      </c>
      <c r="N6" s="123">
        <f t="shared" ca="1" si="4"/>
        <v>0</v>
      </c>
      <c r="O6" s="124">
        <f t="shared" ca="1" si="5"/>
        <v>0</v>
      </c>
      <c r="P6"/>
      <c r="Q6" s="117" t="s">
        <v>200</v>
      </c>
      <c r="R6" s="115" cm="1">
        <f t="array" aca="1" ref="R6" ca="1">INDIRECT(CONCATENATE("Worker!M",MATCH($A$1,Worker!A:A,0)))</f>
        <v>0</v>
      </c>
      <c r="S6"/>
      <c r="T6"/>
      <c r="U6"/>
      <c r="V6"/>
      <c r="W6" s="31"/>
      <c r="X6" s="30">
        <f>IF(X4=Settings!E1,5,IF(X4=Settings!F1,6,IF(X4=Settings!G1,7,)))</f>
        <v>5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</row>
    <row r="7" spans="1:174" ht="8.25" customHeight="1" thickTop="1" thickBot="1" x14ac:dyDescent="0.5">
      <c r="A7" s="145">
        <v>0.29166666666666669</v>
      </c>
      <c r="B7" s="84"/>
      <c r="C7" s="87"/>
      <c r="D7" s="84"/>
      <c r="E7" s="87"/>
      <c r="F7" s="84"/>
      <c r="G7" s="87"/>
      <c r="H7" s="84"/>
      <c r="I7" s="82"/>
      <c r="J7" s="119">
        <f t="shared" ca="1" si="0"/>
        <v>0</v>
      </c>
      <c r="K7" s="120">
        <f t="shared" ca="1" si="1"/>
        <v>0</v>
      </c>
      <c r="L7" s="121">
        <f t="shared" ca="1" si="2"/>
        <v>0</v>
      </c>
      <c r="M7" s="122">
        <f t="shared" ca="1" si="3"/>
        <v>0</v>
      </c>
      <c r="N7" s="123">
        <f t="shared" ca="1" si="4"/>
        <v>0</v>
      </c>
      <c r="O7" s="124">
        <f t="shared" ca="1" si="5"/>
        <v>0</v>
      </c>
      <c r="P7"/>
      <c r="Q7"/>
      <c r="R7" s="1"/>
      <c r="S7"/>
      <c r="T7"/>
      <c r="U7"/>
      <c r="V7"/>
      <c r="W7" s="31"/>
      <c r="X7" s="30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</row>
    <row r="8" spans="1:174" ht="8.25" customHeight="1" thickTop="1" thickBot="1" x14ac:dyDescent="0.5">
      <c r="A8" s="146">
        <v>0.30208333333333331</v>
      </c>
      <c r="B8" s="85"/>
      <c r="C8" s="79"/>
      <c r="D8" s="85"/>
      <c r="E8" s="79"/>
      <c r="F8" s="85"/>
      <c r="G8" s="79"/>
      <c r="H8" s="85"/>
      <c r="I8" s="82"/>
      <c r="J8" s="119">
        <f t="shared" ca="1" si="0"/>
        <v>0</v>
      </c>
      <c r="K8" s="120">
        <f t="shared" ca="1" si="1"/>
        <v>0</v>
      </c>
      <c r="L8" s="121">
        <f t="shared" ca="1" si="2"/>
        <v>0</v>
      </c>
      <c r="M8" s="122">
        <f t="shared" ca="1" si="3"/>
        <v>0</v>
      </c>
      <c r="N8" s="123">
        <f t="shared" ca="1" si="4"/>
        <v>0</v>
      </c>
      <c r="O8" s="124">
        <f t="shared" ca="1" si="5"/>
        <v>0</v>
      </c>
      <c r="P8"/>
      <c r="Q8"/>
      <c r="R8" s="1"/>
      <c r="S8"/>
      <c r="T8"/>
      <c r="U8"/>
      <c r="V8"/>
      <c r="W8" s="29" t="s">
        <v>108</v>
      </c>
      <c r="X8" s="30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</row>
    <row r="9" spans="1:174" ht="8.25" customHeight="1" thickTop="1" thickBot="1" x14ac:dyDescent="0.5">
      <c r="A9" s="146">
        <v>0.3125</v>
      </c>
      <c r="B9" s="85"/>
      <c r="C9" s="79"/>
      <c r="D9" s="85"/>
      <c r="E9" s="79"/>
      <c r="F9" s="85"/>
      <c r="G9" s="79"/>
      <c r="H9" s="85"/>
      <c r="I9" s="82"/>
      <c r="J9" s="119">
        <f t="shared" ca="1" si="0"/>
        <v>0</v>
      </c>
      <c r="K9" s="120">
        <f t="shared" ca="1" si="1"/>
        <v>0</v>
      </c>
      <c r="L9" s="121">
        <f t="shared" ca="1" si="2"/>
        <v>0</v>
      </c>
      <c r="M9" s="122">
        <f t="shared" ca="1" si="3"/>
        <v>0</v>
      </c>
      <c r="N9" s="123">
        <f t="shared" ca="1" si="4"/>
        <v>0</v>
      </c>
      <c r="O9" s="124">
        <f t="shared" ca="1" si="5"/>
        <v>0</v>
      </c>
      <c r="P9"/>
      <c r="Q9"/>
      <c r="R9" s="1"/>
      <c r="S9"/>
      <c r="T9"/>
      <c r="U9"/>
      <c r="V9"/>
      <c r="W9" s="29" t="s">
        <v>5</v>
      </c>
      <c r="X9" s="30" t="str">
        <f>VLOOKUP(W9,Settings!$A$1:$G$6,$X$6,FALSE)</f>
        <v>Yes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</row>
    <row r="10" spans="1:174" ht="8.25" customHeight="1" thickTop="1" thickBot="1" x14ac:dyDescent="0.5">
      <c r="A10" s="147">
        <v>0.32291666666666702</v>
      </c>
      <c r="B10" s="86"/>
      <c r="C10" s="88"/>
      <c r="D10" s="86"/>
      <c r="E10" s="88"/>
      <c r="F10" s="86"/>
      <c r="G10" s="88"/>
      <c r="H10" s="86"/>
      <c r="I10" s="82"/>
      <c r="J10" s="119">
        <f t="shared" ca="1" si="0"/>
        <v>0</v>
      </c>
      <c r="K10" s="120">
        <f t="shared" ca="1" si="1"/>
        <v>0</v>
      </c>
      <c r="L10" s="121">
        <f t="shared" ca="1" si="2"/>
        <v>0</v>
      </c>
      <c r="M10" s="122">
        <f t="shared" ca="1" si="3"/>
        <v>0</v>
      </c>
      <c r="N10" s="123">
        <f t="shared" ca="1" si="4"/>
        <v>0</v>
      </c>
      <c r="O10" s="124">
        <f t="shared" ca="1" si="5"/>
        <v>0</v>
      </c>
      <c r="P10"/>
      <c r="Q10"/>
      <c r="R10" s="1"/>
      <c r="S10"/>
      <c r="T10"/>
      <c r="U10"/>
      <c r="V10"/>
      <c r="W10" s="29" t="s">
        <v>6</v>
      </c>
      <c r="X10" s="30" t="str">
        <f>VLOOKUP(W10,Settings!$A$1:$G$6,$X$6,FALSE)</f>
        <v>Yes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</row>
    <row r="11" spans="1:174" ht="8.25" customHeight="1" thickTop="1" thickBot="1" x14ac:dyDescent="0.5">
      <c r="A11" s="145">
        <v>0.33333333333333298</v>
      </c>
      <c r="B11" s="84"/>
      <c r="C11" s="87"/>
      <c r="D11" s="84"/>
      <c r="E11" s="87"/>
      <c r="F11" s="84"/>
      <c r="G11" s="87"/>
      <c r="H11" s="84"/>
      <c r="I11" s="82"/>
      <c r="J11" s="119">
        <f t="shared" ca="1" si="0"/>
        <v>0</v>
      </c>
      <c r="K11" s="120">
        <f t="shared" ca="1" si="1"/>
        <v>0</v>
      </c>
      <c r="L11" s="121">
        <f t="shared" ca="1" si="2"/>
        <v>0</v>
      </c>
      <c r="M11" s="122">
        <f t="shared" ca="1" si="3"/>
        <v>0</v>
      </c>
      <c r="N11" s="123">
        <f t="shared" ca="1" si="4"/>
        <v>0</v>
      </c>
      <c r="O11" s="124">
        <f t="shared" ca="1" si="5"/>
        <v>0</v>
      </c>
      <c r="P11"/>
      <c r="Q11"/>
      <c r="R11" s="1"/>
      <c r="S11"/>
      <c r="T11"/>
      <c r="U11"/>
      <c r="V11"/>
      <c r="W11" s="29" t="s">
        <v>7</v>
      </c>
      <c r="X11" s="30" t="str">
        <f>VLOOKUP(W11,Settings!$A$1:$G$6,$X$6,FALSE)</f>
        <v>Yes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</row>
    <row r="12" spans="1:174" ht="8.25" customHeight="1" thickTop="1" thickBot="1" x14ac:dyDescent="0.5">
      <c r="A12" s="146">
        <v>0.34375</v>
      </c>
      <c r="B12" s="85"/>
      <c r="C12" s="79"/>
      <c r="D12" s="85"/>
      <c r="E12" s="79"/>
      <c r="F12" s="85"/>
      <c r="G12" s="79"/>
      <c r="H12" s="85"/>
      <c r="I12" s="82"/>
      <c r="J12" s="119">
        <f t="shared" ca="1" si="0"/>
        <v>0</v>
      </c>
      <c r="K12" s="120">
        <f t="shared" ca="1" si="1"/>
        <v>0</v>
      </c>
      <c r="L12" s="121">
        <f t="shared" ca="1" si="2"/>
        <v>0</v>
      </c>
      <c r="M12" s="122">
        <f t="shared" ca="1" si="3"/>
        <v>0</v>
      </c>
      <c r="N12" s="123">
        <f t="shared" ca="1" si="4"/>
        <v>0</v>
      </c>
      <c r="O12" s="124">
        <f t="shared" ca="1" si="5"/>
        <v>0</v>
      </c>
      <c r="P12"/>
      <c r="Q12"/>
      <c r="R12" s="1"/>
      <c r="S12"/>
      <c r="T12"/>
      <c r="U12"/>
      <c r="V12"/>
      <c r="W12" s="29" t="s">
        <v>8</v>
      </c>
      <c r="X12" s="30" t="str">
        <f>VLOOKUP(W12,Settings!$A$1:$G$6,$X$6,FALSE)</f>
        <v>Yes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</row>
    <row r="13" spans="1:174" ht="8.25" customHeight="1" thickTop="1" thickBot="1" x14ac:dyDescent="0.5">
      <c r="A13" s="146">
        <v>0.35416666666666602</v>
      </c>
      <c r="B13" s="85"/>
      <c r="C13" s="79"/>
      <c r="D13" s="85"/>
      <c r="E13" s="79"/>
      <c r="F13" s="85"/>
      <c r="G13" s="79"/>
      <c r="H13" s="85"/>
      <c r="I13" s="82"/>
      <c r="J13" s="119">
        <f t="shared" ca="1" si="0"/>
        <v>0</v>
      </c>
      <c r="K13" s="120">
        <f t="shared" ca="1" si="1"/>
        <v>0</v>
      </c>
      <c r="L13" s="121">
        <f t="shared" ca="1" si="2"/>
        <v>0</v>
      </c>
      <c r="M13" s="122">
        <f t="shared" ca="1" si="3"/>
        <v>0</v>
      </c>
      <c r="N13" s="123">
        <f t="shared" ca="1" si="4"/>
        <v>0</v>
      </c>
      <c r="O13" s="124">
        <f t="shared" ca="1" si="5"/>
        <v>0</v>
      </c>
      <c r="P13"/>
      <c r="Q13"/>
      <c r="R13" s="1"/>
      <c r="S13"/>
      <c r="T13"/>
      <c r="U13"/>
      <c r="V13"/>
      <c r="W13" s="29" t="s">
        <v>107</v>
      </c>
      <c r="X13" s="30" t="str">
        <f>VLOOKUP(W13,Settings!$A$1:$G$6,$X$6,FALSE)</f>
        <v>Yes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</row>
    <row r="14" spans="1:174" ht="8.25" customHeight="1" thickTop="1" x14ac:dyDescent="0.45">
      <c r="A14" s="147">
        <v>0.36458333333333298</v>
      </c>
      <c r="B14" s="86"/>
      <c r="C14" s="88"/>
      <c r="D14" s="86"/>
      <c r="E14" s="88"/>
      <c r="F14" s="86"/>
      <c r="G14" s="88"/>
      <c r="H14" s="86"/>
      <c r="I14" s="82"/>
      <c r="J14" s="119">
        <f t="shared" ca="1" si="0"/>
        <v>0</v>
      </c>
      <c r="K14" s="120">
        <f t="shared" ca="1" si="1"/>
        <v>0</v>
      </c>
      <c r="L14" s="121">
        <f t="shared" ca="1" si="2"/>
        <v>0</v>
      </c>
      <c r="M14" s="122">
        <f t="shared" ca="1" si="3"/>
        <v>0</v>
      </c>
      <c r="N14" s="123">
        <f t="shared" ca="1" si="4"/>
        <v>0</v>
      </c>
      <c r="O14" s="124">
        <f t="shared" ca="1" si="5"/>
        <v>0</v>
      </c>
      <c r="P14"/>
      <c r="Q14"/>
      <c r="R14" s="1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</row>
    <row r="15" spans="1:174" ht="8.25" customHeight="1" x14ac:dyDescent="0.45">
      <c r="A15" s="145">
        <v>0.375</v>
      </c>
      <c r="B15" s="84"/>
      <c r="C15" s="87"/>
      <c r="D15" s="84"/>
      <c r="E15" s="87"/>
      <c r="F15" s="84"/>
      <c r="G15" s="87"/>
      <c r="H15" s="84"/>
      <c r="I15" s="82"/>
      <c r="J15" s="119">
        <f t="shared" ca="1" si="0"/>
        <v>0</v>
      </c>
      <c r="K15" s="120">
        <f t="shared" ca="1" si="1"/>
        <v>0</v>
      </c>
      <c r="L15" s="121">
        <f t="shared" ca="1" si="2"/>
        <v>0</v>
      </c>
      <c r="M15" s="122">
        <f t="shared" ca="1" si="3"/>
        <v>0</v>
      </c>
      <c r="N15" s="123">
        <f t="shared" ca="1" si="4"/>
        <v>0</v>
      </c>
      <c r="O15" s="124">
        <f t="shared" ca="1" si="5"/>
        <v>0</v>
      </c>
      <c r="P15"/>
      <c r="Q15"/>
      <c r="R15" s="1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</row>
    <row r="16" spans="1:174" ht="8.25" customHeight="1" x14ac:dyDescent="0.45">
      <c r="A16" s="146">
        <v>0.38541666666666602</v>
      </c>
      <c r="B16" s="85"/>
      <c r="C16" s="79"/>
      <c r="D16" s="85"/>
      <c r="E16" s="79"/>
      <c r="F16" s="85"/>
      <c r="G16" s="79"/>
      <c r="H16" s="85"/>
      <c r="I16" s="82"/>
      <c r="J16" s="119">
        <f t="shared" ca="1" si="0"/>
        <v>0</v>
      </c>
      <c r="K16" s="120">
        <f t="shared" ca="1" si="1"/>
        <v>0</v>
      </c>
      <c r="L16" s="121">
        <f t="shared" ca="1" si="2"/>
        <v>0</v>
      </c>
      <c r="M16" s="122">
        <f t="shared" ca="1" si="3"/>
        <v>0</v>
      </c>
      <c r="N16" s="123">
        <f t="shared" ca="1" si="4"/>
        <v>0</v>
      </c>
      <c r="O16" s="124">
        <f t="shared" ca="1" si="5"/>
        <v>0</v>
      </c>
      <c r="P16"/>
      <c r="Q16"/>
      <c r="R16" s="1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</row>
    <row r="17" spans="1:174" ht="8.25" customHeight="1" x14ac:dyDescent="0.45">
      <c r="A17" s="146">
        <v>0.39583333333333298</v>
      </c>
      <c r="B17" s="85"/>
      <c r="C17" s="79"/>
      <c r="D17" s="85"/>
      <c r="E17" s="79"/>
      <c r="F17" s="85"/>
      <c r="G17" s="79"/>
      <c r="H17" s="85"/>
      <c r="I17" s="82"/>
      <c r="J17" s="119">
        <f t="shared" ca="1" si="0"/>
        <v>0</v>
      </c>
      <c r="K17" s="120">
        <f t="shared" ca="1" si="1"/>
        <v>0</v>
      </c>
      <c r="L17" s="121">
        <f t="shared" ca="1" si="2"/>
        <v>0</v>
      </c>
      <c r="M17" s="122">
        <f t="shared" ca="1" si="3"/>
        <v>0</v>
      </c>
      <c r="N17" s="123">
        <f t="shared" ca="1" si="4"/>
        <v>0</v>
      </c>
      <c r="O17" s="124">
        <f t="shared" ca="1" si="5"/>
        <v>0</v>
      </c>
      <c r="P17"/>
      <c r="Q17"/>
      <c r="R17" s="1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</row>
    <row r="18" spans="1:174" ht="7.9" customHeight="1" x14ac:dyDescent="0.45">
      <c r="A18" s="147">
        <v>0.40625</v>
      </c>
      <c r="B18" s="86"/>
      <c r="C18" s="88"/>
      <c r="D18" s="86"/>
      <c r="E18" s="88"/>
      <c r="F18" s="86"/>
      <c r="G18" s="88"/>
      <c r="H18" s="86"/>
      <c r="I18" s="82"/>
      <c r="J18" s="119">
        <f t="shared" ca="1" si="0"/>
        <v>0</v>
      </c>
      <c r="K18" s="120">
        <f t="shared" ca="1" si="1"/>
        <v>0</v>
      </c>
      <c r="L18" s="121">
        <f t="shared" ca="1" si="2"/>
        <v>0</v>
      </c>
      <c r="M18" s="122">
        <f t="shared" ca="1" si="3"/>
        <v>0</v>
      </c>
      <c r="N18" s="123">
        <f t="shared" ca="1" si="4"/>
        <v>0</v>
      </c>
      <c r="O18" s="124">
        <f t="shared" ca="1" si="5"/>
        <v>0</v>
      </c>
      <c r="P18"/>
      <c r="Q18"/>
      <c r="R18" s="1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</row>
    <row r="19" spans="1:174" ht="8.25" customHeight="1" x14ac:dyDescent="0.45">
      <c r="A19" s="145">
        <v>0.41666666666666702</v>
      </c>
      <c r="B19" s="84"/>
      <c r="C19" s="87"/>
      <c r="D19" s="84"/>
      <c r="E19" s="87"/>
      <c r="F19" s="84"/>
      <c r="G19" s="87"/>
      <c r="H19" s="84"/>
      <c r="I19" s="82"/>
      <c r="J19" s="119">
        <f t="shared" ca="1" si="0"/>
        <v>0</v>
      </c>
      <c r="K19" s="120">
        <f t="shared" ca="1" si="1"/>
        <v>0</v>
      </c>
      <c r="L19" s="121">
        <f t="shared" ca="1" si="2"/>
        <v>0</v>
      </c>
      <c r="M19" s="122">
        <f t="shared" ca="1" si="3"/>
        <v>0</v>
      </c>
      <c r="N19" s="123">
        <f t="shared" ca="1" si="4"/>
        <v>0</v>
      </c>
      <c r="O19" s="124">
        <f t="shared" ca="1" si="5"/>
        <v>0</v>
      </c>
      <c r="P19"/>
      <c r="Q19"/>
      <c r="R19" s="1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</row>
    <row r="20" spans="1:174" ht="8.25" customHeight="1" x14ac:dyDescent="0.45">
      <c r="A20" s="146">
        <v>0.42708333333333298</v>
      </c>
      <c r="B20" s="85"/>
      <c r="C20" s="79"/>
      <c r="D20" s="85"/>
      <c r="E20" s="79"/>
      <c r="F20" s="85"/>
      <c r="G20" s="79"/>
      <c r="H20" s="85"/>
      <c r="I20" s="82"/>
      <c r="J20" s="119">
        <f t="shared" ca="1" si="0"/>
        <v>0</v>
      </c>
      <c r="K20" s="120">
        <f t="shared" ca="1" si="1"/>
        <v>0</v>
      </c>
      <c r="L20" s="121">
        <f t="shared" ca="1" si="2"/>
        <v>0</v>
      </c>
      <c r="M20" s="122">
        <f t="shared" ca="1" si="3"/>
        <v>0</v>
      </c>
      <c r="N20" s="123">
        <f t="shared" ca="1" si="4"/>
        <v>0</v>
      </c>
      <c r="O20" s="124">
        <f t="shared" ca="1" si="5"/>
        <v>0</v>
      </c>
      <c r="P20"/>
      <c r="Q20"/>
      <c r="R20" s="1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</row>
    <row r="21" spans="1:174" ht="8.25" customHeight="1" x14ac:dyDescent="0.45">
      <c r="A21" s="146">
        <v>0.4375</v>
      </c>
      <c r="B21" s="85"/>
      <c r="C21" s="79"/>
      <c r="D21" s="85"/>
      <c r="E21" s="79"/>
      <c r="F21" s="85"/>
      <c r="G21" s="79"/>
      <c r="H21" s="85"/>
      <c r="I21" s="82"/>
      <c r="J21" s="119">
        <f t="shared" ca="1" si="0"/>
        <v>0</v>
      </c>
      <c r="K21" s="120">
        <f t="shared" ca="1" si="1"/>
        <v>0</v>
      </c>
      <c r="L21" s="121">
        <f t="shared" ca="1" si="2"/>
        <v>0</v>
      </c>
      <c r="M21" s="122">
        <f t="shared" ca="1" si="3"/>
        <v>0</v>
      </c>
      <c r="N21" s="123">
        <f t="shared" ca="1" si="4"/>
        <v>0</v>
      </c>
      <c r="O21" s="124">
        <f t="shared" ca="1" si="5"/>
        <v>0</v>
      </c>
      <c r="P21"/>
      <c r="Q21"/>
      <c r="R21" s="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</row>
    <row r="22" spans="1:174" ht="7.9" customHeight="1" x14ac:dyDescent="0.45">
      <c r="A22" s="147">
        <v>0.44791666666666602</v>
      </c>
      <c r="B22" s="86"/>
      <c r="C22" s="88"/>
      <c r="D22" s="86"/>
      <c r="E22" s="88"/>
      <c r="F22" s="86"/>
      <c r="G22" s="88"/>
      <c r="H22" s="86"/>
      <c r="I22" s="82"/>
      <c r="J22" s="119">
        <f t="shared" ca="1" si="0"/>
        <v>0</v>
      </c>
      <c r="K22" s="120">
        <f t="shared" ca="1" si="1"/>
        <v>0</v>
      </c>
      <c r="L22" s="121">
        <f t="shared" ca="1" si="2"/>
        <v>0</v>
      </c>
      <c r="M22" s="122">
        <f t="shared" ca="1" si="3"/>
        <v>0</v>
      </c>
      <c r="N22" s="123">
        <f t="shared" ca="1" si="4"/>
        <v>0</v>
      </c>
      <c r="O22" s="124">
        <f t="shared" ca="1" si="5"/>
        <v>0</v>
      </c>
      <c r="P22"/>
      <c r="Q22"/>
      <c r="R22" s="1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</row>
    <row r="23" spans="1:174" ht="8.25" customHeight="1" x14ac:dyDescent="0.45">
      <c r="A23" s="145">
        <v>0.45833333333333298</v>
      </c>
      <c r="B23" s="84"/>
      <c r="C23" s="87"/>
      <c r="D23" s="84"/>
      <c r="E23" s="87"/>
      <c r="F23" s="84"/>
      <c r="G23" s="87"/>
      <c r="H23" s="84"/>
      <c r="I23" s="82"/>
      <c r="J23" s="119">
        <f t="shared" ca="1" si="0"/>
        <v>0</v>
      </c>
      <c r="K23" s="120">
        <f t="shared" ca="1" si="1"/>
        <v>0</v>
      </c>
      <c r="L23" s="121">
        <f t="shared" ca="1" si="2"/>
        <v>0</v>
      </c>
      <c r="M23" s="122">
        <f t="shared" ca="1" si="3"/>
        <v>0</v>
      </c>
      <c r="N23" s="123">
        <f t="shared" ca="1" si="4"/>
        <v>0</v>
      </c>
      <c r="O23" s="124">
        <f t="shared" ca="1" si="5"/>
        <v>0</v>
      </c>
      <c r="P23"/>
      <c r="Q23"/>
      <c r="R23" s="1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</row>
    <row r="24" spans="1:174" ht="8.25" customHeight="1" x14ac:dyDescent="0.45">
      <c r="A24" s="146">
        <v>0.46875</v>
      </c>
      <c r="B24" s="85"/>
      <c r="C24" s="79"/>
      <c r="D24" s="85"/>
      <c r="E24" s="79"/>
      <c r="F24" s="85"/>
      <c r="G24" s="79"/>
      <c r="H24" s="85"/>
      <c r="I24" s="82"/>
      <c r="J24" s="119">
        <f t="shared" ca="1" si="0"/>
        <v>0</v>
      </c>
      <c r="K24" s="120">
        <f t="shared" ca="1" si="1"/>
        <v>0</v>
      </c>
      <c r="L24" s="121">
        <f t="shared" ca="1" si="2"/>
        <v>0</v>
      </c>
      <c r="M24" s="122">
        <f t="shared" ca="1" si="3"/>
        <v>0</v>
      </c>
      <c r="N24" s="123">
        <f t="shared" ca="1" si="4"/>
        <v>0</v>
      </c>
      <c r="O24" s="124">
        <f t="shared" ca="1" si="5"/>
        <v>0</v>
      </c>
      <c r="P24"/>
      <c r="Q24"/>
      <c r="R24" s="1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</row>
    <row r="25" spans="1:174" ht="8.25" customHeight="1" x14ac:dyDescent="0.45">
      <c r="A25" s="146">
        <v>0.47916666666666602</v>
      </c>
      <c r="B25" s="85"/>
      <c r="C25" s="79"/>
      <c r="D25" s="85"/>
      <c r="E25" s="79"/>
      <c r="F25" s="85"/>
      <c r="G25" s="79"/>
      <c r="H25" s="85"/>
      <c r="I25" s="82"/>
      <c r="J25" s="119">
        <f t="shared" ca="1" si="0"/>
        <v>0</v>
      </c>
      <c r="K25" s="120">
        <f t="shared" ca="1" si="1"/>
        <v>0</v>
      </c>
      <c r="L25" s="121">
        <f t="shared" ca="1" si="2"/>
        <v>0</v>
      </c>
      <c r="M25" s="122">
        <f t="shared" ca="1" si="3"/>
        <v>0</v>
      </c>
      <c r="N25" s="123">
        <f t="shared" ca="1" si="4"/>
        <v>0</v>
      </c>
      <c r="O25" s="124">
        <f t="shared" ca="1" si="5"/>
        <v>0</v>
      </c>
      <c r="P25"/>
      <c r="Q25"/>
      <c r="R25" s="1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</row>
    <row r="26" spans="1:174" ht="8.25" customHeight="1" x14ac:dyDescent="0.45">
      <c r="A26" s="147">
        <v>0.48958333333333298</v>
      </c>
      <c r="B26" s="86"/>
      <c r="C26" s="88"/>
      <c r="D26" s="86"/>
      <c r="E26" s="88"/>
      <c r="F26" s="86"/>
      <c r="G26" s="88"/>
      <c r="H26" s="86"/>
      <c r="I26" s="82"/>
      <c r="J26" s="119">
        <f t="shared" ca="1" si="0"/>
        <v>0</v>
      </c>
      <c r="K26" s="120">
        <f t="shared" ca="1" si="1"/>
        <v>0</v>
      </c>
      <c r="L26" s="121">
        <f t="shared" ca="1" si="2"/>
        <v>0</v>
      </c>
      <c r="M26" s="122">
        <f t="shared" ca="1" si="3"/>
        <v>0</v>
      </c>
      <c r="N26" s="123">
        <f t="shared" ca="1" si="4"/>
        <v>0</v>
      </c>
      <c r="O26" s="124">
        <f t="shared" ca="1" si="5"/>
        <v>0</v>
      </c>
      <c r="P26"/>
      <c r="Q26"/>
      <c r="R26" s="1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</row>
    <row r="27" spans="1:174" ht="8.25" customHeight="1" x14ac:dyDescent="0.45">
      <c r="A27" s="145">
        <v>0.5</v>
      </c>
      <c r="B27" s="84"/>
      <c r="C27" s="87"/>
      <c r="D27" s="84"/>
      <c r="E27" s="87"/>
      <c r="F27" s="84"/>
      <c r="G27" s="87"/>
      <c r="H27" s="84"/>
      <c r="I27" s="82"/>
      <c r="J27" s="119">
        <f t="shared" ca="1" si="0"/>
        <v>0</v>
      </c>
      <c r="K27" s="120">
        <f t="shared" ca="1" si="1"/>
        <v>0</v>
      </c>
      <c r="L27" s="121">
        <f t="shared" ca="1" si="2"/>
        <v>0</v>
      </c>
      <c r="M27" s="122">
        <f t="shared" ca="1" si="3"/>
        <v>0</v>
      </c>
      <c r="N27" s="123">
        <f t="shared" ca="1" si="4"/>
        <v>0</v>
      </c>
      <c r="O27" s="124">
        <f t="shared" ca="1" si="5"/>
        <v>0</v>
      </c>
      <c r="P27"/>
      <c r="Q27"/>
      <c r="R27" s="1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</row>
    <row r="28" spans="1:174" ht="8.25" customHeight="1" x14ac:dyDescent="0.45">
      <c r="A28" s="146">
        <v>0.51041666666666596</v>
      </c>
      <c r="B28" s="85"/>
      <c r="C28" s="79"/>
      <c r="D28" s="85"/>
      <c r="E28" s="79"/>
      <c r="F28" s="85"/>
      <c r="G28" s="79"/>
      <c r="H28" s="85"/>
      <c r="I28" s="82"/>
      <c r="J28" s="119">
        <f t="shared" ca="1" si="0"/>
        <v>0</v>
      </c>
      <c r="K28" s="120">
        <f t="shared" ca="1" si="1"/>
        <v>0</v>
      </c>
      <c r="L28" s="121">
        <f t="shared" ca="1" si="2"/>
        <v>0</v>
      </c>
      <c r="M28" s="122">
        <f t="shared" ca="1" si="3"/>
        <v>0</v>
      </c>
      <c r="N28" s="123">
        <f t="shared" ca="1" si="4"/>
        <v>0</v>
      </c>
      <c r="O28" s="124">
        <f t="shared" ca="1" si="5"/>
        <v>0</v>
      </c>
      <c r="P28"/>
      <c r="Q28"/>
      <c r="R28" s="1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</row>
    <row r="29" spans="1:174" ht="8.25" customHeight="1" x14ac:dyDescent="0.45">
      <c r="A29" s="146">
        <v>0.52083333333333304</v>
      </c>
      <c r="B29" s="85"/>
      <c r="C29" s="79"/>
      <c r="D29" s="85"/>
      <c r="E29" s="79"/>
      <c r="F29" s="85"/>
      <c r="G29" s="79"/>
      <c r="H29" s="85"/>
      <c r="I29" s="82"/>
      <c r="J29" s="119">
        <f t="shared" ca="1" si="0"/>
        <v>0</v>
      </c>
      <c r="K29" s="120">
        <f t="shared" ca="1" si="1"/>
        <v>0</v>
      </c>
      <c r="L29" s="121">
        <f t="shared" ca="1" si="2"/>
        <v>0</v>
      </c>
      <c r="M29" s="122">
        <f t="shared" ca="1" si="3"/>
        <v>0</v>
      </c>
      <c r="N29" s="123">
        <f t="shared" ca="1" si="4"/>
        <v>0</v>
      </c>
      <c r="O29" s="124">
        <f t="shared" ca="1" si="5"/>
        <v>0</v>
      </c>
      <c r="P29"/>
      <c r="Q29"/>
      <c r="R29" s="1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</row>
    <row r="30" spans="1:174" ht="8.25" customHeight="1" x14ac:dyDescent="0.45">
      <c r="A30" s="147">
        <v>0.531249999999999</v>
      </c>
      <c r="B30" s="86"/>
      <c r="C30" s="88"/>
      <c r="D30" s="86"/>
      <c r="E30" s="88"/>
      <c r="F30" s="86"/>
      <c r="G30" s="88"/>
      <c r="H30" s="86"/>
      <c r="I30" s="82"/>
      <c r="J30" s="119">
        <f t="shared" ca="1" si="0"/>
        <v>0</v>
      </c>
      <c r="K30" s="120">
        <f t="shared" ca="1" si="1"/>
        <v>0</v>
      </c>
      <c r="L30" s="121">
        <f t="shared" ca="1" si="2"/>
        <v>0</v>
      </c>
      <c r="M30" s="122">
        <f t="shared" ca="1" si="3"/>
        <v>0</v>
      </c>
      <c r="N30" s="123">
        <f t="shared" ca="1" si="4"/>
        <v>0</v>
      </c>
      <c r="O30" s="124">
        <f t="shared" ca="1" si="5"/>
        <v>0</v>
      </c>
      <c r="P30"/>
      <c r="Q30"/>
      <c r="R30" s="1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</row>
    <row r="31" spans="1:174" ht="8.25" customHeight="1" x14ac:dyDescent="0.45">
      <c r="A31" s="145">
        <v>0.54166666666666596</v>
      </c>
      <c r="B31" s="84"/>
      <c r="C31" s="87"/>
      <c r="D31" s="84"/>
      <c r="E31" s="87"/>
      <c r="F31" s="84"/>
      <c r="G31" s="87"/>
      <c r="H31" s="84"/>
      <c r="I31" s="82"/>
      <c r="J31" s="119">
        <f t="shared" ca="1" si="0"/>
        <v>0</v>
      </c>
      <c r="K31" s="120">
        <f t="shared" ca="1" si="1"/>
        <v>0</v>
      </c>
      <c r="L31" s="121">
        <f t="shared" ca="1" si="2"/>
        <v>0</v>
      </c>
      <c r="M31" s="122">
        <f t="shared" ca="1" si="3"/>
        <v>0</v>
      </c>
      <c r="N31" s="123">
        <f t="shared" ca="1" si="4"/>
        <v>0</v>
      </c>
      <c r="O31" s="124">
        <f t="shared" ca="1" si="5"/>
        <v>0</v>
      </c>
      <c r="P31"/>
      <c r="Q31"/>
      <c r="R31" s="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</row>
    <row r="32" spans="1:174" ht="8.25" customHeight="1" x14ac:dyDescent="0.45">
      <c r="A32" s="146">
        <v>0.55208333333333304</v>
      </c>
      <c r="B32" s="85"/>
      <c r="C32" s="79"/>
      <c r="D32" s="85"/>
      <c r="E32" s="79"/>
      <c r="F32" s="85"/>
      <c r="G32" s="79"/>
      <c r="H32" s="85"/>
      <c r="I32" s="82"/>
      <c r="J32" s="119">
        <f t="shared" ca="1" si="0"/>
        <v>0</v>
      </c>
      <c r="K32" s="120">
        <f t="shared" ca="1" si="1"/>
        <v>0</v>
      </c>
      <c r="L32" s="121">
        <f t="shared" ca="1" si="2"/>
        <v>0</v>
      </c>
      <c r="M32" s="122">
        <f t="shared" ca="1" si="3"/>
        <v>0</v>
      </c>
      <c r="N32" s="123">
        <f t="shared" ca="1" si="4"/>
        <v>0</v>
      </c>
      <c r="O32" s="124">
        <f t="shared" ca="1" si="5"/>
        <v>0</v>
      </c>
      <c r="P32"/>
      <c r="Q32"/>
      <c r="R32" s="1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</row>
    <row r="33" spans="1:174" ht="8.25" customHeight="1" x14ac:dyDescent="0.45">
      <c r="A33" s="146">
        <v>0.562499999999999</v>
      </c>
      <c r="B33" s="85"/>
      <c r="C33" s="79"/>
      <c r="D33" s="85"/>
      <c r="E33" s="79"/>
      <c r="F33" s="85"/>
      <c r="G33" s="79"/>
      <c r="H33" s="85"/>
      <c r="I33" s="82"/>
      <c r="J33" s="119">
        <f t="shared" ca="1" si="0"/>
        <v>0</v>
      </c>
      <c r="K33" s="120">
        <f t="shared" ca="1" si="1"/>
        <v>0</v>
      </c>
      <c r="L33" s="121">
        <f t="shared" ca="1" si="2"/>
        <v>0</v>
      </c>
      <c r="M33" s="122">
        <f t="shared" ca="1" si="3"/>
        <v>0</v>
      </c>
      <c r="N33" s="123">
        <f t="shared" ca="1" si="4"/>
        <v>0</v>
      </c>
      <c r="O33" s="124">
        <f t="shared" ca="1" si="5"/>
        <v>0</v>
      </c>
      <c r="P33"/>
      <c r="Q33"/>
      <c r="R33" s="1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</row>
    <row r="34" spans="1:174" ht="8.25" customHeight="1" x14ac:dyDescent="0.45">
      <c r="A34" s="147">
        <v>0.57291666666666596</v>
      </c>
      <c r="B34" s="86"/>
      <c r="C34" s="88"/>
      <c r="D34" s="86"/>
      <c r="E34" s="88"/>
      <c r="F34" s="86"/>
      <c r="G34" s="88"/>
      <c r="H34" s="86"/>
      <c r="I34" s="82"/>
      <c r="J34" s="119">
        <f t="shared" ca="1" si="0"/>
        <v>0</v>
      </c>
      <c r="K34" s="120">
        <f t="shared" ca="1" si="1"/>
        <v>0</v>
      </c>
      <c r="L34" s="121">
        <f t="shared" ca="1" si="2"/>
        <v>0</v>
      </c>
      <c r="M34" s="122">
        <f t="shared" ca="1" si="3"/>
        <v>0</v>
      </c>
      <c r="N34" s="123">
        <f t="shared" ca="1" si="4"/>
        <v>0</v>
      </c>
      <c r="O34" s="124">
        <f t="shared" ca="1" si="5"/>
        <v>0</v>
      </c>
      <c r="P34"/>
      <c r="Q34"/>
      <c r="R34" s="1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</row>
    <row r="35" spans="1:174" ht="8.25" customHeight="1" x14ac:dyDescent="0.45">
      <c r="A35" s="145">
        <v>0.58333333333333304</v>
      </c>
      <c r="B35" s="84"/>
      <c r="C35" s="87"/>
      <c r="D35" s="84"/>
      <c r="E35" s="87"/>
      <c r="F35" s="84"/>
      <c r="G35" s="87"/>
      <c r="H35" s="84"/>
      <c r="I35" s="82"/>
      <c r="J35" s="119">
        <f t="shared" ca="1" si="0"/>
        <v>0</v>
      </c>
      <c r="K35" s="120">
        <f t="shared" ca="1" si="1"/>
        <v>0</v>
      </c>
      <c r="L35" s="121">
        <f t="shared" ca="1" si="2"/>
        <v>0</v>
      </c>
      <c r="M35" s="122">
        <f t="shared" ca="1" si="3"/>
        <v>0</v>
      </c>
      <c r="N35" s="123">
        <f t="shared" ca="1" si="4"/>
        <v>0</v>
      </c>
      <c r="O35" s="124">
        <f t="shared" ca="1" si="5"/>
        <v>0</v>
      </c>
      <c r="P35"/>
      <c r="Q35"/>
      <c r="R35" s="1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</row>
    <row r="36" spans="1:174" ht="8.25" customHeight="1" x14ac:dyDescent="0.45">
      <c r="A36" s="146">
        <v>0.593749999999999</v>
      </c>
      <c r="B36" s="85"/>
      <c r="C36" s="79"/>
      <c r="D36" s="85"/>
      <c r="E36" s="79"/>
      <c r="F36" s="85"/>
      <c r="G36" s="79"/>
      <c r="H36" s="85"/>
      <c r="I36" s="82"/>
      <c r="J36" s="119">
        <f t="shared" ca="1" si="0"/>
        <v>0</v>
      </c>
      <c r="K36" s="120">
        <f t="shared" ca="1" si="1"/>
        <v>0</v>
      </c>
      <c r="L36" s="121">
        <f t="shared" ca="1" si="2"/>
        <v>0</v>
      </c>
      <c r="M36" s="122">
        <f t="shared" ca="1" si="3"/>
        <v>0</v>
      </c>
      <c r="N36" s="123">
        <f t="shared" ca="1" si="4"/>
        <v>0</v>
      </c>
      <c r="O36" s="124">
        <f t="shared" ca="1" si="5"/>
        <v>0</v>
      </c>
      <c r="P36"/>
      <c r="Q36"/>
      <c r="R36" s="1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</row>
    <row r="37" spans="1:174" ht="8.25" customHeight="1" x14ac:dyDescent="0.45">
      <c r="A37" s="146">
        <v>0.60416666666666596</v>
      </c>
      <c r="B37" s="85"/>
      <c r="C37" s="79"/>
      <c r="D37" s="85"/>
      <c r="E37" s="79"/>
      <c r="F37" s="85"/>
      <c r="G37" s="79"/>
      <c r="H37" s="85"/>
      <c r="I37" s="82"/>
      <c r="J37" s="119">
        <f t="shared" ca="1" si="0"/>
        <v>0</v>
      </c>
      <c r="K37" s="120">
        <f t="shared" ca="1" si="1"/>
        <v>0</v>
      </c>
      <c r="L37" s="121">
        <f t="shared" ca="1" si="2"/>
        <v>0</v>
      </c>
      <c r="M37" s="122">
        <f t="shared" ca="1" si="3"/>
        <v>0</v>
      </c>
      <c r="N37" s="123">
        <f t="shared" ca="1" si="4"/>
        <v>0</v>
      </c>
      <c r="O37" s="124">
        <f t="shared" ca="1" si="5"/>
        <v>0</v>
      </c>
      <c r="P37"/>
      <c r="Q37"/>
      <c r="R37" s="1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</row>
    <row r="38" spans="1:174" ht="8.25" customHeight="1" x14ac:dyDescent="0.45">
      <c r="A38" s="147">
        <v>0.61458333333333304</v>
      </c>
      <c r="B38" s="86"/>
      <c r="C38" s="88"/>
      <c r="D38" s="86"/>
      <c r="E38" s="88"/>
      <c r="F38" s="86"/>
      <c r="G38" s="88"/>
      <c r="H38" s="86"/>
      <c r="I38" s="82"/>
      <c r="J38" s="119">
        <f t="shared" ca="1" si="0"/>
        <v>0</v>
      </c>
      <c r="K38" s="120">
        <f t="shared" ca="1" si="1"/>
        <v>0</v>
      </c>
      <c r="L38" s="121">
        <f t="shared" ca="1" si="2"/>
        <v>0</v>
      </c>
      <c r="M38" s="122">
        <f t="shared" ca="1" si="3"/>
        <v>0</v>
      </c>
      <c r="N38" s="123">
        <f t="shared" ca="1" si="4"/>
        <v>0</v>
      </c>
      <c r="O38" s="124">
        <f t="shared" ca="1" si="5"/>
        <v>0</v>
      </c>
      <c r="P38"/>
      <c r="Q38"/>
      <c r="R38" s="1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</row>
    <row r="39" spans="1:174" ht="8.25" customHeight="1" x14ac:dyDescent="0.45">
      <c r="A39" s="145">
        <v>0.624999999999999</v>
      </c>
      <c r="B39" s="84"/>
      <c r="C39" s="87"/>
      <c r="D39" s="84"/>
      <c r="E39" s="87"/>
      <c r="F39" s="84"/>
      <c r="G39" s="87"/>
      <c r="H39" s="84"/>
      <c r="I39" s="82"/>
      <c r="J39" s="119">
        <f t="shared" ca="1" si="0"/>
        <v>0</v>
      </c>
      <c r="K39" s="120">
        <f t="shared" ca="1" si="1"/>
        <v>0</v>
      </c>
      <c r="L39" s="121">
        <f t="shared" ca="1" si="2"/>
        <v>0</v>
      </c>
      <c r="M39" s="122">
        <f t="shared" ca="1" si="3"/>
        <v>0</v>
      </c>
      <c r="N39" s="123">
        <f t="shared" ca="1" si="4"/>
        <v>0</v>
      </c>
      <c r="O39" s="124">
        <f t="shared" ca="1" si="5"/>
        <v>0</v>
      </c>
      <c r="P39"/>
      <c r="Q39"/>
      <c r="R39" s="1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</row>
    <row r="40" spans="1:174" ht="8.25" customHeight="1" x14ac:dyDescent="0.45">
      <c r="A40" s="146">
        <v>0.63541666666666596</v>
      </c>
      <c r="B40" s="85"/>
      <c r="C40" s="79"/>
      <c r="D40" s="85"/>
      <c r="E40" s="79"/>
      <c r="F40" s="85"/>
      <c r="G40" s="79"/>
      <c r="H40" s="85"/>
      <c r="I40" s="82"/>
      <c r="J40" s="119">
        <f t="shared" ca="1" si="0"/>
        <v>0</v>
      </c>
      <c r="K40" s="120">
        <f t="shared" ca="1" si="1"/>
        <v>0</v>
      </c>
      <c r="L40" s="121">
        <f t="shared" ca="1" si="2"/>
        <v>0</v>
      </c>
      <c r="M40" s="122">
        <f t="shared" ca="1" si="3"/>
        <v>0</v>
      </c>
      <c r="N40" s="123">
        <f t="shared" ca="1" si="4"/>
        <v>0</v>
      </c>
      <c r="O40" s="124">
        <f t="shared" ca="1" si="5"/>
        <v>0</v>
      </c>
      <c r="P40"/>
      <c r="Q40"/>
      <c r="R40" s="1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</row>
    <row r="41" spans="1:174" ht="8.25" customHeight="1" x14ac:dyDescent="0.45">
      <c r="A41" s="146">
        <v>0.64583333333333204</v>
      </c>
      <c r="B41" s="85"/>
      <c r="C41" s="79"/>
      <c r="D41" s="85"/>
      <c r="E41" s="79"/>
      <c r="F41" s="85"/>
      <c r="G41" s="79"/>
      <c r="H41" s="85"/>
      <c r="I41" s="82"/>
      <c r="J41" s="119">
        <f t="shared" ca="1" si="0"/>
        <v>0</v>
      </c>
      <c r="K41" s="120">
        <f t="shared" ca="1" si="1"/>
        <v>0</v>
      </c>
      <c r="L41" s="121">
        <f t="shared" ca="1" si="2"/>
        <v>0</v>
      </c>
      <c r="M41" s="122">
        <f t="shared" ca="1" si="3"/>
        <v>0</v>
      </c>
      <c r="N41" s="123">
        <f t="shared" ca="1" si="4"/>
        <v>0</v>
      </c>
      <c r="O41" s="124">
        <f t="shared" ca="1" si="5"/>
        <v>0</v>
      </c>
      <c r="P41"/>
      <c r="Q41"/>
      <c r="R41" s="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</row>
    <row r="42" spans="1:174" ht="8.25" customHeight="1" x14ac:dyDescent="0.45">
      <c r="A42" s="147">
        <v>0.656249999999999</v>
      </c>
      <c r="B42" s="86"/>
      <c r="C42" s="88"/>
      <c r="D42" s="86"/>
      <c r="E42" s="88"/>
      <c r="F42" s="86"/>
      <c r="G42" s="88"/>
      <c r="H42" s="86"/>
      <c r="I42" s="82"/>
      <c r="J42" s="119">
        <f t="shared" ca="1" si="0"/>
        <v>0</v>
      </c>
      <c r="K42" s="120">
        <f t="shared" ca="1" si="1"/>
        <v>0</v>
      </c>
      <c r="L42" s="121">
        <f t="shared" ca="1" si="2"/>
        <v>0</v>
      </c>
      <c r="M42" s="122">
        <f t="shared" ca="1" si="3"/>
        <v>0</v>
      </c>
      <c r="N42" s="123">
        <f t="shared" ca="1" si="4"/>
        <v>0</v>
      </c>
      <c r="O42" s="124">
        <f t="shared" ca="1" si="5"/>
        <v>0</v>
      </c>
      <c r="P42"/>
      <c r="Q42"/>
      <c r="R42" s="1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</row>
    <row r="43" spans="1:174" ht="8.25" customHeight="1" x14ac:dyDescent="0.45">
      <c r="A43" s="145">
        <v>0.66666666666666596</v>
      </c>
      <c r="B43" s="84"/>
      <c r="C43" s="87"/>
      <c r="D43" s="84"/>
      <c r="E43" s="87"/>
      <c r="F43" s="84"/>
      <c r="G43" s="87"/>
      <c r="H43" s="84"/>
      <c r="I43" s="82"/>
      <c r="J43" s="119">
        <f t="shared" ca="1" si="0"/>
        <v>0</v>
      </c>
      <c r="K43" s="120">
        <f t="shared" ca="1" si="1"/>
        <v>0</v>
      </c>
      <c r="L43" s="121">
        <f t="shared" ca="1" si="2"/>
        <v>0</v>
      </c>
      <c r="M43" s="122">
        <f t="shared" ca="1" si="3"/>
        <v>0</v>
      </c>
      <c r="N43" s="123">
        <f t="shared" ca="1" si="4"/>
        <v>0</v>
      </c>
      <c r="O43" s="124">
        <f t="shared" ca="1" si="5"/>
        <v>0</v>
      </c>
      <c r="P43"/>
      <c r="Q43"/>
      <c r="R43" s="1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</row>
    <row r="44" spans="1:174" ht="8.25" customHeight="1" x14ac:dyDescent="0.45">
      <c r="A44" s="146">
        <v>0.67708333333333204</v>
      </c>
      <c r="B44" s="85"/>
      <c r="C44" s="79"/>
      <c r="D44" s="85"/>
      <c r="E44" s="79"/>
      <c r="F44" s="85"/>
      <c r="G44" s="79"/>
      <c r="H44" s="85"/>
      <c r="I44" s="82"/>
      <c r="J44" s="119">
        <f t="shared" ca="1" si="0"/>
        <v>0</v>
      </c>
      <c r="K44" s="120">
        <f t="shared" ca="1" si="1"/>
        <v>0</v>
      </c>
      <c r="L44" s="121">
        <f t="shared" ca="1" si="2"/>
        <v>0</v>
      </c>
      <c r="M44" s="122">
        <f t="shared" ca="1" si="3"/>
        <v>0</v>
      </c>
      <c r="N44" s="123">
        <f t="shared" ca="1" si="4"/>
        <v>0</v>
      </c>
      <c r="O44" s="124">
        <f t="shared" ca="1" si="5"/>
        <v>0</v>
      </c>
      <c r="P44"/>
      <c r="Q44"/>
      <c r="R44" s="1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</row>
    <row r="45" spans="1:174" ht="8.25" customHeight="1" x14ac:dyDescent="0.45">
      <c r="A45" s="146">
        <v>0.687499999999999</v>
      </c>
      <c r="B45" s="85"/>
      <c r="C45" s="79"/>
      <c r="D45" s="85"/>
      <c r="E45" s="79"/>
      <c r="F45" s="85"/>
      <c r="G45" s="79"/>
      <c r="H45" s="85"/>
      <c r="I45" s="82"/>
      <c r="J45" s="119">
        <f t="shared" ca="1" si="0"/>
        <v>0</v>
      </c>
      <c r="K45" s="120">
        <f t="shared" ca="1" si="1"/>
        <v>0</v>
      </c>
      <c r="L45" s="121">
        <f t="shared" ca="1" si="2"/>
        <v>0</v>
      </c>
      <c r="M45" s="122">
        <f t="shared" ca="1" si="3"/>
        <v>0</v>
      </c>
      <c r="N45" s="123">
        <f t="shared" ca="1" si="4"/>
        <v>0</v>
      </c>
      <c r="O45" s="124">
        <f t="shared" ca="1" si="5"/>
        <v>0</v>
      </c>
      <c r="P45"/>
      <c r="Q45"/>
      <c r="R45" s="1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</row>
    <row r="46" spans="1:174" ht="8.25" customHeight="1" x14ac:dyDescent="0.45">
      <c r="A46" s="147">
        <v>0.69791666666666596</v>
      </c>
      <c r="B46" s="86"/>
      <c r="C46" s="88"/>
      <c r="D46" s="86"/>
      <c r="E46" s="88"/>
      <c r="F46" s="86"/>
      <c r="G46" s="88"/>
      <c r="H46" s="86"/>
      <c r="I46" s="82"/>
      <c r="J46" s="119">
        <f t="shared" ca="1" si="0"/>
        <v>0</v>
      </c>
      <c r="K46" s="120">
        <f t="shared" ca="1" si="1"/>
        <v>0</v>
      </c>
      <c r="L46" s="121">
        <f t="shared" ca="1" si="2"/>
        <v>0</v>
      </c>
      <c r="M46" s="122">
        <f t="shared" ca="1" si="3"/>
        <v>0</v>
      </c>
      <c r="N46" s="123">
        <f t="shared" ca="1" si="4"/>
        <v>0</v>
      </c>
      <c r="O46" s="124">
        <f t="shared" ca="1" si="5"/>
        <v>0</v>
      </c>
      <c r="P46"/>
      <c r="Q46"/>
      <c r="R46" s="1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</row>
    <row r="47" spans="1:174" ht="8.25" customHeight="1" x14ac:dyDescent="0.45">
      <c r="A47" s="145">
        <v>0.70833333333333204</v>
      </c>
      <c r="B47" s="84"/>
      <c r="C47" s="87"/>
      <c r="D47" s="84"/>
      <c r="E47" s="87"/>
      <c r="F47" s="84"/>
      <c r="G47" s="87"/>
      <c r="H47" s="84"/>
      <c r="I47" s="82"/>
      <c r="J47" s="119">
        <f t="shared" ca="1" si="0"/>
        <v>0</v>
      </c>
      <c r="K47" s="120">
        <f t="shared" ca="1" si="1"/>
        <v>0</v>
      </c>
      <c r="L47" s="121">
        <f t="shared" ca="1" si="2"/>
        <v>0</v>
      </c>
      <c r="M47" s="122">
        <f t="shared" ca="1" si="3"/>
        <v>0</v>
      </c>
      <c r="N47" s="123">
        <f t="shared" ca="1" si="4"/>
        <v>0</v>
      </c>
      <c r="O47" s="124">
        <f t="shared" ca="1" si="5"/>
        <v>0</v>
      </c>
      <c r="P47"/>
      <c r="Q47"/>
      <c r="R47" s="1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</row>
    <row r="48" spans="1:174" ht="8.25" customHeight="1" x14ac:dyDescent="0.45">
      <c r="A48" s="146">
        <v>0.718749999999999</v>
      </c>
      <c r="B48" s="85"/>
      <c r="C48" s="79"/>
      <c r="D48" s="85"/>
      <c r="E48" s="79"/>
      <c r="F48" s="85"/>
      <c r="G48" s="79"/>
      <c r="H48" s="85"/>
      <c r="I48" s="82"/>
      <c r="J48" s="119">
        <f t="shared" ca="1" si="0"/>
        <v>0</v>
      </c>
      <c r="K48" s="120">
        <f t="shared" ca="1" si="1"/>
        <v>0</v>
      </c>
      <c r="L48" s="121">
        <f t="shared" ca="1" si="2"/>
        <v>0</v>
      </c>
      <c r="M48" s="122">
        <f t="shared" ca="1" si="3"/>
        <v>0</v>
      </c>
      <c r="N48" s="123">
        <f t="shared" ca="1" si="4"/>
        <v>0</v>
      </c>
      <c r="O48" s="124">
        <f t="shared" ca="1" si="5"/>
        <v>0</v>
      </c>
      <c r="P48"/>
      <c r="Q48"/>
      <c r="R48" s="1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</row>
    <row r="49" spans="1:174" ht="8.25" customHeight="1" x14ac:dyDescent="0.45">
      <c r="A49" s="146">
        <v>0.72916666666666496</v>
      </c>
      <c r="B49" s="85"/>
      <c r="C49" s="79"/>
      <c r="D49" s="85"/>
      <c r="E49" s="79"/>
      <c r="F49" s="85"/>
      <c r="G49" s="79"/>
      <c r="H49" s="85"/>
      <c r="I49" s="82"/>
      <c r="J49" s="119">
        <f t="shared" ca="1" si="0"/>
        <v>0</v>
      </c>
      <c r="K49" s="120">
        <f t="shared" ca="1" si="1"/>
        <v>0</v>
      </c>
      <c r="L49" s="121">
        <f t="shared" ca="1" si="2"/>
        <v>0</v>
      </c>
      <c r="M49" s="122">
        <f t="shared" ca="1" si="3"/>
        <v>0</v>
      </c>
      <c r="N49" s="123">
        <f t="shared" ca="1" si="4"/>
        <v>0</v>
      </c>
      <c r="O49" s="124">
        <f t="shared" ca="1" si="5"/>
        <v>0</v>
      </c>
      <c r="P49"/>
      <c r="Q49"/>
      <c r="R49" s="1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</row>
    <row r="50" spans="1:174" ht="8.25" customHeight="1" x14ac:dyDescent="0.45">
      <c r="A50" s="147">
        <v>0.73958333333333204</v>
      </c>
      <c r="B50" s="86"/>
      <c r="C50" s="88"/>
      <c r="D50" s="86"/>
      <c r="E50" s="88"/>
      <c r="F50" s="86"/>
      <c r="G50" s="88"/>
      <c r="H50" s="86"/>
      <c r="I50" s="82"/>
      <c r="J50" s="119">
        <f t="shared" ca="1" si="0"/>
        <v>0</v>
      </c>
      <c r="K50" s="120">
        <f t="shared" ca="1" si="1"/>
        <v>0</v>
      </c>
      <c r="L50" s="121">
        <f t="shared" ca="1" si="2"/>
        <v>0</v>
      </c>
      <c r="M50" s="122">
        <f t="shared" ca="1" si="3"/>
        <v>0</v>
      </c>
      <c r="N50" s="123">
        <f t="shared" ca="1" si="4"/>
        <v>0</v>
      </c>
      <c r="O50" s="124">
        <f t="shared" ca="1" si="5"/>
        <v>0</v>
      </c>
      <c r="P50"/>
      <c r="Q50"/>
      <c r="R50" s="1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</row>
    <row r="51" spans="1:174" ht="8.25" customHeight="1" x14ac:dyDescent="0.45">
      <c r="A51" s="145">
        <v>0.749999999999999</v>
      </c>
      <c r="B51" s="84"/>
      <c r="C51" s="87"/>
      <c r="D51" s="84"/>
      <c r="E51" s="87"/>
      <c r="F51" s="84"/>
      <c r="G51" s="87"/>
      <c r="H51" s="84"/>
      <c r="I51" s="82"/>
      <c r="J51" s="119">
        <f t="shared" ca="1" si="0"/>
        <v>0</v>
      </c>
      <c r="K51" s="120">
        <f t="shared" ca="1" si="1"/>
        <v>0</v>
      </c>
      <c r="L51" s="121">
        <f t="shared" ca="1" si="2"/>
        <v>0</v>
      </c>
      <c r="M51" s="122">
        <f t="shared" ca="1" si="3"/>
        <v>0</v>
      </c>
      <c r="N51" s="123">
        <f t="shared" ca="1" si="4"/>
        <v>0</v>
      </c>
      <c r="O51" s="124">
        <f t="shared" ca="1" si="5"/>
        <v>0</v>
      </c>
      <c r="P51"/>
      <c r="Q51"/>
      <c r="R51" s="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</row>
    <row r="52" spans="1:174" ht="8.25" customHeight="1" x14ac:dyDescent="0.45">
      <c r="A52" s="146">
        <v>0.76041666666666496</v>
      </c>
      <c r="B52" s="85"/>
      <c r="C52" s="79"/>
      <c r="D52" s="85"/>
      <c r="E52" s="79"/>
      <c r="F52" s="85"/>
      <c r="G52" s="79"/>
      <c r="H52" s="85"/>
      <c r="I52" s="82"/>
      <c r="J52" s="119">
        <f t="shared" ca="1" si="0"/>
        <v>0</v>
      </c>
      <c r="K52" s="120">
        <f t="shared" ca="1" si="1"/>
        <v>0</v>
      </c>
      <c r="L52" s="121">
        <f t="shared" ca="1" si="2"/>
        <v>0</v>
      </c>
      <c r="M52" s="122">
        <f t="shared" ca="1" si="3"/>
        <v>0</v>
      </c>
      <c r="N52" s="123">
        <f t="shared" ca="1" si="4"/>
        <v>0</v>
      </c>
      <c r="O52" s="124">
        <f t="shared" ca="1" si="5"/>
        <v>0</v>
      </c>
      <c r="P52"/>
      <c r="Q52"/>
      <c r="R52" s="1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</row>
    <row r="53" spans="1:174" ht="8.25" customHeight="1" x14ac:dyDescent="0.45">
      <c r="A53" s="146">
        <v>0.77083333333333204</v>
      </c>
      <c r="B53" s="85"/>
      <c r="C53" s="79"/>
      <c r="D53" s="85"/>
      <c r="E53" s="79"/>
      <c r="F53" s="85"/>
      <c r="G53" s="79"/>
      <c r="H53" s="85"/>
      <c r="I53" s="82"/>
      <c r="J53" s="119">
        <f t="shared" ca="1" si="0"/>
        <v>0</v>
      </c>
      <c r="K53" s="120">
        <f t="shared" ca="1" si="1"/>
        <v>0</v>
      </c>
      <c r="L53" s="121">
        <f t="shared" ca="1" si="2"/>
        <v>0</v>
      </c>
      <c r="M53" s="122">
        <f t="shared" ca="1" si="3"/>
        <v>0</v>
      </c>
      <c r="N53" s="123">
        <f t="shared" ca="1" si="4"/>
        <v>0</v>
      </c>
      <c r="O53" s="124">
        <f t="shared" ca="1" si="5"/>
        <v>0</v>
      </c>
      <c r="P53"/>
      <c r="Q53"/>
      <c r="R53" s="1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</row>
    <row r="54" spans="1:174" ht="8.25" customHeight="1" x14ac:dyDescent="0.45">
      <c r="A54" s="147">
        <v>0.781249999999999</v>
      </c>
      <c r="B54" s="86"/>
      <c r="C54" s="88"/>
      <c r="D54" s="86"/>
      <c r="E54" s="88"/>
      <c r="F54" s="86"/>
      <c r="G54" s="88"/>
      <c r="H54" s="86"/>
      <c r="I54" s="82"/>
      <c r="J54" s="119">
        <f t="shared" ca="1" si="0"/>
        <v>0</v>
      </c>
      <c r="K54" s="120">
        <f t="shared" ca="1" si="1"/>
        <v>0</v>
      </c>
      <c r="L54" s="121">
        <f t="shared" ca="1" si="2"/>
        <v>0</v>
      </c>
      <c r="M54" s="122">
        <f t="shared" ca="1" si="3"/>
        <v>0</v>
      </c>
      <c r="N54" s="123">
        <f t="shared" ca="1" si="4"/>
        <v>0</v>
      </c>
      <c r="O54" s="124">
        <f t="shared" ca="1" si="5"/>
        <v>0</v>
      </c>
      <c r="P54"/>
      <c r="Q54"/>
      <c r="R54" s="1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</row>
    <row r="55" spans="1:174" ht="8.25" customHeight="1" x14ac:dyDescent="0.45">
      <c r="A55" s="145">
        <v>0.79166666666666496</v>
      </c>
      <c r="B55" s="84"/>
      <c r="C55" s="87"/>
      <c r="D55" s="84"/>
      <c r="E55" s="87"/>
      <c r="F55" s="84"/>
      <c r="G55" s="87"/>
      <c r="H55" s="84"/>
      <c r="I55" s="82"/>
      <c r="J55" s="119">
        <f t="shared" ca="1" si="0"/>
        <v>0</v>
      </c>
      <c r="K55" s="120">
        <f t="shared" ca="1" si="1"/>
        <v>0</v>
      </c>
      <c r="L55" s="121">
        <f t="shared" ca="1" si="2"/>
        <v>0</v>
      </c>
      <c r="M55" s="122">
        <f t="shared" ca="1" si="3"/>
        <v>0</v>
      </c>
      <c r="N55" s="123">
        <f t="shared" ca="1" si="4"/>
        <v>0</v>
      </c>
      <c r="O55" s="124">
        <f t="shared" ca="1" si="5"/>
        <v>0</v>
      </c>
      <c r="P55"/>
      <c r="Q55"/>
      <c r="R55" s="1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</row>
    <row r="56" spans="1:174" ht="8.25" customHeight="1" x14ac:dyDescent="0.45">
      <c r="A56" s="146">
        <v>0.80208333333333204</v>
      </c>
      <c r="B56" s="85"/>
      <c r="C56" s="79"/>
      <c r="D56" s="85"/>
      <c r="E56" s="79"/>
      <c r="F56" s="85"/>
      <c r="G56" s="79"/>
      <c r="H56" s="85"/>
      <c r="I56" s="82"/>
      <c r="J56" s="119">
        <f t="shared" ca="1" si="0"/>
        <v>0</v>
      </c>
      <c r="K56" s="120">
        <f t="shared" ca="1" si="1"/>
        <v>0</v>
      </c>
      <c r="L56" s="121">
        <f t="shared" ca="1" si="2"/>
        <v>0</v>
      </c>
      <c r="M56" s="122">
        <f t="shared" ca="1" si="3"/>
        <v>0</v>
      </c>
      <c r="N56" s="123">
        <f t="shared" ca="1" si="4"/>
        <v>0</v>
      </c>
      <c r="O56" s="124">
        <f t="shared" ca="1" si="5"/>
        <v>0</v>
      </c>
      <c r="P56"/>
      <c r="Q56"/>
      <c r="R56" s="1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</row>
    <row r="57" spans="1:174" ht="8.25" customHeight="1" x14ac:dyDescent="0.45">
      <c r="A57" s="146">
        <v>0.812499999999998</v>
      </c>
      <c r="B57" s="85"/>
      <c r="C57" s="79"/>
      <c r="D57" s="85"/>
      <c r="E57" s="79"/>
      <c r="F57" s="85"/>
      <c r="G57" s="79"/>
      <c r="H57" s="85"/>
      <c r="I57" s="82"/>
      <c r="J57" s="119">
        <f t="shared" ca="1" si="0"/>
        <v>0</v>
      </c>
      <c r="K57" s="120">
        <f t="shared" ca="1" si="1"/>
        <v>0</v>
      </c>
      <c r="L57" s="121">
        <f t="shared" ca="1" si="2"/>
        <v>0</v>
      </c>
      <c r="M57" s="122">
        <f t="shared" ca="1" si="3"/>
        <v>0</v>
      </c>
      <c r="N57" s="123">
        <f t="shared" ca="1" si="4"/>
        <v>0</v>
      </c>
      <c r="O57" s="124">
        <f t="shared" ca="1" si="5"/>
        <v>0</v>
      </c>
      <c r="P57"/>
      <c r="Q57"/>
      <c r="R57" s="1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</row>
    <row r="58" spans="1:174" ht="7.9" customHeight="1" x14ac:dyDescent="0.45">
      <c r="A58" s="147">
        <v>0.82291666666666496</v>
      </c>
      <c r="B58" s="86"/>
      <c r="C58" s="88"/>
      <c r="D58" s="86"/>
      <c r="E58" s="88"/>
      <c r="F58" s="86"/>
      <c r="G58" s="88"/>
      <c r="H58" s="86"/>
      <c r="I58" s="82"/>
      <c r="J58" s="119">
        <f t="shared" ca="1" si="0"/>
        <v>0</v>
      </c>
      <c r="K58" s="120">
        <f t="shared" ca="1" si="1"/>
        <v>0</v>
      </c>
      <c r="L58" s="121">
        <f t="shared" ca="1" si="2"/>
        <v>0</v>
      </c>
      <c r="M58" s="122">
        <f t="shared" ca="1" si="3"/>
        <v>0</v>
      </c>
      <c r="N58" s="123">
        <f t="shared" ca="1" si="4"/>
        <v>0</v>
      </c>
      <c r="O58" s="124">
        <f t="shared" ca="1" si="5"/>
        <v>0</v>
      </c>
      <c r="P58"/>
      <c r="Q58"/>
      <c r="R58" s="1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</row>
    <row r="59" spans="1:174" ht="8.25" customHeight="1" x14ac:dyDescent="0.45">
      <c r="A59" s="145">
        <v>0.83333333333333204</v>
      </c>
      <c r="B59" s="84"/>
      <c r="C59" s="87"/>
      <c r="D59" s="84"/>
      <c r="E59" s="87"/>
      <c r="F59" s="84"/>
      <c r="G59" s="87"/>
      <c r="H59" s="84"/>
      <c r="I59" s="82"/>
      <c r="J59" s="119">
        <f t="shared" ca="1" si="0"/>
        <v>0</v>
      </c>
      <c r="K59" s="120">
        <f t="shared" ca="1" si="1"/>
        <v>0</v>
      </c>
      <c r="L59" s="121">
        <f t="shared" ca="1" si="2"/>
        <v>0</v>
      </c>
      <c r="M59" s="122">
        <f t="shared" ca="1" si="3"/>
        <v>0</v>
      </c>
      <c r="N59" s="123">
        <f t="shared" ca="1" si="4"/>
        <v>0</v>
      </c>
      <c r="O59" s="124">
        <f t="shared" ca="1" si="5"/>
        <v>0</v>
      </c>
      <c r="P59"/>
      <c r="Q59"/>
      <c r="R59" s="1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</row>
    <row r="60" spans="1:174" ht="8.25" customHeight="1" x14ac:dyDescent="0.45">
      <c r="A60" s="146">
        <v>0.843749999999998</v>
      </c>
      <c r="B60" s="85"/>
      <c r="C60" s="79"/>
      <c r="D60" s="85"/>
      <c r="E60" s="79"/>
      <c r="F60" s="85"/>
      <c r="G60" s="79"/>
      <c r="H60" s="85"/>
      <c r="I60" s="82"/>
      <c r="J60" s="119">
        <f t="shared" ca="1" si="0"/>
        <v>0</v>
      </c>
      <c r="K60" s="120">
        <f t="shared" ca="1" si="1"/>
        <v>0</v>
      </c>
      <c r="L60" s="121">
        <f t="shared" ca="1" si="2"/>
        <v>0</v>
      </c>
      <c r="M60" s="122">
        <f t="shared" ca="1" si="3"/>
        <v>0</v>
      </c>
      <c r="N60" s="123">
        <f t="shared" ca="1" si="4"/>
        <v>0</v>
      </c>
      <c r="O60" s="124">
        <f t="shared" ca="1" si="5"/>
        <v>0</v>
      </c>
      <c r="P60"/>
      <c r="Q60"/>
      <c r="R60" s="1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</row>
    <row r="61" spans="1:174" ht="8.25" customHeight="1" x14ac:dyDescent="0.45">
      <c r="A61" s="146">
        <v>0.85416666666666496</v>
      </c>
      <c r="B61" s="85"/>
      <c r="C61" s="79"/>
      <c r="D61" s="85"/>
      <c r="E61" s="79"/>
      <c r="F61" s="85"/>
      <c r="G61" s="79"/>
      <c r="H61" s="85"/>
      <c r="I61" s="82"/>
      <c r="J61" s="119">
        <f t="shared" ca="1" si="0"/>
        <v>0</v>
      </c>
      <c r="K61" s="120">
        <f t="shared" ca="1" si="1"/>
        <v>0</v>
      </c>
      <c r="L61" s="121">
        <f t="shared" ca="1" si="2"/>
        <v>0</v>
      </c>
      <c r="M61" s="122">
        <f t="shared" ca="1" si="3"/>
        <v>0</v>
      </c>
      <c r="N61" s="123">
        <f t="shared" ca="1" si="4"/>
        <v>0</v>
      </c>
      <c r="O61" s="124">
        <f t="shared" ca="1" si="5"/>
        <v>0</v>
      </c>
      <c r="P61"/>
      <c r="Q61"/>
      <c r="R61" s="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</row>
    <row r="62" spans="1:174" ht="8.25" customHeight="1" x14ac:dyDescent="0.45">
      <c r="A62" s="147">
        <v>0.86458333333333204</v>
      </c>
      <c r="B62" s="86"/>
      <c r="C62" s="88"/>
      <c r="D62" s="86"/>
      <c r="E62" s="88"/>
      <c r="F62" s="86"/>
      <c r="G62" s="88"/>
      <c r="H62" s="86"/>
      <c r="I62" s="82"/>
      <c r="J62" s="119">
        <f t="shared" ca="1" si="0"/>
        <v>0</v>
      </c>
      <c r="K62" s="120">
        <f t="shared" ca="1" si="1"/>
        <v>0</v>
      </c>
      <c r="L62" s="121">
        <f t="shared" ca="1" si="2"/>
        <v>0</v>
      </c>
      <c r="M62" s="122">
        <f t="shared" ca="1" si="3"/>
        <v>0</v>
      </c>
      <c r="N62" s="123">
        <f t="shared" ca="1" si="4"/>
        <v>0</v>
      </c>
      <c r="O62" s="124">
        <f t="shared" ca="1" si="5"/>
        <v>0</v>
      </c>
      <c r="P62"/>
      <c r="Q62"/>
      <c r="R62" s="1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</row>
    <row r="63" spans="1:174" ht="8.25" customHeight="1" x14ac:dyDescent="0.45">
      <c r="A63" s="145">
        <v>0.874999999999998</v>
      </c>
      <c r="B63" s="84"/>
      <c r="C63" s="87"/>
      <c r="D63" s="84"/>
      <c r="E63" s="87"/>
      <c r="F63" s="84"/>
      <c r="G63" s="87"/>
      <c r="H63" s="84"/>
      <c r="I63" s="82"/>
      <c r="J63" s="119">
        <f t="shared" ca="1" si="0"/>
        <v>0</v>
      </c>
      <c r="K63" s="120">
        <f t="shared" ca="1" si="1"/>
        <v>0</v>
      </c>
      <c r="L63" s="121">
        <f t="shared" ca="1" si="2"/>
        <v>0</v>
      </c>
      <c r="M63" s="122">
        <f t="shared" ca="1" si="3"/>
        <v>0</v>
      </c>
      <c r="N63" s="123">
        <f t="shared" ca="1" si="4"/>
        <v>0</v>
      </c>
      <c r="O63" s="124">
        <f t="shared" ca="1" si="5"/>
        <v>0</v>
      </c>
      <c r="P63"/>
      <c r="Q63"/>
      <c r="R63" s="1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</row>
    <row r="64" spans="1:174" ht="8.25" customHeight="1" x14ac:dyDescent="0.45">
      <c r="A64" s="146">
        <v>0.88541666666666496</v>
      </c>
      <c r="B64" s="85"/>
      <c r="C64" s="79"/>
      <c r="D64" s="85"/>
      <c r="E64" s="79"/>
      <c r="F64" s="85"/>
      <c r="G64" s="79"/>
      <c r="H64" s="85"/>
      <c r="I64" s="82"/>
      <c r="J64" s="119">
        <f t="shared" ca="1" si="0"/>
        <v>0</v>
      </c>
      <c r="K64" s="120">
        <f t="shared" ca="1" si="1"/>
        <v>0</v>
      </c>
      <c r="L64" s="121">
        <f t="shared" ca="1" si="2"/>
        <v>0</v>
      </c>
      <c r="M64" s="122">
        <f t="shared" ca="1" si="3"/>
        <v>0</v>
      </c>
      <c r="N64" s="123">
        <f t="shared" ca="1" si="4"/>
        <v>0</v>
      </c>
      <c r="O64" s="124">
        <f t="shared" ca="1" si="5"/>
        <v>0</v>
      </c>
      <c r="P64"/>
      <c r="Q64"/>
      <c r="R64" s="1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</row>
    <row r="65" spans="1:174" ht="8.25" customHeight="1" x14ac:dyDescent="0.45">
      <c r="A65" s="146">
        <v>0.89583333333333204</v>
      </c>
      <c r="B65" s="85"/>
      <c r="C65" s="79"/>
      <c r="D65" s="85"/>
      <c r="E65" s="79"/>
      <c r="F65" s="85"/>
      <c r="G65" s="79"/>
      <c r="H65" s="85"/>
      <c r="I65" s="82"/>
      <c r="J65" s="119">
        <f t="shared" ca="1" si="0"/>
        <v>0</v>
      </c>
      <c r="K65" s="120">
        <f t="shared" ca="1" si="1"/>
        <v>0</v>
      </c>
      <c r="L65" s="121">
        <f t="shared" ca="1" si="2"/>
        <v>0</v>
      </c>
      <c r="M65" s="122">
        <f t="shared" ca="1" si="3"/>
        <v>0</v>
      </c>
      <c r="N65" s="123">
        <f t="shared" ca="1" si="4"/>
        <v>0</v>
      </c>
      <c r="O65" s="124">
        <f t="shared" ca="1" si="5"/>
        <v>0</v>
      </c>
      <c r="P65"/>
      <c r="Q65"/>
      <c r="R65" s="1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</row>
    <row r="66" spans="1:174" ht="8.25" customHeight="1" x14ac:dyDescent="0.45">
      <c r="A66" s="147">
        <v>0.906249999999998</v>
      </c>
      <c r="B66" s="86"/>
      <c r="C66" s="88"/>
      <c r="D66" s="86"/>
      <c r="E66" s="88"/>
      <c r="F66" s="86"/>
      <c r="G66" s="88"/>
      <c r="H66" s="86"/>
      <c r="I66" s="82"/>
      <c r="J66" s="119">
        <f t="shared" ca="1" si="0"/>
        <v>0</v>
      </c>
      <c r="K66" s="120">
        <f t="shared" ca="1" si="1"/>
        <v>0</v>
      </c>
      <c r="L66" s="121">
        <f t="shared" ca="1" si="2"/>
        <v>0</v>
      </c>
      <c r="M66" s="122">
        <f t="shared" ca="1" si="3"/>
        <v>0</v>
      </c>
      <c r="N66" s="123">
        <f t="shared" ca="1" si="4"/>
        <v>0</v>
      </c>
      <c r="O66" s="124">
        <f t="shared" ca="1" si="5"/>
        <v>0</v>
      </c>
      <c r="P66"/>
      <c r="Q66"/>
      <c r="R66" s="1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</row>
    <row r="67" spans="1:174" ht="8.25" customHeight="1" x14ac:dyDescent="0.45">
      <c r="A67" s="145">
        <v>0.91666666666666496</v>
      </c>
      <c r="B67" s="84"/>
      <c r="C67" s="87"/>
      <c r="D67" s="84"/>
      <c r="E67" s="87"/>
      <c r="F67" s="84"/>
      <c r="G67" s="87"/>
      <c r="H67" s="84"/>
      <c r="I67" s="82"/>
      <c r="J67" s="119">
        <f t="shared" ca="1" si="0"/>
        <v>0</v>
      </c>
      <c r="K67" s="120">
        <f t="shared" ca="1" si="1"/>
        <v>0</v>
      </c>
      <c r="L67" s="121">
        <f t="shared" ca="1" si="2"/>
        <v>0</v>
      </c>
      <c r="M67" s="122">
        <f t="shared" ca="1" si="3"/>
        <v>0</v>
      </c>
      <c r="N67" s="123">
        <f t="shared" ca="1" si="4"/>
        <v>0</v>
      </c>
      <c r="O67" s="124">
        <f t="shared" ca="1" si="5"/>
        <v>0</v>
      </c>
      <c r="P67"/>
      <c r="Q67"/>
      <c r="R67" s="1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</row>
    <row r="68" spans="1:174" ht="8.25" customHeight="1" x14ac:dyDescent="0.45">
      <c r="A68" s="146">
        <v>0.92708333333333104</v>
      </c>
      <c r="B68" s="85"/>
      <c r="C68" s="79"/>
      <c r="D68" s="85"/>
      <c r="E68" s="79"/>
      <c r="F68" s="85"/>
      <c r="G68" s="79"/>
      <c r="H68" s="85"/>
      <c r="I68" s="82"/>
      <c r="J68" s="119">
        <f t="shared" ref="J68:J74" ca="1" si="6">IFERROR(COUNTIFS(INDIRECT(CONCATENATE("'",$I68,"'!B3:H74")),"*Pre-Vocational*",INDIRECT(CONCATENATE("'",$I68,"'!B3:H74")),"*"&amp;$A$1&amp;"*")/4,0)</f>
        <v>0</v>
      </c>
      <c r="K68" s="120">
        <f t="shared" ref="K68:K74" ca="1" si="7">IFERROR(COUNTIFS(INDIRECT(CONCATENATE("'",$I68,"'!B3:H74")),"*CareGiver*",INDIRECT(CONCATENATE("'",$I68,"'!B3:H74")),"*"&amp;$A$1&amp;"*")/4,0)</f>
        <v>0</v>
      </c>
      <c r="L68" s="121">
        <f t="shared" ref="L68:L74" ca="1" si="8">IFERROR(COUNTIFS(INDIRECT(CONCATENATE("'",$I68,"'!B3:H74")),"*Advocacy*",INDIRECT(CONCATENATE("'",$I68,"'!B3:H74")),"*"&amp;$A$1&amp;"*")/4,0)</f>
        <v>0</v>
      </c>
      <c r="M68" s="122">
        <f t="shared" ref="M68:M74" ca="1" si="9">IFERROR(COUNTIFS(INDIRECT(CONCATENATE("'",$I68,"'!B3:H74")),"*Respite*",INDIRECT(CONCATENATE("'",$I68,"'!B3:H74")),"*"&amp;$A$1&amp;"*")/4,0)</f>
        <v>0</v>
      </c>
      <c r="N68" s="123">
        <f t="shared" ref="N68:N74" ca="1" si="10">IFERROR(COUNTIFS(INDIRECT(CONCATENATE("'",$I68,"'!B3:H74")),"*Com Hab*",INDIRECT(CONCATENATE("'",$I68,"'!B3:H74")),"*"&amp;$A$1&amp;"*")/4,0)</f>
        <v>0</v>
      </c>
      <c r="O68" s="124">
        <f t="shared" ref="O68:O74" ca="1" si="11">SUM(J68:N68)</f>
        <v>0</v>
      </c>
      <c r="P68"/>
      <c r="Q68"/>
      <c r="R68" s="1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</row>
    <row r="69" spans="1:174" ht="8.25" customHeight="1" x14ac:dyDescent="0.45">
      <c r="A69" s="146">
        <v>0.937499999999998</v>
      </c>
      <c r="B69" s="85"/>
      <c r="C69" s="79"/>
      <c r="D69" s="85"/>
      <c r="E69" s="79"/>
      <c r="F69" s="85"/>
      <c r="G69" s="79"/>
      <c r="H69" s="85"/>
      <c r="I69" s="82"/>
      <c r="J69" s="119">
        <f t="shared" ca="1" si="6"/>
        <v>0</v>
      </c>
      <c r="K69" s="120">
        <f t="shared" ca="1" si="7"/>
        <v>0</v>
      </c>
      <c r="L69" s="121">
        <f t="shared" ca="1" si="8"/>
        <v>0</v>
      </c>
      <c r="M69" s="122">
        <f t="shared" ca="1" si="9"/>
        <v>0</v>
      </c>
      <c r="N69" s="123">
        <f t="shared" ca="1" si="10"/>
        <v>0</v>
      </c>
      <c r="O69" s="124">
        <f t="shared" ca="1" si="11"/>
        <v>0</v>
      </c>
      <c r="P69"/>
      <c r="Q69"/>
      <c r="R69" s="1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</row>
    <row r="70" spans="1:174" ht="8.25" customHeight="1" x14ac:dyDescent="0.45">
      <c r="A70" s="147">
        <v>0.94791666666666496</v>
      </c>
      <c r="B70" s="86"/>
      <c r="C70" s="88"/>
      <c r="D70" s="86"/>
      <c r="E70" s="88"/>
      <c r="F70" s="86"/>
      <c r="G70" s="88"/>
      <c r="H70" s="86"/>
      <c r="I70" s="82"/>
      <c r="J70" s="119">
        <f t="shared" ca="1" si="6"/>
        <v>0</v>
      </c>
      <c r="K70" s="120">
        <f t="shared" ca="1" si="7"/>
        <v>0</v>
      </c>
      <c r="L70" s="121">
        <f t="shared" ca="1" si="8"/>
        <v>0</v>
      </c>
      <c r="M70" s="122">
        <f t="shared" ca="1" si="9"/>
        <v>0</v>
      </c>
      <c r="N70" s="123">
        <f t="shared" ca="1" si="10"/>
        <v>0</v>
      </c>
      <c r="O70" s="124">
        <f t="shared" ca="1" si="11"/>
        <v>0</v>
      </c>
      <c r="P70"/>
      <c r="Q70"/>
      <c r="R70" s="1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</row>
    <row r="71" spans="1:174" ht="8.25" customHeight="1" x14ac:dyDescent="0.45">
      <c r="A71" s="145">
        <v>0.95833333333333337</v>
      </c>
      <c r="B71" s="84"/>
      <c r="C71" s="87"/>
      <c r="D71" s="84"/>
      <c r="E71" s="87"/>
      <c r="F71" s="84"/>
      <c r="G71" s="87"/>
      <c r="H71" s="84"/>
      <c r="I71" s="82"/>
      <c r="J71" s="119">
        <f t="shared" ca="1" si="6"/>
        <v>0</v>
      </c>
      <c r="K71" s="120">
        <f t="shared" ca="1" si="7"/>
        <v>0</v>
      </c>
      <c r="L71" s="121">
        <f t="shared" ca="1" si="8"/>
        <v>0</v>
      </c>
      <c r="M71" s="122">
        <f t="shared" ca="1" si="9"/>
        <v>0</v>
      </c>
      <c r="N71" s="123">
        <f t="shared" ca="1" si="10"/>
        <v>0</v>
      </c>
      <c r="O71" s="124">
        <f t="shared" ca="1" si="11"/>
        <v>0</v>
      </c>
      <c r="P71"/>
      <c r="Q71"/>
      <c r="R71" s="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</row>
    <row r="72" spans="1:174" ht="8.25" customHeight="1" x14ac:dyDescent="0.45">
      <c r="A72" s="146">
        <v>0.96875</v>
      </c>
      <c r="B72" s="85"/>
      <c r="C72" s="79"/>
      <c r="D72" s="85"/>
      <c r="E72" s="79"/>
      <c r="F72" s="85"/>
      <c r="G72" s="79"/>
      <c r="H72" s="85"/>
      <c r="I72" s="82"/>
      <c r="J72" s="119">
        <f t="shared" ca="1" si="6"/>
        <v>0</v>
      </c>
      <c r="K72" s="120">
        <f t="shared" ca="1" si="7"/>
        <v>0</v>
      </c>
      <c r="L72" s="121">
        <f t="shared" ca="1" si="8"/>
        <v>0</v>
      </c>
      <c r="M72" s="122">
        <f t="shared" ca="1" si="9"/>
        <v>0</v>
      </c>
      <c r="N72" s="123">
        <f t="shared" ca="1" si="10"/>
        <v>0</v>
      </c>
      <c r="O72" s="124">
        <f t="shared" ca="1" si="11"/>
        <v>0</v>
      </c>
      <c r="P72"/>
      <c r="Q72"/>
      <c r="R72" s="1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</row>
    <row r="73" spans="1:174" ht="8.25" customHeight="1" x14ac:dyDescent="0.45">
      <c r="A73" s="146">
        <v>0.97916666666666663</v>
      </c>
      <c r="B73" s="85"/>
      <c r="C73" s="79"/>
      <c r="D73" s="85"/>
      <c r="E73" s="79"/>
      <c r="F73" s="85"/>
      <c r="G73" s="79"/>
      <c r="H73" s="85"/>
      <c r="I73" s="82"/>
      <c r="J73" s="119">
        <f t="shared" ca="1" si="6"/>
        <v>0</v>
      </c>
      <c r="K73" s="120">
        <f t="shared" ca="1" si="7"/>
        <v>0</v>
      </c>
      <c r="L73" s="121">
        <f t="shared" ca="1" si="8"/>
        <v>0</v>
      </c>
      <c r="M73" s="122">
        <f t="shared" ca="1" si="9"/>
        <v>0</v>
      </c>
      <c r="N73" s="123">
        <f t="shared" ca="1" si="10"/>
        <v>0</v>
      </c>
      <c r="O73" s="124">
        <f t="shared" ca="1" si="11"/>
        <v>0</v>
      </c>
      <c r="P73"/>
      <c r="Q73"/>
      <c r="R73" s="1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</row>
    <row r="74" spans="1:174" ht="8.25" customHeight="1" x14ac:dyDescent="0.45">
      <c r="A74" s="147">
        <v>0.98958333333333337</v>
      </c>
      <c r="B74" s="86"/>
      <c r="C74" s="88"/>
      <c r="D74" s="86"/>
      <c r="E74" s="88"/>
      <c r="F74" s="86"/>
      <c r="G74" s="88"/>
      <c r="H74" s="86"/>
      <c r="I74" s="82"/>
      <c r="J74" s="119">
        <f t="shared" ca="1" si="6"/>
        <v>0</v>
      </c>
      <c r="K74" s="120">
        <f t="shared" ca="1" si="7"/>
        <v>0</v>
      </c>
      <c r="L74" s="121">
        <f t="shared" ca="1" si="8"/>
        <v>0</v>
      </c>
      <c r="M74" s="122">
        <f t="shared" ca="1" si="9"/>
        <v>0</v>
      </c>
      <c r="N74" s="123">
        <f t="shared" ca="1" si="10"/>
        <v>0</v>
      </c>
      <c r="O74" s="124">
        <f t="shared" ca="1" si="11"/>
        <v>0</v>
      </c>
      <c r="P74"/>
      <c r="Q74"/>
      <c r="R74" s="1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</row>
    <row r="75" spans="1:174" ht="8.25" customHeight="1" x14ac:dyDescent="0.45">
      <c r="A75" s="139" t="s">
        <v>5</v>
      </c>
      <c r="B75" s="89"/>
      <c r="C75" s="89"/>
      <c r="D75" s="89"/>
      <c r="E75" s="89"/>
      <c r="F75" s="89"/>
      <c r="G75" s="89"/>
      <c r="H75" s="90">
        <f>COUNTIF($B$3:$H$74,"*Pre-Vocational*")/4</f>
        <v>0</v>
      </c>
      <c r="I75" s="82"/>
      <c r="P75"/>
      <c r="Q75"/>
      <c r="R75" s="1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</row>
    <row r="76" spans="1:174" ht="8.25" customHeight="1" x14ac:dyDescent="0.45">
      <c r="A76" s="140" t="s">
        <v>6</v>
      </c>
      <c r="B76" s="60"/>
      <c r="C76" s="60"/>
      <c r="D76" s="60"/>
      <c r="E76" s="60"/>
      <c r="F76" s="60"/>
      <c r="G76" s="60"/>
      <c r="H76" s="91">
        <f>COUNTIF($B$3:$H$74,"*CareGiver*")/4</f>
        <v>0</v>
      </c>
      <c r="I76" s="82"/>
      <c r="P76"/>
      <c r="Q76"/>
      <c r="R76" s="1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</row>
    <row r="77" spans="1:174" ht="8.25" customHeight="1" x14ac:dyDescent="0.45">
      <c r="A77" s="141" t="s">
        <v>7</v>
      </c>
      <c r="B77" s="62"/>
      <c r="C77" s="62"/>
      <c r="D77" s="62"/>
      <c r="E77" s="62"/>
      <c r="F77" s="62"/>
      <c r="G77" s="62"/>
      <c r="H77" s="92">
        <f>COUNTIF($B$3:$H$74,"*Advocacy*")/4</f>
        <v>0</v>
      </c>
      <c r="I77" s="82"/>
      <c r="P77"/>
      <c r="Q77"/>
      <c r="R77" s="1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</row>
    <row r="78" spans="1:174" ht="8.25" customHeight="1" x14ac:dyDescent="0.45">
      <c r="A78" s="142" t="s">
        <v>8</v>
      </c>
      <c r="B78" s="64"/>
      <c r="C78" s="64"/>
      <c r="D78" s="64"/>
      <c r="E78" s="64"/>
      <c r="F78" s="64"/>
      <c r="G78" s="64"/>
      <c r="H78" s="93">
        <f>COUNTIF($B$3:$H$74,"*Respite*")/4</f>
        <v>0</v>
      </c>
      <c r="I78" s="82"/>
      <c r="P78"/>
      <c r="Q78"/>
      <c r="R78" s="1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</row>
    <row r="79" spans="1:174" ht="8.25" customHeight="1" x14ac:dyDescent="0.45">
      <c r="A79" s="143" t="s">
        <v>107</v>
      </c>
      <c r="B79" s="68"/>
      <c r="C79" s="68"/>
      <c r="D79" s="68"/>
      <c r="E79" s="68"/>
      <c r="F79" s="68"/>
      <c r="G79" s="68"/>
      <c r="H79" s="94">
        <f>COUNTIF($B$3:$H$74,"*Com Hab*")/4</f>
        <v>0</v>
      </c>
      <c r="I79" s="82"/>
      <c r="P79"/>
      <c r="Q79"/>
      <c r="R79" s="1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</row>
    <row r="80" spans="1:174" ht="8.25" customHeight="1" x14ac:dyDescent="0.45">
      <c r="A80" s="144" t="s">
        <v>39</v>
      </c>
      <c r="B80" s="95"/>
      <c r="C80" s="95"/>
      <c r="D80" s="95"/>
      <c r="E80" s="95"/>
      <c r="F80" s="95"/>
      <c r="G80" s="95"/>
      <c r="H80" s="96">
        <f>SUM(H75:H79)</f>
        <v>0</v>
      </c>
      <c r="I80" s="82"/>
      <c r="P80"/>
      <c r="Q80"/>
      <c r="R80" s="1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</row>
    <row r="81" spans="1:126" ht="8.25" hidden="1" customHeight="1" x14ac:dyDescent="0.45">
      <c r="I81" s="82"/>
      <c r="DV81" s="12"/>
    </row>
    <row r="82" spans="1:126" ht="8.25" hidden="1" customHeight="1" x14ac:dyDescent="0.45">
      <c r="I82" s="82"/>
    </row>
    <row r="83" spans="1:126" ht="8.25" hidden="1" customHeight="1" x14ac:dyDescent="0.45">
      <c r="I83" s="82"/>
      <c r="DU83" s="11" t="s">
        <v>176</v>
      </c>
    </row>
    <row r="84" spans="1:126" ht="8.25" hidden="1" customHeight="1" x14ac:dyDescent="0.45">
      <c r="I84" s="82"/>
    </row>
    <row r="85" spans="1:126" ht="14.25" hidden="1" x14ac:dyDescent="0.45">
      <c r="A85"/>
      <c r="B85"/>
      <c r="C85"/>
      <c r="D85"/>
      <c r="E85"/>
      <c r="F85"/>
      <c r="G85"/>
      <c r="H85"/>
      <c r="I85" s="82"/>
    </row>
    <row r="86" spans="1:126" ht="14.25" hidden="1" x14ac:dyDescent="0.45">
      <c r="A86"/>
      <c r="B86"/>
      <c r="C86"/>
      <c r="D86"/>
      <c r="E86"/>
      <c r="F86"/>
      <c r="G86"/>
      <c r="H86"/>
      <c r="I86" s="82"/>
    </row>
    <row r="87" spans="1:126" ht="14.25" hidden="1" x14ac:dyDescent="0.45">
      <c r="A87"/>
      <c r="B87"/>
      <c r="C87"/>
      <c r="D87"/>
      <c r="E87"/>
      <c r="F87"/>
      <c r="G87"/>
      <c r="H87"/>
      <c r="I87" s="82"/>
    </row>
    <row r="88" spans="1:126" ht="14.25" hidden="1" x14ac:dyDescent="0.45">
      <c r="A88"/>
      <c r="B88"/>
      <c r="C88"/>
      <c r="D88"/>
      <c r="E88"/>
      <c r="F88"/>
      <c r="G88"/>
      <c r="H88"/>
      <c r="I88" s="82"/>
    </row>
    <row r="89" spans="1:126" ht="14.25" hidden="1" x14ac:dyDescent="0.45">
      <c r="A89"/>
      <c r="B89"/>
      <c r="C89"/>
      <c r="D89"/>
      <c r="E89"/>
      <c r="F89"/>
      <c r="G89"/>
      <c r="H89"/>
      <c r="I89" s="82"/>
    </row>
    <row r="90" spans="1:126" ht="8.25" hidden="1" customHeight="1" x14ac:dyDescent="0.45">
      <c r="A90"/>
      <c r="B90"/>
      <c r="C90"/>
      <c r="D90"/>
      <c r="E90"/>
      <c r="F90"/>
      <c r="G90"/>
      <c r="H90"/>
      <c r="I90" s="82"/>
    </row>
    <row r="91" spans="1:126" ht="8.25" hidden="1" customHeight="1" x14ac:dyDescent="0.45">
      <c r="I91" s="82"/>
    </row>
    <row r="92" spans="1:126" ht="8.25" hidden="1" customHeight="1" x14ac:dyDescent="0.45">
      <c r="I92" s="82"/>
    </row>
    <row r="93" spans="1:126" ht="8.25" hidden="1" customHeight="1" x14ac:dyDescent="0.45">
      <c r="I93" s="82"/>
    </row>
    <row r="94" spans="1:126" ht="8.25" hidden="1" customHeight="1" x14ac:dyDescent="0.45">
      <c r="I94" s="82"/>
    </row>
    <row r="95" spans="1:126" ht="8.25" hidden="1" customHeight="1" x14ac:dyDescent="0.45">
      <c r="I95" s="82"/>
    </row>
    <row r="96" spans="1:126" ht="8.25" hidden="1" customHeight="1" x14ac:dyDescent="0.45">
      <c r="I96" s="82"/>
    </row>
    <row r="97" spans="9:9" ht="8.25" hidden="1" customHeight="1" x14ac:dyDescent="0.45">
      <c r="I97" s="82"/>
    </row>
    <row r="98" spans="9:9" ht="8.25" hidden="1" customHeight="1" x14ac:dyDescent="0.45">
      <c r="I98" s="82"/>
    </row>
    <row r="99" spans="9:9" ht="8.25" hidden="1" customHeight="1" x14ac:dyDescent="0.45">
      <c r="I99" s="82"/>
    </row>
    <row r="100" spans="9:9" ht="8.25" hidden="1" customHeight="1" x14ac:dyDescent="0.45">
      <c r="I100" s="82"/>
    </row>
    <row r="101" spans="9:9" ht="8.25" hidden="1" customHeight="1" x14ac:dyDescent="0.45">
      <c r="I101" s="82"/>
    </row>
    <row r="102" spans="9:9" ht="8.25" hidden="1" customHeight="1" x14ac:dyDescent="0.45">
      <c r="I102" s="82"/>
    </row>
    <row r="103" spans="9:9" ht="8.25" hidden="1" customHeight="1" x14ac:dyDescent="0.45">
      <c r="I103" s="82"/>
    </row>
    <row r="104" spans="9:9" ht="8.25" hidden="1" customHeight="1" x14ac:dyDescent="0.45">
      <c r="I104" s="82"/>
    </row>
    <row r="105" spans="9:9" ht="8.25" hidden="1" customHeight="1" x14ac:dyDescent="0.45">
      <c r="I105" s="82"/>
    </row>
    <row r="106" spans="9:9" ht="8.25" hidden="1" customHeight="1" x14ac:dyDescent="0.45">
      <c r="I106" s="82"/>
    </row>
    <row r="107" spans="9:9" ht="8.25" hidden="1" customHeight="1" x14ac:dyDescent="0.45">
      <c r="I107" s="82"/>
    </row>
    <row r="108" spans="9:9" ht="8.25" hidden="1" customHeight="1" x14ac:dyDescent="0.45">
      <c r="I108" s="82"/>
    </row>
    <row r="109" spans="9:9" ht="8.25" hidden="1" customHeight="1" x14ac:dyDescent="0.45">
      <c r="I109" s="82"/>
    </row>
    <row r="110" spans="9:9" ht="8.25" hidden="1" customHeight="1" x14ac:dyDescent="0.45">
      <c r="I110" s="82"/>
    </row>
    <row r="111" spans="9:9" ht="8.25" hidden="1" customHeight="1" x14ac:dyDescent="0.45">
      <c r="I111" s="82"/>
    </row>
    <row r="112" spans="9:9" ht="8.25" hidden="1" customHeight="1" x14ac:dyDescent="0.45">
      <c r="I112" s="82"/>
    </row>
    <row r="113" spans="9:9" ht="8.25" hidden="1" customHeight="1" x14ac:dyDescent="0.45">
      <c r="I113" s="82"/>
    </row>
    <row r="114" spans="9:9" ht="8.25" hidden="1" customHeight="1" x14ac:dyDescent="0.45">
      <c r="I114" s="82"/>
    </row>
    <row r="115" spans="9:9" ht="8.25" hidden="1" customHeight="1" x14ac:dyDescent="0.45">
      <c r="I115" s="82"/>
    </row>
    <row r="116" spans="9:9" ht="8.25" hidden="1" customHeight="1" x14ac:dyDescent="0.45">
      <c r="I116" s="82"/>
    </row>
    <row r="117" spans="9:9" ht="8.25" hidden="1" customHeight="1" x14ac:dyDescent="0.45">
      <c r="I117" s="82"/>
    </row>
    <row r="118" spans="9:9" ht="8.25" hidden="1" customHeight="1" x14ac:dyDescent="0.45">
      <c r="I118" s="82"/>
    </row>
    <row r="119" spans="9:9" ht="8.25" hidden="1" customHeight="1" x14ac:dyDescent="0.45">
      <c r="I119" s="82"/>
    </row>
    <row r="120" spans="9:9" ht="8.25" hidden="1" customHeight="1" x14ac:dyDescent="0.45">
      <c r="I120" s="82"/>
    </row>
    <row r="121" spans="9:9" ht="8.25" hidden="1" customHeight="1" x14ac:dyDescent="0.45">
      <c r="I121" s="82"/>
    </row>
    <row r="122" spans="9:9" ht="8.25" hidden="1" customHeight="1" x14ac:dyDescent="0.45">
      <c r="I122" s="82"/>
    </row>
    <row r="123" spans="9:9" ht="8.25" hidden="1" customHeight="1" x14ac:dyDescent="0.45">
      <c r="I123" s="82"/>
    </row>
    <row r="124" spans="9:9" ht="8.25" hidden="1" customHeight="1" x14ac:dyDescent="0.45">
      <c r="I124" s="82"/>
    </row>
    <row r="125" spans="9:9" ht="8.25" hidden="1" customHeight="1" x14ac:dyDescent="0.45">
      <c r="I125" s="82"/>
    </row>
    <row r="126" spans="9:9" ht="8.25" hidden="1" customHeight="1" x14ac:dyDescent="0.45">
      <c r="I126" s="82"/>
    </row>
    <row r="127" spans="9:9" ht="8.25" hidden="1" customHeight="1" x14ac:dyDescent="0.45">
      <c r="I127" s="82"/>
    </row>
    <row r="128" spans="9:9" ht="8.25" hidden="1" customHeight="1" x14ac:dyDescent="0.45">
      <c r="I128" s="82"/>
    </row>
    <row r="129" spans="9:9" ht="8.25" hidden="1" customHeight="1" x14ac:dyDescent="0.45">
      <c r="I129" s="82"/>
    </row>
    <row r="130" spans="9:9" ht="8.25" hidden="1" customHeight="1" x14ac:dyDescent="0.45">
      <c r="I130" s="82"/>
    </row>
    <row r="131" spans="9:9" ht="8.25" hidden="1" customHeight="1" x14ac:dyDescent="0.45">
      <c r="I131" s="82"/>
    </row>
    <row r="132" spans="9:9" ht="8.25" hidden="1" customHeight="1" x14ac:dyDescent="0.45">
      <c r="I132" s="82"/>
    </row>
    <row r="133" spans="9:9" ht="8.25" hidden="1" customHeight="1" x14ac:dyDescent="0.45">
      <c r="I133" s="82"/>
    </row>
    <row r="134" spans="9:9" ht="8.25" hidden="1" customHeight="1" x14ac:dyDescent="0.45">
      <c r="I134" s="82"/>
    </row>
    <row r="135" spans="9:9" ht="8.25" hidden="1" customHeight="1" x14ac:dyDescent="0.45">
      <c r="I135" s="82"/>
    </row>
    <row r="136" spans="9:9" ht="8.25" hidden="1" customHeight="1" x14ac:dyDescent="0.45">
      <c r="I136" s="82"/>
    </row>
    <row r="137" spans="9:9" ht="8.25" hidden="1" customHeight="1" x14ac:dyDescent="0.45">
      <c r="I137" s="82"/>
    </row>
    <row r="138" spans="9:9" ht="8.25" hidden="1" customHeight="1" x14ac:dyDescent="0.45">
      <c r="I138" s="82"/>
    </row>
    <row r="139" spans="9:9" ht="8.25" hidden="1" customHeight="1" x14ac:dyDescent="0.45">
      <c r="I139" s="82"/>
    </row>
    <row r="140" spans="9:9" ht="8.25" hidden="1" customHeight="1" x14ac:dyDescent="0.45">
      <c r="I140" s="82"/>
    </row>
    <row r="141" spans="9:9" ht="8.25" hidden="1" customHeight="1" x14ac:dyDescent="0.45">
      <c r="I141" s="82"/>
    </row>
    <row r="142" spans="9:9" ht="8.25" hidden="1" customHeight="1" x14ac:dyDescent="0.45">
      <c r="I142" s="82"/>
    </row>
    <row r="143" spans="9:9" ht="8.25" hidden="1" customHeight="1" x14ac:dyDescent="0.45">
      <c r="I143" s="82"/>
    </row>
    <row r="144" spans="9:9" ht="8.25" hidden="1" customHeight="1" x14ac:dyDescent="0.45">
      <c r="I144" s="82"/>
    </row>
    <row r="145" spans="9:9" ht="8.25" hidden="1" customHeight="1" x14ac:dyDescent="0.45">
      <c r="I145" s="82"/>
    </row>
    <row r="146" spans="9:9" ht="8.25" hidden="1" customHeight="1" x14ac:dyDescent="0.45">
      <c r="I146" s="82"/>
    </row>
    <row r="147" spans="9:9" ht="8.25" hidden="1" customHeight="1" x14ac:dyDescent="0.45">
      <c r="I147" s="82"/>
    </row>
    <row r="148" spans="9:9" ht="8.25" hidden="1" customHeight="1" x14ac:dyDescent="0.45">
      <c r="I148" s="82"/>
    </row>
    <row r="149" spans="9:9" ht="8.25" hidden="1" customHeight="1" x14ac:dyDescent="0.45">
      <c r="I149" s="82"/>
    </row>
    <row r="150" spans="9:9" ht="8.25" hidden="1" customHeight="1" x14ac:dyDescent="0.45">
      <c r="I150" s="82"/>
    </row>
    <row r="151" spans="9:9" ht="8.25" hidden="1" customHeight="1" x14ac:dyDescent="0.45">
      <c r="I151" s="82"/>
    </row>
    <row r="152" spans="9:9" ht="8.25" hidden="1" customHeight="1" x14ac:dyDescent="0.45">
      <c r="I152" s="82"/>
    </row>
    <row r="153" spans="9:9" ht="8.25" hidden="1" customHeight="1" x14ac:dyDescent="0.45">
      <c r="I153" s="82"/>
    </row>
    <row r="154" spans="9:9" ht="8.25" hidden="1" customHeight="1" x14ac:dyDescent="0.45">
      <c r="I154" s="82"/>
    </row>
    <row r="155" spans="9:9" ht="8.25" hidden="1" customHeight="1" x14ac:dyDescent="0.45">
      <c r="I155" s="82"/>
    </row>
    <row r="156" spans="9:9" ht="8.25" hidden="1" customHeight="1" x14ac:dyDescent="0.45">
      <c r="I156" s="82"/>
    </row>
    <row r="157" spans="9:9" ht="8.25" hidden="1" customHeight="1" x14ac:dyDescent="0.45">
      <c r="I157" s="82"/>
    </row>
    <row r="158" spans="9:9" ht="8.25" hidden="1" customHeight="1" x14ac:dyDescent="0.45">
      <c r="I158" s="82"/>
    </row>
    <row r="159" spans="9:9" ht="8.25" hidden="1" customHeight="1" x14ac:dyDescent="0.45">
      <c r="I159" s="82"/>
    </row>
    <row r="160" spans="9:9" ht="8.25" hidden="1" customHeight="1" x14ac:dyDescent="0.45">
      <c r="I160" s="82"/>
    </row>
    <row r="161" spans="9:9" ht="8.25" hidden="1" customHeight="1" x14ac:dyDescent="0.45">
      <c r="I161" s="82"/>
    </row>
    <row r="162" spans="9:9" ht="8.25" hidden="1" customHeight="1" x14ac:dyDescent="0.45">
      <c r="I162" s="82"/>
    </row>
    <row r="163" spans="9:9" ht="8.25" hidden="1" customHeight="1" x14ac:dyDescent="0.45">
      <c r="I163" s="82"/>
    </row>
    <row r="164" spans="9:9" ht="8.25" hidden="1" customHeight="1" x14ac:dyDescent="0.45">
      <c r="I164" s="82"/>
    </row>
    <row r="165" spans="9:9" ht="8.25" hidden="1" customHeight="1" x14ac:dyDescent="0.45">
      <c r="I165" s="82"/>
    </row>
    <row r="166" spans="9:9" ht="8.25" hidden="1" customHeight="1" x14ac:dyDescent="0.45">
      <c r="I166" s="82"/>
    </row>
    <row r="167" spans="9:9" ht="8.25" hidden="1" customHeight="1" x14ac:dyDescent="0.45">
      <c r="I167" s="82"/>
    </row>
    <row r="168" spans="9:9" ht="8.25" hidden="1" customHeight="1" x14ac:dyDescent="0.45">
      <c r="I168" s="82"/>
    </row>
    <row r="169" spans="9:9" ht="8.25" hidden="1" customHeight="1" x14ac:dyDescent="0.45">
      <c r="I169" s="82"/>
    </row>
    <row r="170" spans="9:9" ht="8.25" hidden="1" customHeight="1" x14ac:dyDescent="0.45">
      <c r="I170" s="82"/>
    </row>
    <row r="171" spans="9:9" ht="8.25" hidden="1" customHeight="1" x14ac:dyDescent="0.45">
      <c r="I171" s="82"/>
    </row>
    <row r="172" spans="9:9" ht="8.25" hidden="1" customHeight="1" x14ac:dyDescent="0.45">
      <c r="I172" s="82"/>
    </row>
    <row r="173" spans="9:9" ht="8.25" hidden="1" customHeight="1" x14ac:dyDescent="0.45">
      <c r="I173" s="82"/>
    </row>
    <row r="174" spans="9:9" ht="8.25" hidden="1" customHeight="1" x14ac:dyDescent="0.45">
      <c r="I174" s="82"/>
    </row>
    <row r="175" spans="9:9" ht="8.25" hidden="1" customHeight="1" x14ac:dyDescent="0.45">
      <c r="I175" s="82"/>
    </row>
    <row r="176" spans="9:9" ht="8.25" hidden="1" customHeight="1" x14ac:dyDescent="0.45">
      <c r="I176" s="82"/>
    </row>
    <row r="177" spans="9:9" ht="8.25" hidden="1" customHeight="1" x14ac:dyDescent="0.45">
      <c r="I177" s="82"/>
    </row>
    <row r="178" spans="9:9" ht="8.25" hidden="1" customHeight="1" x14ac:dyDescent="0.45">
      <c r="I178" s="82"/>
    </row>
    <row r="179" spans="9:9" ht="8.25" hidden="1" customHeight="1" x14ac:dyDescent="0.45">
      <c r="I179" s="82"/>
    </row>
    <row r="180" spans="9:9" ht="8.25" hidden="1" customHeight="1" x14ac:dyDescent="0.45">
      <c r="I180" s="82"/>
    </row>
  </sheetData>
  <mergeCells count="7">
    <mergeCell ref="O1:O2"/>
    <mergeCell ref="A1:H1"/>
    <mergeCell ref="J1:J2"/>
    <mergeCell ref="K1:K2"/>
    <mergeCell ref="L1:L2"/>
    <mergeCell ref="M1:M2"/>
    <mergeCell ref="N1:N2"/>
  </mergeCells>
  <conditionalFormatting sqref="B3:H74">
    <cfRule type="containsText" dxfId="53" priority="1" operator="containsText" text="Unavailable">
      <formula>NOT(ISERROR(SEARCH("Unavailable",B3)))</formula>
    </cfRule>
    <cfRule type="containsText" dxfId="52" priority="2" operator="containsText" text="Com Hab">
      <formula>NOT(ISERROR(SEARCH("Com Hab",B3)))</formula>
    </cfRule>
    <cfRule type="containsText" dxfId="51" priority="3" operator="containsText" text="Respite">
      <formula>NOT(ISERROR(SEARCH("Respite",B3)))</formula>
    </cfRule>
    <cfRule type="containsText" dxfId="50" priority="4" operator="containsText" text="Advocacy">
      <formula>NOT(ISERROR(SEARCH("Advocacy",B3)))</formula>
    </cfRule>
    <cfRule type="containsText" dxfId="49" priority="5" operator="containsText" text="CareGiver">
      <formula>NOT(ISERROR(SEARCH("CareGiver",B3)))</formula>
    </cfRule>
    <cfRule type="containsText" dxfId="48" priority="6" operator="containsText" text="Pre-Vocational">
      <formula>NOT(ISERROR(SEARCH("Pre-Vocational",B3)))</formula>
    </cfRule>
  </conditionalFormatting>
  <dataValidations count="3">
    <dataValidation allowBlank="1" showInputMessage="1" showErrorMessage="1" prompt="Fill out in worker home sheet" sqref="R1:R6" xr:uid="{1545C140-760A-4267-B6BA-9A65786390D0}"/>
    <dataValidation type="list" allowBlank="1" showInputMessage="1" showErrorMessage="1" sqref="I3:I180" xr:uid="{46BADEFA-EBEB-45BA-8F44-BCB78B6026DA}">
      <formula1>Clients</formula1>
    </dataValidation>
    <dataValidation type="list" allowBlank="1" showInputMessage="1" showErrorMessage="1" sqref="A1" xr:uid="{74B1EF32-0C84-4F23-97CD-173033B13F73}">
      <formula1>worker</formula1>
    </dataValidation>
  </dataValidations>
  <pageMargins left="0" right="0" top="1.75" bottom="0.75" header="0" footer="0"/>
  <pageSetup orientation="portrait" r:id="rId1"/>
  <headerFooter scaleWithDoc="0">
    <oddHeader>&amp;L&amp;G&amp;C
&amp;G</oddHeader>
    <oddFooter>&amp;C
Signature: ____________________ Date: ____/____/____
 &amp;K92D05010 Prag Blvd #003 Monroe NY 10950 ● 845-600-1331 ● Info@legadail.org &amp;K01+000
&amp;G</oddFooter>
  </headerFooter>
  <drawing r:id="rId2"/>
  <legacyDrawingHF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8687E-A12A-4B72-AB56-918460D732D9}">
  <sheetPr codeName="Sheet11">
    <tabColor indexed="30"/>
    <pageSetUpPr fitToPage="1"/>
  </sheetPr>
  <dimension ref="A1:GC180"/>
  <sheetViews>
    <sheetView showGridLines="0" zoomScale="85" zoomScaleNormal="85" workbookViewId="0">
      <selection activeCell="R41" sqref="R41"/>
    </sheetView>
  </sheetViews>
  <sheetFormatPr defaultColWidth="0" defaultRowHeight="0" customHeight="1" zeroHeight="1" x14ac:dyDescent="0.45"/>
  <cols>
    <col min="1" max="1" width="11.265625" style="11" bestFit="1" customWidth="1"/>
    <col min="2" max="8" width="6.53125" style="11" customWidth="1"/>
    <col min="9" max="9" width="16.53125" style="83" customWidth="1"/>
    <col min="10" max="15" width="6.53125" customWidth="1"/>
    <col min="16" max="16" width="5.46484375" style="11" customWidth="1"/>
    <col min="17" max="17" width="17.73046875" style="11" customWidth="1"/>
    <col min="18" max="18" width="29.53125" style="50" customWidth="1"/>
    <col min="19" max="19" width="3.73046875" style="11" customWidth="1"/>
    <col min="20" max="20" width="37.53125" style="11" customWidth="1"/>
    <col min="21" max="21" width="3.73046875" style="11" customWidth="1"/>
    <col min="22" max="22" width="4.796875" style="11" hidden="1" customWidth="1"/>
    <col min="23" max="23" width="10.265625" style="11" hidden="1" customWidth="1"/>
    <col min="24" max="24" width="14.265625" style="11" hidden="1" customWidth="1"/>
    <col min="25" max="29" width="3.73046875" style="11" hidden="1" customWidth="1"/>
    <col min="30" max="30" width="4.796875" style="11" hidden="1" customWidth="1"/>
    <col min="31" max="31" width="10.265625" style="11" hidden="1" customWidth="1"/>
    <col min="32" max="37" width="3.73046875" style="11" hidden="1" customWidth="1"/>
    <col min="38" max="38" width="4.796875" style="11" hidden="1" customWidth="1"/>
    <col min="39" max="39" width="10.265625" style="11" hidden="1" customWidth="1"/>
    <col min="40" max="45" width="3.73046875" style="11" hidden="1" customWidth="1"/>
    <col min="46" max="46" width="4.796875" style="11" hidden="1" customWidth="1"/>
    <col min="47" max="47" width="10.265625" style="11" hidden="1" customWidth="1"/>
    <col min="48" max="53" width="3.73046875" style="11" hidden="1" customWidth="1"/>
    <col min="54" max="54" width="4.796875" style="11" hidden="1" customWidth="1"/>
    <col min="55" max="55" width="10.265625" style="11" hidden="1" customWidth="1"/>
    <col min="56" max="61" width="3.73046875" style="11" hidden="1" customWidth="1"/>
    <col min="62" max="62" width="4.796875" style="11" hidden="1" customWidth="1"/>
    <col min="63" max="63" width="10.265625" style="11" hidden="1" customWidth="1"/>
    <col min="64" max="69" width="3.73046875" style="11" hidden="1" customWidth="1"/>
    <col min="70" max="70" width="4.796875" style="11" hidden="1" customWidth="1"/>
    <col min="71" max="71" width="10.265625" style="11" hidden="1" customWidth="1"/>
    <col min="72" max="77" width="3.73046875" style="11" hidden="1" customWidth="1"/>
    <col min="78" max="78" width="4.796875" style="11" hidden="1" customWidth="1"/>
    <col min="79" max="79" width="10.265625" style="11" hidden="1" customWidth="1"/>
    <col min="80" max="85" width="3.73046875" style="11" hidden="1" customWidth="1"/>
    <col min="86" max="86" width="4.796875" style="11" hidden="1" customWidth="1"/>
    <col min="87" max="87" width="10.265625" style="11" hidden="1" customWidth="1"/>
    <col min="88" max="93" width="3.73046875" style="11" hidden="1" customWidth="1"/>
    <col min="94" max="94" width="4.796875" style="11" hidden="1" customWidth="1"/>
    <col min="95" max="95" width="10.265625" style="11" hidden="1" customWidth="1"/>
    <col min="96" max="101" width="3.73046875" style="11" hidden="1" customWidth="1"/>
    <col min="102" max="102" width="4.796875" style="11" hidden="1" customWidth="1"/>
    <col min="103" max="103" width="10.265625" style="11" hidden="1" customWidth="1"/>
    <col min="104" max="109" width="3.73046875" style="11" hidden="1" customWidth="1"/>
    <col min="110" max="110" width="4.796875" style="11" hidden="1" customWidth="1"/>
    <col min="111" max="111" width="10.265625" style="11" hidden="1" customWidth="1"/>
    <col min="112" max="117" width="3.73046875" style="11" hidden="1" customWidth="1"/>
    <col min="118" max="118" width="4.796875" style="11" hidden="1" customWidth="1"/>
    <col min="119" max="119" width="10.265625" style="11" hidden="1" customWidth="1"/>
    <col min="120" max="125" width="3.73046875" style="11" hidden="1" customWidth="1"/>
    <col min="126" max="126" width="4.796875" style="11" hidden="1" customWidth="1"/>
    <col min="127" max="127" width="10.265625" style="11" hidden="1" customWidth="1"/>
    <col min="128" max="133" width="3.73046875" style="11" hidden="1" customWidth="1"/>
    <col min="134" max="134" width="4.796875" style="11" hidden="1" customWidth="1"/>
    <col min="135" max="135" width="10.265625" style="11" hidden="1" customWidth="1"/>
    <col min="136" max="141" width="3.73046875" style="11" hidden="1" customWidth="1"/>
    <col min="142" max="142" width="4.796875" style="11" hidden="1" customWidth="1"/>
    <col min="143" max="143" width="10.265625" style="11" hidden="1" customWidth="1"/>
    <col min="144" max="149" width="3.73046875" style="11" hidden="1" customWidth="1"/>
    <col min="150" max="150" width="4.796875" style="11" hidden="1" customWidth="1"/>
    <col min="151" max="151" width="10.265625" style="11" hidden="1" customWidth="1"/>
    <col min="152" max="157" width="3.73046875" style="11" hidden="1" customWidth="1"/>
    <col min="158" max="158" width="4.796875" style="11" hidden="1" customWidth="1"/>
    <col min="159" max="159" width="10.265625" style="11" hidden="1" customWidth="1"/>
    <col min="160" max="165" width="3.73046875" style="11" hidden="1" customWidth="1"/>
    <col min="166" max="166" width="4.796875" style="11" hidden="1" customWidth="1"/>
    <col min="167" max="167" width="10.265625" style="11" hidden="1" customWidth="1"/>
    <col min="168" max="173" width="3.73046875" style="11" hidden="1" customWidth="1"/>
    <col min="174" max="174" width="4.796875" style="11" hidden="1" customWidth="1"/>
    <col min="175" max="175" width="3.73046875" hidden="1" customWidth="1"/>
    <col min="176" max="176" width="20.265625" hidden="1" customWidth="1"/>
    <col min="177" max="178" width="14.53125" hidden="1" customWidth="1"/>
    <col min="179" max="183" width="3.73046875" hidden="1" customWidth="1"/>
    <col min="184" max="184" width="12" hidden="1" customWidth="1"/>
    <col min="185" max="185" width="8.265625" hidden="1" customWidth="1"/>
    <col min="186" max="16384" width="3.73046875" hidden="1"/>
  </cols>
  <sheetData>
    <row r="1" spans="1:174" ht="8.25" customHeight="1" thickBot="1" x14ac:dyDescent="0.5">
      <c r="A1" s="181" t="s">
        <v>20</v>
      </c>
      <c r="B1" s="182"/>
      <c r="C1" s="182"/>
      <c r="D1" s="182"/>
      <c r="E1" s="182"/>
      <c r="F1" s="182"/>
      <c r="G1" s="182"/>
      <c r="H1" s="183"/>
      <c r="I1" s="148"/>
      <c r="J1" s="180" t="s">
        <v>208</v>
      </c>
      <c r="K1" s="180" t="s">
        <v>6</v>
      </c>
      <c r="L1" s="180" t="s">
        <v>7</v>
      </c>
      <c r="M1" s="180" t="s">
        <v>8</v>
      </c>
      <c r="N1" s="180" t="s">
        <v>107</v>
      </c>
      <c r="O1" s="180" t="s">
        <v>39</v>
      </c>
      <c r="P1"/>
      <c r="Q1" s="117" t="s">
        <v>10</v>
      </c>
      <c r="R1" s="115" t="str" cm="1">
        <f t="array" aca="1" ref="R1" ca="1">INDIRECT(CONCATENATE("Worker!A",MATCH($A$1,Worker!A:A,0)))</f>
        <v>Worker 3</v>
      </c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</row>
    <row r="2" spans="1:174" ht="8.25" customHeight="1" thickTop="1" thickBot="1" x14ac:dyDescent="0.5">
      <c r="A2" s="47"/>
      <c r="B2" s="47" t="s">
        <v>32</v>
      </c>
      <c r="C2" s="47" t="s">
        <v>33</v>
      </c>
      <c r="D2" s="47" t="s">
        <v>34</v>
      </c>
      <c r="E2" s="47" t="s">
        <v>35</v>
      </c>
      <c r="F2" s="47" t="s">
        <v>36</v>
      </c>
      <c r="G2" s="47" t="s">
        <v>37</v>
      </c>
      <c r="H2" s="47" t="s">
        <v>38</v>
      </c>
      <c r="I2" s="149" t="s">
        <v>172</v>
      </c>
      <c r="J2" s="180"/>
      <c r="K2" s="180"/>
      <c r="L2" s="180"/>
      <c r="M2" s="180"/>
      <c r="N2" s="180"/>
      <c r="O2" s="180"/>
      <c r="P2"/>
      <c r="Q2" s="117" t="s">
        <v>198</v>
      </c>
      <c r="R2" s="115" cm="1">
        <f t="array" aca="1" ref="R2" ca="1">INDIRECT(CONCATENATE("Worker!I",MATCH($A$1,Worker!A:A,0)))</f>
        <v>0</v>
      </c>
      <c r="S2"/>
      <c r="T2"/>
      <c r="U2"/>
      <c r="V2"/>
      <c r="W2" s="29" t="s">
        <v>179</v>
      </c>
      <c r="X2" s="29" t="str">
        <f>LOWER(A1)</f>
        <v>worker 3</v>
      </c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</row>
    <row r="3" spans="1:174" ht="8.25" customHeight="1" thickTop="1" thickBot="1" x14ac:dyDescent="0.5">
      <c r="A3" s="145">
        <v>0.25</v>
      </c>
      <c r="B3" s="84"/>
      <c r="C3" s="87"/>
      <c r="D3" s="84"/>
      <c r="E3" s="87"/>
      <c r="F3" s="84"/>
      <c r="G3" s="87"/>
      <c r="H3" s="84"/>
      <c r="I3" s="82"/>
      <c r="J3" s="119">
        <f ca="1">IFERROR(COUNTIFS(INDIRECT(CONCATENATE("'",$I3,"'!B3:H74")),"*Pre-Vocational*",INDIRECT(CONCATENATE("'",$I3,"'!B3:H74")),"*"&amp;$A$1&amp;"*")/4,0)</f>
        <v>0</v>
      </c>
      <c r="K3" s="120">
        <f ca="1">IFERROR(COUNTIFS(INDIRECT(CONCATENATE("'",$I3,"'!B3:H74")),"*CareGiver*",INDIRECT(CONCATENATE("'",$I3,"'!B3:H74")),"*"&amp;$A$1&amp;"*")/4,0)</f>
        <v>0</v>
      </c>
      <c r="L3" s="121">
        <f ca="1">IFERROR(COUNTIFS(INDIRECT(CONCATENATE("'",$I3,"'!B3:H74")),"*Advocacy*",INDIRECT(CONCATENATE("'",$I3,"'!B3:H74")),"*"&amp;$A$1&amp;"*")/4,0)</f>
        <v>0</v>
      </c>
      <c r="M3" s="122">
        <f ca="1">IFERROR(COUNTIFS(INDIRECT(CONCATENATE("'",$I3,"'!B3:H74")),"*Respite*",INDIRECT(CONCATENATE("'",$I3,"'!B3:H74")),"*"&amp;$A$1&amp;"*")/4,0)</f>
        <v>0</v>
      </c>
      <c r="N3" s="123">
        <f ca="1">IFERROR(COUNTIFS(INDIRECT(CONCATENATE("'",$I3,"'!B3:H74")),"*Com Hab*",INDIRECT(CONCATENATE("'",$I3,"'!B3:H74")),"*"&amp;$A$1&amp;"*")/4,0)</f>
        <v>0</v>
      </c>
      <c r="O3" s="124">
        <f ca="1">SUM(J3:N3)</f>
        <v>0</v>
      </c>
      <c r="P3"/>
      <c r="Q3" s="117" t="s">
        <v>201</v>
      </c>
      <c r="R3" s="115" cm="1">
        <f t="array" aca="1" ref="R3" ca="1">INDIRECT(CONCATENATE("Worker!J",MATCH($A$1,Worker!A:A,0)))</f>
        <v>0</v>
      </c>
      <c r="S3"/>
      <c r="T3"/>
      <c r="U3"/>
      <c r="V3"/>
      <c r="W3" s="29" t="s">
        <v>166</v>
      </c>
      <c r="X3" s="29" t="str">
        <f>LOWER(VLOOKUP(X2,Worker!A:N,12,FALSE))</f>
        <v/>
      </c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</row>
    <row r="4" spans="1:174" ht="8.25" customHeight="1" thickTop="1" thickBot="1" x14ac:dyDescent="0.5">
      <c r="A4" s="146">
        <v>0.26041666666666669</v>
      </c>
      <c r="B4" s="85"/>
      <c r="C4" s="79"/>
      <c r="D4" s="85"/>
      <c r="E4" s="79"/>
      <c r="F4" s="85"/>
      <c r="G4" s="79"/>
      <c r="H4" s="85"/>
      <c r="I4" s="82"/>
      <c r="J4" s="119">
        <f t="shared" ref="J4:J67" ca="1" si="0">IFERROR(COUNTIFS(INDIRECT(CONCATENATE("'",$I4,"'!B3:H74")),"*Pre-Vocational*",INDIRECT(CONCATENATE("'",$I4,"'!B3:H74")),"*"&amp;$A$1&amp;"*")/4,0)</f>
        <v>0</v>
      </c>
      <c r="K4" s="120">
        <f t="shared" ref="K4:K67" ca="1" si="1">IFERROR(COUNTIFS(INDIRECT(CONCATENATE("'",$I4,"'!B3:H74")),"*CareGiver*",INDIRECT(CONCATENATE("'",$I4,"'!B3:H74")),"*"&amp;$A$1&amp;"*")/4,0)</f>
        <v>0</v>
      </c>
      <c r="L4" s="121">
        <f t="shared" ref="L4:L67" ca="1" si="2">IFERROR(COUNTIFS(INDIRECT(CONCATENATE("'",$I4,"'!B3:H74")),"*Advocacy*",INDIRECT(CONCATENATE("'",$I4,"'!B3:H74")),"*"&amp;$A$1&amp;"*")/4,0)</f>
        <v>0</v>
      </c>
      <c r="M4" s="122">
        <f t="shared" ref="M4:M67" ca="1" si="3">IFERROR(COUNTIFS(INDIRECT(CONCATENATE("'",$I4,"'!B3:H74")),"*Respite*",INDIRECT(CONCATENATE("'",$I4,"'!B3:H74")),"*"&amp;$A$1&amp;"*")/4,0)</f>
        <v>0</v>
      </c>
      <c r="N4" s="123">
        <f t="shared" ref="N4:N67" ca="1" si="4">IFERROR(COUNTIFS(INDIRECT(CONCATENATE("'",$I4,"'!B3:H74")),"*Com Hab*",INDIRECT(CONCATENATE("'",$I4,"'!B3:H74")),"*"&amp;$A$1&amp;"*")/4,0)</f>
        <v>0</v>
      </c>
      <c r="O4" s="124">
        <f t="shared" ref="O4:O67" ca="1" si="5">SUM(J4:N4)</f>
        <v>0</v>
      </c>
      <c r="P4"/>
      <c r="Q4" s="117" t="s">
        <v>199</v>
      </c>
      <c r="R4" s="115" cm="1">
        <f t="array" aca="1" ref="R4" ca="1">INDIRECT(CONCATENATE("Worker!K",MATCH($A$1,Worker!A:A,0)))</f>
        <v>0</v>
      </c>
      <c r="S4"/>
      <c r="T4"/>
      <c r="U4"/>
      <c r="V4"/>
      <c r="W4" s="29" t="s">
        <v>109</v>
      </c>
      <c r="X4" s="30">
        <f>VLOOKUP(X2,Worker!A:N,2,FALSE)</f>
        <v>120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</row>
    <row r="5" spans="1:174" ht="8.25" customHeight="1" thickTop="1" thickBot="1" x14ac:dyDescent="0.5">
      <c r="A5" s="146">
        <v>0.27083333333333331</v>
      </c>
      <c r="B5" s="85"/>
      <c r="C5" s="79"/>
      <c r="D5" s="85"/>
      <c r="E5" s="79"/>
      <c r="F5" s="85"/>
      <c r="G5" s="79"/>
      <c r="H5" s="85"/>
      <c r="I5" s="82"/>
      <c r="J5" s="119">
        <f t="shared" ca="1" si="0"/>
        <v>0</v>
      </c>
      <c r="K5" s="120">
        <f t="shared" ca="1" si="1"/>
        <v>0</v>
      </c>
      <c r="L5" s="121">
        <f t="shared" ca="1" si="2"/>
        <v>0</v>
      </c>
      <c r="M5" s="122">
        <f t="shared" ca="1" si="3"/>
        <v>0</v>
      </c>
      <c r="N5" s="123">
        <f t="shared" ca="1" si="4"/>
        <v>0</v>
      </c>
      <c r="O5" s="124">
        <f t="shared" ca="1" si="5"/>
        <v>0</v>
      </c>
      <c r="P5"/>
      <c r="Q5" s="117" t="s">
        <v>226</v>
      </c>
      <c r="R5" s="115" cm="1">
        <f t="array" aca="1" ref="R5" ca="1">INDIRECT(CONCATENATE("Worker!L",MATCH($A$1,Worker!A:A,0)))</f>
        <v>0</v>
      </c>
      <c r="S5"/>
      <c r="T5"/>
      <c r="U5"/>
      <c r="V5"/>
      <c r="W5" s="31"/>
      <c r="X5" s="30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</row>
    <row r="6" spans="1:174" ht="8.25" customHeight="1" thickTop="1" thickBot="1" x14ac:dyDescent="0.5">
      <c r="A6" s="147">
        <v>0.28125</v>
      </c>
      <c r="B6" s="86"/>
      <c r="C6" s="88"/>
      <c r="D6" s="86"/>
      <c r="E6" s="88"/>
      <c r="F6" s="86"/>
      <c r="G6" s="88"/>
      <c r="H6" s="86"/>
      <c r="I6" s="82"/>
      <c r="J6" s="119">
        <f t="shared" ca="1" si="0"/>
        <v>0</v>
      </c>
      <c r="K6" s="120">
        <f t="shared" ca="1" si="1"/>
        <v>0</v>
      </c>
      <c r="L6" s="121">
        <f t="shared" ca="1" si="2"/>
        <v>0</v>
      </c>
      <c r="M6" s="122">
        <f t="shared" ca="1" si="3"/>
        <v>0</v>
      </c>
      <c r="N6" s="123">
        <f t="shared" ca="1" si="4"/>
        <v>0</v>
      </c>
      <c r="O6" s="124">
        <f t="shared" ca="1" si="5"/>
        <v>0</v>
      </c>
      <c r="P6"/>
      <c r="Q6" s="117" t="s">
        <v>200</v>
      </c>
      <c r="R6" s="115" cm="1">
        <f t="array" aca="1" ref="R6" ca="1">INDIRECT(CONCATENATE("Worker!M",MATCH($A$1,Worker!A:A,0)))</f>
        <v>0</v>
      </c>
      <c r="S6"/>
      <c r="T6"/>
      <c r="U6"/>
      <c r="V6"/>
      <c r="W6" s="31"/>
      <c r="X6" s="30">
        <f>IF(X4=Settings!E1,5,IF(X4=Settings!F1,6,IF(X4=Settings!G1,7,)))</f>
        <v>5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</row>
    <row r="7" spans="1:174" ht="8.25" customHeight="1" thickTop="1" thickBot="1" x14ac:dyDescent="0.5">
      <c r="A7" s="145">
        <v>0.29166666666666669</v>
      </c>
      <c r="B7" s="84"/>
      <c r="C7" s="87"/>
      <c r="D7" s="84"/>
      <c r="E7" s="87"/>
      <c r="F7" s="84"/>
      <c r="G7" s="87"/>
      <c r="H7" s="84"/>
      <c r="I7" s="82"/>
      <c r="J7" s="119">
        <f t="shared" ca="1" si="0"/>
        <v>0</v>
      </c>
      <c r="K7" s="120">
        <f t="shared" ca="1" si="1"/>
        <v>0</v>
      </c>
      <c r="L7" s="121">
        <f t="shared" ca="1" si="2"/>
        <v>0</v>
      </c>
      <c r="M7" s="122">
        <f t="shared" ca="1" si="3"/>
        <v>0</v>
      </c>
      <c r="N7" s="123">
        <f t="shared" ca="1" si="4"/>
        <v>0</v>
      </c>
      <c r="O7" s="124">
        <f t="shared" ca="1" si="5"/>
        <v>0</v>
      </c>
      <c r="P7"/>
      <c r="Q7"/>
      <c r="R7" s="1"/>
      <c r="S7"/>
      <c r="T7"/>
      <c r="U7"/>
      <c r="V7"/>
      <c r="W7" s="31"/>
      <c r="X7" s="30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</row>
    <row r="8" spans="1:174" ht="8.25" customHeight="1" thickTop="1" thickBot="1" x14ac:dyDescent="0.5">
      <c r="A8" s="146">
        <v>0.30208333333333331</v>
      </c>
      <c r="B8" s="85"/>
      <c r="C8" s="79"/>
      <c r="D8" s="85"/>
      <c r="E8" s="79"/>
      <c r="F8" s="85"/>
      <c r="G8" s="79"/>
      <c r="H8" s="85"/>
      <c r="I8" s="82"/>
      <c r="J8" s="119">
        <f t="shared" ca="1" si="0"/>
        <v>0</v>
      </c>
      <c r="K8" s="120">
        <f t="shared" ca="1" si="1"/>
        <v>0</v>
      </c>
      <c r="L8" s="121">
        <f t="shared" ca="1" si="2"/>
        <v>0</v>
      </c>
      <c r="M8" s="122">
        <f t="shared" ca="1" si="3"/>
        <v>0</v>
      </c>
      <c r="N8" s="123">
        <f t="shared" ca="1" si="4"/>
        <v>0</v>
      </c>
      <c r="O8" s="124">
        <f t="shared" ca="1" si="5"/>
        <v>0</v>
      </c>
      <c r="P8"/>
      <c r="Q8"/>
      <c r="R8" s="1"/>
      <c r="S8"/>
      <c r="T8"/>
      <c r="U8"/>
      <c r="V8"/>
      <c r="W8" s="29" t="s">
        <v>108</v>
      </c>
      <c r="X8" s="30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</row>
    <row r="9" spans="1:174" ht="8.25" customHeight="1" thickTop="1" thickBot="1" x14ac:dyDescent="0.5">
      <c r="A9" s="146">
        <v>0.3125</v>
      </c>
      <c r="B9" s="85"/>
      <c r="C9" s="79"/>
      <c r="D9" s="85"/>
      <c r="E9" s="79"/>
      <c r="F9" s="85"/>
      <c r="G9" s="79"/>
      <c r="H9" s="85"/>
      <c r="I9" s="82"/>
      <c r="J9" s="119">
        <f t="shared" ca="1" si="0"/>
        <v>0</v>
      </c>
      <c r="K9" s="120">
        <f t="shared" ca="1" si="1"/>
        <v>0</v>
      </c>
      <c r="L9" s="121">
        <f t="shared" ca="1" si="2"/>
        <v>0</v>
      </c>
      <c r="M9" s="122">
        <f t="shared" ca="1" si="3"/>
        <v>0</v>
      </c>
      <c r="N9" s="123">
        <f t="shared" ca="1" si="4"/>
        <v>0</v>
      </c>
      <c r="O9" s="124">
        <f t="shared" ca="1" si="5"/>
        <v>0</v>
      </c>
      <c r="P9"/>
      <c r="Q9"/>
      <c r="R9" s="1"/>
      <c r="S9"/>
      <c r="T9"/>
      <c r="U9"/>
      <c r="V9"/>
      <c r="W9" s="29" t="s">
        <v>5</v>
      </c>
      <c r="X9" s="30" t="str">
        <f>VLOOKUP(W9,Settings!$A$1:$G$6,$X$6,FALSE)</f>
        <v>Yes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</row>
    <row r="10" spans="1:174" ht="8.25" customHeight="1" thickTop="1" thickBot="1" x14ac:dyDescent="0.5">
      <c r="A10" s="147">
        <v>0.32291666666666702</v>
      </c>
      <c r="B10" s="86"/>
      <c r="C10" s="88"/>
      <c r="D10" s="86"/>
      <c r="E10" s="88"/>
      <c r="F10" s="86"/>
      <c r="G10" s="88"/>
      <c r="H10" s="86"/>
      <c r="I10" s="82"/>
      <c r="J10" s="119">
        <f t="shared" ca="1" si="0"/>
        <v>0</v>
      </c>
      <c r="K10" s="120">
        <f t="shared" ca="1" si="1"/>
        <v>0</v>
      </c>
      <c r="L10" s="121">
        <f t="shared" ca="1" si="2"/>
        <v>0</v>
      </c>
      <c r="M10" s="122">
        <f t="shared" ca="1" si="3"/>
        <v>0</v>
      </c>
      <c r="N10" s="123">
        <f t="shared" ca="1" si="4"/>
        <v>0</v>
      </c>
      <c r="O10" s="124">
        <f t="shared" ca="1" si="5"/>
        <v>0</v>
      </c>
      <c r="P10"/>
      <c r="Q10"/>
      <c r="R10" s="1"/>
      <c r="S10"/>
      <c r="T10"/>
      <c r="U10"/>
      <c r="V10"/>
      <c r="W10" s="29" t="s">
        <v>6</v>
      </c>
      <c r="X10" s="30" t="str">
        <f>VLOOKUP(W10,Settings!$A$1:$G$6,$X$6,FALSE)</f>
        <v>Yes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</row>
    <row r="11" spans="1:174" ht="8.25" customHeight="1" thickTop="1" thickBot="1" x14ac:dyDescent="0.5">
      <c r="A11" s="145">
        <v>0.33333333333333298</v>
      </c>
      <c r="B11" s="84"/>
      <c r="C11" s="87"/>
      <c r="D11" s="84"/>
      <c r="E11" s="87"/>
      <c r="F11" s="84"/>
      <c r="G11" s="87"/>
      <c r="H11" s="84"/>
      <c r="I11" s="82"/>
      <c r="J11" s="119">
        <f t="shared" ca="1" si="0"/>
        <v>0</v>
      </c>
      <c r="K11" s="120">
        <f t="shared" ca="1" si="1"/>
        <v>0</v>
      </c>
      <c r="L11" s="121">
        <f t="shared" ca="1" si="2"/>
        <v>0</v>
      </c>
      <c r="M11" s="122">
        <f t="shared" ca="1" si="3"/>
        <v>0</v>
      </c>
      <c r="N11" s="123">
        <f t="shared" ca="1" si="4"/>
        <v>0</v>
      </c>
      <c r="O11" s="124">
        <f t="shared" ca="1" si="5"/>
        <v>0</v>
      </c>
      <c r="P11"/>
      <c r="Q11"/>
      <c r="R11" s="1"/>
      <c r="S11"/>
      <c r="T11"/>
      <c r="U11"/>
      <c r="V11"/>
      <c r="W11" s="29" t="s">
        <v>7</v>
      </c>
      <c r="X11" s="30" t="str">
        <f>VLOOKUP(W11,Settings!$A$1:$G$6,$X$6,FALSE)</f>
        <v>Yes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</row>
    <row r="12" spans="1:174" ht="8.25" customHeight="1" thickTop="1" thickBot="1" x14ac:dyDescent="0.5">
      <c r="A12" s="146">
        <v>0.34375</v>
      </c>
      <c r="B12" s="85"/>
      <c r="C12" s="79"/>
      <c r="D12" s="85"/>
      <c r="E12" s="79"/>
      <c r="F12" s="85"/>
      <c r="G12" s="79"/>
      <c r="H12" s="85"/>
      <c r="I12" s="82"/>
      <c r="J12" s="119">
        <f t="shared" ca="1" si="0"/>
        <v>0</v>
      </c>
      <c r="K12" s="120">
        <f t="shared" ca="1" si="1"/>
        <v>0</v>
      </c>
      <c r="L12" s="121">
        <f t="shared" ca="1" si="2"/>
        <v>0</v>
      </c>
      <c r="M12" s="122">
        <f t="shared" ca="1" si="3"/>
        <v>0</v>
      </c>
      <c r="N12" s="123">
        <f t="shared" ca="1" si="4"/>
        <v>0</v>
      </c>
      <c r="O12" s="124">
        <f t="shared" ca="1" si="5"/>
        <v>0</v>
      </c>
      <c r="P12"/>
      <c r="Q12"/>
      <c r="R12" s="1"/>
      <c r="S12"/>
      <c r="T12"/>
      <c r="U12"/>
      <c r="V12"/>
      <c r="W12" s="29" t="s">
        <v>8</v>
      </c>
      <c r="X12" s="30" t="str">
        <f>VLOOKUP(W12,Settings!$A$1:$G$6,$X$6,FALSE)</f>
        <v>Yes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</row>
    <row r="13" spans="1:174" ht="8.25" customHeight="1" thickTop="1" thickBot="1" x14ac:dyDescent="0.5">
      <c r="A13" s="146">
        <v>0.35416666666666602</v>
      </c>
      <c r="B13" s="85"/>
      <c r="C13" s="79"/>
      <c r="D13" s="85"/>
      <c r="E13" s="79"/>
      <c r="F13" s="85"/>
      <c r="G13" s="79"/>
      <c r="H13" s="85"/>
      <c r="I13" s="82"/>
      <c r="J13" s="119">
        <f t="shared" ca="1" si="0"/>
        <v>0</v>
      </c>
      <c r="K13" s="120">
        <f t="shared" ca="1" si="1"/>
        <v>0</v>
      </c>
      <c r="L13" s="121">
        <f t="shared" ca="1" si="2"/>
        <v>0</v>
      </c>
      <c r="M13" s="122">
        <f t="shared" ca="1" si="3"/>
        <v>0</v>
      </c>
      <c r="N13" s="123">
        <f t="shared" ca="1" si="4"/>
        <v>0</v>
      </c>
      <c r="O13" s="124">
        <f t="shared" ca="1" si="5"/>
        <v>0</v>
      </c>
      <c r="P13"/>
      <c r="Q13"/>
      <c r="R13" s="1"/>
      <c r="S13"/>
      <c r="T13"/>
      <c r="U13"/>
      <c r="V13"/>
      <c r="W13" s="29" t="s">
        <v>107</v>
      </c>
      <c r="X13" s="30" t="str">
        <f>VLOOKUP(W13,Settings!$A$1:$G$6,$X$6,FALSE)</f>
        <v>Yes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</row>
    <row r="14" spans="1:174" ht="8.25" customHeight="1" thickTop="1" x14ac:dyDescent="0.45">
      <c r="A14" s="147">
        <v>0.36458333333333298</v>
      </c>
      <c r="B14" s="86"/>
      <c r="C14" s="88"/>
      <c r="D14" s="86"/>
      <c r="E14" s="88"/>
      <c r="F14" s="86"/>
      <c r="G14" s="88"/>
      <c r="H14" s="86"/>
      <c r="I14" s="82"/>
      <c r="J14" s="119">
        <f t="shared" ca="1" si="0"/>
        <v>0</v>
      </c>
      <c r="K14" s="120">
        <f t="shared" ca="1" si="1"/>
        <v>0</v>
      </c>
      <c r="L14" s="121">
        <f t="shared" ca="1" si="2"/>
        <v>0</v>
      </c>
      <c r="M14" s="122">
        <f t="shared" ca="1" si="3"/>
        <v>0</v>
      </c>
      <c r="N14" s="123">
        <f t="shared" ca="1" si="4"/>
        <v>0</v>
      </c>
      <c r="O14" s="124">
        <f t="shared" ca="1" si="5"/>
        <v>0</v>
      </c>
      <c r="P14"/>
      <c r="Q14"/>
      <c r="R14" s="1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</row>
    <row r="15" spans="1:174" ht="8.25" customHeight="1" x14ac:dyDescent="0.45">
      <c r="A15" s="145">
        <v>0.375</v>
      </c>
      <c r="B15" s="84"/>
      <c r="C15" s="87"/>
      <c r="D15" s="84"/>
      <c r="E15" s="87"/>
      <c r="F15" s="84"/>
      <c r="G15" s="87"/>
      <c r="H15" s="84"/>
      <c r="I15" s="82"/>
      <c r="J15" s="119">
        <f t="shared" ca="1" si="0"/>
        <v>0</v>
      </c>
      <c r="K15" s="120">
        <f t="shared" ca="1" si="1"/>
        <v>0</v>
      </c>
      <c r="L15" s="121">
        <f t="shared" ca="1" si="2"/>
        <v>0</v>
      </c>
      <c r="M15" s="122">
        <f t="shared" ca="1" si="3"/>
        <v>0</v>
      </c>
      <c r="N15" s="123">
        <f t="shared" ca="1" si="4"/>
        <v>0</v>
      </c>
      <c r="O15" s="124">
        <f t="shared" ca="1" si="5"/>
        <v>0</v>
      </c>
      <c r="P15"/>
      <c r="Q15"/>
      <c r="R15" s="1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</row>
    <row r="16" spans="1:174" ht="8.25" customHeight="1" x14ac:dyDescent="0.45">
      <c r="A16" s="146">
        <v>0.38541666666666602</v>
      </c>
      <c r="B16" s="85"/>
      <c r="C16" s="79"/>
      <c r="D16" s="85"/>
      <c r="E16" s="79"/>
      <c r="F16" s="85"/>
      <c r="G16" s="79"/>
      <c r="H16" s="85"/>
      <c r="I16" s="82"/>
      <c r="J16" s="119">
        <f t="shared" ca="1" si="0"/>
        <v>0</v>
      </c>
      <c r="K16" s="120">
        <f t="shared" ca="1" si="1"/>
        <v>0</v>
      </c>
      <c r="L16" s="121">
        <f t="shared" ca="1" si="2"/>
        <v>0</v>
      </c>
      <c r="M16" s="122">
        <f t="shared" ca="1" si="3"/>
        <v>0</v>
      </c>
      <c r="N16" s="123">
        <f t="shared" ca="1" si="4"/>
        <v>0</v>
      </c>
      <c r="O16" s="124">
        <f t="shared" ca="1" si="5"/>
        <v>0</v>
      </c>
      <c r="P16"/>
      <c r="Q16"/>
      <c r="R16" s="1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</row>
    <row r="17" spans="1:174" ht="8.25" customHeight="1" x14ac:dyDescent="0.45">
      <c r="A17" s="146">
        <v>0.39583333333333298</v>
      </c>
      <c r="B17" s="85"/>
      <c r="C17" s="79"/>
      <c r="D17" s="85"/>
      <c r="E17" s="79"/>
      <c r="F17" s="85"/>
      <c r="G17" s="79"/>
      <c r="H17" s="85"/>
      <c r="I17" s="82"/>
      <c r="J17" s="119">
        <f t="shared" ca="1" si="0"/>
        <v>0</v>
      </c>
      <c r="K17" s="120">
        <f t="shared" ca="1" si="1"/>
        <v>0</v>
      </c>
      <c r="L17" s="121">
        <f t="shared" ca="1" si="2"/>
        <v>0</v>
      </c>
      <c r="M17" s="122">
        <f t="shared" ca="1" si="3"/>
        <v>0</v>
      </c>
      <c r="N17" s="123">
        <f t="shared" ca="1" si="4"/>
        <v>0</v>
      </c>
      <c r="O17" s="124">
        <f t="shared" ca="1" si="5"/>
        <v>0</v>
      </c>
      <c r="P17"/>
      <c r="Q17"/>
      <c r="R17" s="1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</row>
    <row r="18" spans="1:174" ht="7.9" customHeight="1" x14ac:dyDescent="0.45">
      <c r="A18" s="147">
        <v>0.40625</v>
      </c>
      <c r="B18" s="86"/>
      <c r="C18" s="88"/>
      <c r="D18" s="86"/>
      <c r="E18" s="88"/>
      <c r="F18" s="86"/>
      <c r="G18" s="88"/>
      <c r="H18" s="86"/>
      <c r="I18" s="82"/>
      <c r="J18" s="119">
        <f t="shared" ca="1" si="0"/>
        <v>0</v>
      </c>
      <c r="K18" s="120">
        <f t="shared" ca="1" si="1"/>
        <v>0</v>
      </c>
      <c r="L18" s="121">
        <f t="shared" ca="1" si="2"/>
        <v>0</v>
      </c>
      <c r="M18" s="122">
        <f t="shared" ca="1" si="3"/>
        <v>0</v>
      </c>
      <c r="N18" s="123">
        <f t="shared" ca="1" si="4"/>
        <v>0</v>
      </c>
      <c r="O18" s="124">
        <f t="shared" ca="1" si="5"/>
        <v>0</v>
      </c>
      <c r="P18"/>
      <c r="Q18"/>
      <c r="R18" s="1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</row>
    <row r="19" spans="1:174" ht="8.25" customHeight="1" x14ac:dyDescent="0.45">
      <c r="A19" s="145">
        <v>0.41666666666666702</v>
      </c>
      <c r="B19" s="84"/>
      <c r="C19" s="87"/>
      <c r="D19" s="84"/>
      <c r="E19" s="87"/>
      <c r="F19" s="84"/>
      <c r="G19" s="87"/>
      <c r="H19" s="84"/>
      <c r="I19" s="82"/>
      <c r="J19" s="119">
        <f t="shared" ca="1" si="0"/>
        <v>0</v>
      </c>
      <c r="K19" s="120">
        <f t="shared" ca="1" si="1"/>
        <v>0</v>
      </c>
      <c r="L19" s="121">
        <f t="shared" ca="1" si="2"/>
        <v>0</v>
      </c>
      <c r="M19" s="122">
        <f t="shared" ca="1" si="3"/>
        <v>0</v>
      </c>
      <c r="N19" s="123">
        <f t="shared" ca="1" si="4"/>
        <v>0</v>
      </c>
      <c r="O19" s="124">
        <f t="shared" ca="1" si="5"/>
        <v>0</v>
      </c>
      <c r="P19"/>
      <c r="Q19"/>
      <c r="R19" s="1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</row>
    <row r="20" spans="1:174" ht="8.25" customHeight="1" x14ac:dyDescent="0.45">
      <c r="A20" s="146">
        <v>0.42708333333333298</v>
      </c>
      <c r="B20" s="85"/>
      <c r="C20" s="79"/>
      <c r="D20" s="85"/>
      <c r="E20" s="79"/>
      <c r="F20" s="85"/>
      <c r="G20" s="79"/>
      <c r="H20" s="85"/>
      <c r="I20" s="82"/>
      <c r="J20" s="119">
        <f t="shared" ca="1" si="0"/>
        <v>0</v>
      </c>
      <c r="K20" s="120">
        <f t="shared" ca="1" si="1"/>
        <v>0</v>
      </c>
      <c r="L20" s="121">
        <f t="shared" ca="1" si="2"/>
        <v>0</v>
      </c>
      <c r="M20" s="122">
        <f t="shared" ca="1" si="3"/>
        <v>0</v>
      </c>
      <c r="N20" s="123">
        <f t="shared" ca="1" si="4"/>
        <v>0</v>
      </c>
      <c r="O20" s="124">
        <f t="shared" ca="1" si="5"/>
        <v>0</v>
      </c>
      <c r="P20"/>
      <c r="Q20"/>
      <c r="R20" s="1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</row>
    <row r="21" spans="1:174" ht="8.25" customHeight="1" x14ac:dyDescent="0.45">
      <c r="A21" s="146">
        <v>0.4375</v>
      </c>
      <c r="B21" s="85"/>
      <c r="C21" s="79"/>
      <c r="D21" s="85"/>
      <c r="E21" s="79"/>
      <c r="F21" s="85"/>
      <c r="G21" s="79"/>
      <c r="H21" s="85"/>
      <c r="I21" s="82"/>
      <c r="J21" s="119">
        <f t="shared" ca="1" si="0"/>
        <v>0</v>
      </c>
      <c r="K21" s="120">
        <f t="shared" ca="1" si="1"/>
        <v>0</v>
      </c>
      <c r="L21" s="121">
        <f t="shared" ca="1" si="2"/>
        <v>0</v>
      </c>
      <c r="M21" s="122">
        <f t="shared" ca="1" si="3"/>
        <v>0</v>
      </c>
      <c r="N21" s="123">
        <f t="shared" ca="1" si="4"/>
        <v>0</v>
      </c>
      <c r="O21" s="124">
        <f t="shared" ca="1" si="5"/>
        <v>0</v>
      </c>
      <c r="P21"/>
      <c r="Q21"/>
      <c r="R21" s="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</row>
    <row r="22" spans="1:174" ht="7.9" customHeight="1" x14ac:dyDescent="0.45">
      <c r="A22" s="147">
        <v>0.44791666666666602</v>
      </c>
      <c r="B22" s="86"/>
      <c r="C22" s="88"/>
      <c r="D22" s="86"/>
      <c r="E22" s="88"/>
      <c r="F22" s="86"/>
      <c r="G22" s="88"/>
      <c r="H22" s="86"/>
      <c r="I22" s="82"/>
      <c r="J22" s="119">
        <f t="shared" ca="1" si="0"/>
        <v>0</v>
      </c>
      <c r="K22" s="120">
        <f t="shared" ca="1" si="1"/>
        <v>0</v>
      </c>
      <c r="L22" s="121">
        <f t="shared" ca="1" si="2"/>
        <v>0</v>
      </c>
      <c r="M22" s="122">
        <f t="shared" ca="1" si="3"/>
        <v>0</v>
      </c>
      <c r="N22" s="123">
        <f t="shared" ca="1" si="4"/>
        <v>0</v>
      </c>
      <c r="O22" s="124">
        <f t="shared" ca="1" si="5"/>
        <v>0</v>
      </c>
      <c r="P22"/>
      <c r="Q22"/>
      <c r="R22" s="1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</row>
    <row r="23" spans="1:174" ht="8.25" customHeight="1" x14ac:dyDescent="0.45">
      <c r="A23" s="145">
        <v>0.45833333333333298</v>
      </c>
      <c r="B23" s="84"/>
      <c r="C23" s="87"/>
      <c r="D23" s="84"/>
      <c r="E23" s="87"/>
      <c r="F23" s="84"/>
      <c r="G23" s="87"/>
      <c r="H23" s="84"/>
      <c r="I23" s="82"/>
      <c r="J23" s="119">
        <f t="shared" ca="1" si="0"/>
        <v>0</v>
      </c>
      <c r="K23" s="120">
        <f t="shared" ca="1" si="1"/>
        <v>0</v>
      </c>
      <c r="L23" s="121">
        <f t="shared" ca="1" si="2"/>
        <v>0</v>
      </c>
      <c r="M23" s="122">
        <f t="shared" ca="1" si="3"/>
        <v>0</v>
      </c>
      <c r="N23" s="123">
        <f t="shared" ca="1" si="4"/>
        <v>0</v>
      </c>
      <c r="O23" s="124">
        <f t="shared" ca="1" si="5"/>
        <v>0</v>
      </c>
      <c r="P23"/>
      <c r="Q23"/>
      <c r="R23" s="1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</row>
    <row r="24" spans="1:174" ht="8.25" customHeight="1" x14ac:dyDescent="0.45">
      <c r="A24" s="146">
        <v>0.46875</v>
      </c>
      <c r="B24" s="85"/>
      <c r="C24" s="79"/>
      <c r="D24" s="85"/>
      <c r="E24" s="79"/>
      <c r="F24" s="85"/>
      <c r="G24" s="79"/>
      <c r="H24" s="85"/>
      <c r="I24" s="82"/>
      <c r="J24" s="119">
        <f t="shared" ca="1" si="0"/>
        <v>0</v>
      </c>
      <c r="K24" s="120">
        <f t="shared" ca="1" si="1"/>
        <v>0</v>
      </c>
      <c r="L24" s="121">
        <f t="shared" ca="1" si="2"/>
        <v>0</v>
      </c>
      <c r="M24" s="122">
        <f t="shared" ca="1" si="3"/>
        <v>0</v>
      </c>
      <c r="N24" s="123">
        <f t="shared" ca="1" si="4"/>
        <v>0</v>
      </c>
      <c r="O24" s="124">
        <f t="shared" ca="1" si="5"/>
        <v>0</v>
      </c>
      <c r="P24"/>
      <c r="Q24"/>
      <c r="R24" s="1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</row>
    <row r="25" spans="1:174" ht="8.25" customHeight="1" x14ac:dyDescent="0.45">
      <c r="A25" s="146">
        <v>0.47916666666666602</v>
      </c>
      <c r="B25" s="85"/>
      <c r="C25" s="79"/>
      <c r="D25" s="85"/>
      <c r="E25" s="79"/>
      <c r="F25" s="85"/>
      <c r="G25" s="79"/>
      <c r="H25" s="85"/>
      <c r="I25" s="82"/>
      <c r="J25" s="119">
        <f t="shared" ca="1" si="0"/>
        <v>0</v>
      </c>
      <c r="K25" s="120">
        <f t="shared" ca="1" si="1"/>
        <v>0</v>
      </c>
      <c r="L25" s="121">
        <f t="shared" ca="1" si="2"/>
        <v>0</v>
      </c>
      <c r="M25" s="122">
        <f t="shared" ca="1" si="3"/>
        <v>0</v>
      </c>
      <c r="N25" s="123">
        <f t="shared" ca="1" si="4"/>
        <v>0</v>
      </c>
      <c r="O25" s="124">
        <f t="shared" ca="1" si="5"/>
        <v>0</v>
      </c>
      <c r="P25"/>
      <c r="Q25"/>
      <c r="R25" s="1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</row>
    <row r="26" spans="1:174" ht="8.25" customHeight="1" x14ac:dyDescent="0.45">
      <c r="A26" s="147">
        <v>0.48958333333333298</v>
      </c>
      <c r="B26" s="86"/>
      <c r="C26" s="88"/>
      <c r="D26" s="86"/>
      <c r="E26" s="88"/>
      <c r="F26" s="86"/>
      <c r="G26" s="88"/>
      <c r="H26" s="86"/>
      <c r="I26" s="82"/>
      <c r="J26" s="119">
        <f t="shared" ca="1" si="0"/>
        <v>0</v>
      </c>
      <c r="K26" s="120">
        <f t="shared" ca="1" si="1"/>
        <v>0</v>
      </c>
      <c r="L26" s="121">
        <f t="shared" ca="1" si="2"/>
        <v>0</v>
      </c>
      <c r="M26" s="122">
        <f t="shared" ca="1" si="3"/>
        <v>0</v>
      </c>
      <c r="N26" s="123">
        <f t="shared" ca="1" si="4"/>
        <v>0</v>
      </c>
      <c r="O26" s="124">
        <f t="shared" ca="1" si="5"/>
        <v>0</v>
      </c>
      <c r="P26"/>
      <c r="Q26"/>
      <c r="R26" s="1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</row>
    <row r="27" spans="1:174" ht="8.25" customHeight="1" x14ac:dyDescent="0.45">
      <c r="A27" s="145">
        <v>0.5</v>
      </c>
      <c r="B27" s="84"/>
      <c r="C27" s="87"/>
      <c r="D27" s="84"/>
      <c r="E27" s="87"/>
      <c r="F27" s="84"/>
      <c r="G27" s="87"/>
      <c r="H27" s="84"/>
      <c r="I27" s="82"/>
      <c r="J27" s="119">
        <f t="shared" ca="1" si="0"/>
        <v>0</v>
      </c>
      <c r="K27" s="120">
        <f t="shared" ca="1" si="1"/>
        <v>0</v>
      </c>
      <c r="L27" s="121">
        <f t="shared" ca="1" si="2"/>
        <v>0</v>
      </c>
      <c r="M27" s="122">
        <f t="shared" ca="1" si="3"/>
        <v>0</v>
      </c>
      <c r="N27" s="123">
        <f t="shared" ca="1" si="4"/>
        <v>0</v>
      </c>
      <c r="O27" s="124">
        <f t="shared" ca="1" si="5"/>
        <v>0</v>
      </c>
      <c r="P27"/>
      <c r="Q27"/>
      <c r="R27" s="1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</row>
    <row r="28" spans="1:174" ht="8.25" customHeight="1" x14ac:dyDescent="0.45">
      <c r="A28" s="146">
        <v>0.51041666666666596</v>
      </c>
      <c r="B28" s="85"/>
      <c r="C28" s="79"/>
      <c r="D28" s="85"/>
      <c r="E28" s="79"/>
      <c r="F28" s="85"/>
      <c r="G28" s="79"/>
      <c r="H28" s="85"/>
      <c r="I28" s="82"/>
      <c r="J28" s="119">
        <f t="shared" ca="1" si="0"/>
        <v>0</v>
      </c>
      <c r="K28" s="120">
        <f t="shared" ca="1" si="1"/>
        <v>0</v>
      </c>
      <c r="L28" s="121">
        <f t="shared" ca="1" si="2"/>
        <v>0</v>
      </c>
      <c r="M28" s="122">
        <f t="shared" ca="1" si="3"/>
        <v>0</v>
      </c>
      <c r="N28" s="123">
        <f t="shared" ca="1" si="4"/>
        <v>0</v>
      </c>
      <c r="O28" s="124">
        <f t="shared" ca="1" si="5"/>
        <v>0</v>
      </c>
      <c r="P28"/>
      <c r="Q28"/>
      <c r="R28" s="1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</row>
    <row r="29" spans="1:174" ht="8.25" customHeight="1" x14ac:dyDescent="0.45">
      <c r="A29" s="146">
        <v>0.52083333333333304</v>
      </c>
      <c r="B29" s="85"/>
      <c r="C29" s="79"/>
      <c r="D29" s="85"/>
      <c r="E29" s="79"/>
      <c r="F29" s="85"/>
      <c r="G29" s="79"/>
      <c r="H29" s="85"/>
      <c r="I29" s="82"/>
      <c r="J29" s="119">
        <f t="shared" ca="1" si="0"/>
        <v>0</v>
      </c>
      <c r="K29" s="120">
        <f t="shared" ca="1" si="1"/>
        <v>0</v>
      </c>
      <c r="L29" s="121">
        <f t="shared" ca="1" si="2"/>
        <v>0</v>
      </c>
      <c r="M29" s="122">
        <f t="shared" ca="1" si="3"/>
        <v>0</v>
      </c>
      <c r="N29" s="123">
        <f t="shared" ca="1" si="4"/>
        <v>0</v>
      </c>
      <c r="O29" s="124">
        <f t="shared" ca="1" si="5"/>
        <v>0</v>
      </c>
      <c r="P29"/>
      <c r="Q29"/>
      <c r="R29" s="1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</row>
    <row r="30" spans="1:174" ht="8.25" customHeight="1" x14ac:dyDescent="0.45">
      <c r="A30" s="147">
        <v>0.531249999999999</v>
      </c>
      <c r="B30" s="86"/>
      <c r="C30" s="88"/>
      <c r="D30" s="86"/>
      <c r="E30" s="88"/>
      <c r="F30" s="86"/>
      <c r="G30" s="88"/>
      <c r="H30" s="86"/>
      <c r="I30" s="82"/>
      <c r="J30" s="119">
        <f t="shared" ca="1" si="0"/>
        <v>0</v>
      </c>
      <c r="K30" s="120">
        <f t="shared" ca="1" si="1"/>
        <v>0</v>
      </c>
      <c r="L30" s="121">
        <f t="shared" ca="1" si="2"/>
        <v>0</v>
      </c>
      <c r="M30" s="122">
        <f t="shared" ca="1" si="3"/>
        <v>0</v>
      </c>
      <c r="N30" s="123">
        <f t="shared" ca="1" si="4"/>
        <v>0</v>
      </c>
      <c r="O30" s="124">
        <f t="shared" ca="1" si="5"/>
        <v>0</v>
      </c>
      <c r="P30"/>
      <c r="Q30"/>
      <c r="R30" s="1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</row>
    <row r="31" spans="1:174" ht="8.25" customHeight="1" x14ac:dyDescent="0.45">
      <c r="A31" s="145">
        <v>0.54166666666666596</v>
      </c>
      <c r="B31" s="84"/>
      <c r="C31" s="87"/>
      <c r="D31" s="84"/>
      <c r="E31" s="87"/>
      <c r="F31" s="84"/>
      <c r="G31" s="87"/>
      <c r="H31" s="84"/>
      <c r="I31" s="82"/>
      <c r="J31" s="119">
        <f t="shared" ca="1" si="0"/>
        <v>0</v>
      </c>
      <c r="K31" s="120">
        <f t="shared" ca="1" si="1"/>
        <v>0</v>
      </c>
      <c r="L31" s="121">
        <f t="shared" ca="1" si="2"/>
        <v>0</v>
      </c>
      <c r="M31" s="122">
        <f t="shared" ca="1" si="3"/>
        <v>0</v>
      </c>
      <c r="N31" s="123">
        <f t="shared" ca="1" si="4"/>
        <v>0</v>
      </c>
      <c r="O31" s="124">
        <f t="shared" ca="1" si="5"/>
        <v>0</v>
      </c>
      <c r="P31"/>
      <c r="Q31"/>
      <c r="R31" s="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</row>
    <row r="32" spans="1:174" ht="8.25" customHeight="1" x14ac:dyDescent="0.45">
      <c r="A32" s="146">
        <v>0.55208333333333304</v>
      </c>
      <c r="B32" s="85"/>
      <c r="C32" s="79"/>
      <c r="D32" s="85"/>
      <c r="E32" s="79"/>
      <c r="F32" s="85"/>
      <c r="G32" s="79"/>
      <c r="H32" s="85"/>
      <c r="I32" s="82"/>
      <c r="J32" s="119">
        <f t="shared" ca="1" si="0"/>
        <v>0</v>
      </c>
      <c r="K32" s="120">
        <f t="shared" ca="1" si="1"/>
        <v>0</v>
      </c>
      <c r="L32" s="121">
        <f t="shared" ca="1" si="2"/>
        <v>0</v>
      </c>
      <c r="M32" s="122">
        <f t="shared" ca="1" si="3"/>
        <v>0</v>
      </c>
      <c r="N32" s="123">
        <f t="shared" ca="1" si="4"/>
        <v>0</v>
      </c>
      <c r="O32" s="124">
        <f t="shared" ca="1" si="5"/>
        <v>0</v>
      </c>
      <c r="P32"/>
      <c r="Q32"/>
      <c r="R32" s="1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</row>
    <row r="33" spans="1:174" ht="8.25" customHeight="1" x14ac:dyDescent="0.45">
      <c r="A33" s="146">
        <v>0.562499999999999</v>
      </c>
      <c r="B33" s="85"/>
      <c r="C33" s="79"/>
      <c r="D33" s="85"/>
      <c r="E33" s="79"/>
      <c r="F33" s="85"/>
      <c r="G33" s="79"/>
      <c r="H33" s="85"/>
      <c r="I33" s="82"/>
      <c r="J33" s="119">
        <f t="shared" ca="1" si="0"/>
        <v>0</v>
      </c>
      <c r="K33" s="120">
        <f t="shared" ca="1" si="1"/>
        <v>0</v>
      </c>
      <c r="L33" s="121">
        <f t="shared" ca="1" si="2"/>
        <v>0</v>
      </c>
      <c r="M33" s="122">
        <f t="shared" ca="1" si="3"/>
        <v>0</v>
      </c>
      <c r="N33" s="123">
        <f t="shared" ca="1" si="4"/>
        <v>0</v>
      </c>
      <c r="O33" s="124">
        <f t="shared" ca="1" si="5"/>
        <v>0</v>
      </c>
      <c r="P33"/>
      <c r="Q33"/>
      <c r="R33" s="1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</row>
    <row r="34" spans="1:174" ht="8.25" customHeight="1" x14ac:dyDescent="0.45">
      <c r="A34" s="147">
        <v>0.57291666666666596</v>
      </c>
      <c r="B34" s="86"/>
      <c r="C34" s="88"/>
      <c r="D34" s="86"/>
      <c r="E34" s="88"/>
      <c r="F34" s="86"/>
      <c r="G34" s="88"/>
      <c r="H34" s="86"/>
      <c r="I34" s="82"/>
      <c r="J34" s="119">
        <f t="shared" ca="1" si="0"/>
        <v>0</v>
      </c>
      <c r="K34" s="120">
        <f t="shared" ca="1" si="1"/>
        <v>0</v>
      </c>
      <c r="L34" s="121">
        <f t="shared" ca="1" si="2"/>
        <v>0</v>
      </c>
      <c r="M34" s="122">
        <f t="shared" ca="1" si="3"/>
        <v>0</v>
      </c>
      <c r="N34" s="123">
        <f t="shared" ca="1" si="4"/>
        <v>0</v>
      </c>
      <c r="O34" s="124">
        <f t="shared" ca="1" si="5"/>
        <v>0</v>
      </c>
      <c r="P34"/>
      <c r="Q34"/>
      <c r="R34" s="1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</row>
    <row r="35" spans="1:174" ht="8.25" customHeight="1" x14ac:dyDescent="0.45">
      <c r="A35" s="145">
        <v>0.58333333333333304</v>
      </c>
      <c r="B35" s="84"/>
      <c r="C35" s="87"/>
      <c r="D35" s="84"/>
      <c r="E35" s="87"/>
      <c r="F35" s="84"/>
      <c r="G35" s="87"/>
      <c r="H35" s="84"/>
      <c r="I35" s="82"/>
      <c r="J35" s="119">
        <f t="shared" ca="1" si="0"/>
        <v>0</v>
      </c>
      <c r="K35" s="120">
        <f t="shared" ca="1" si="1"/>
        <v>0</v>
      </c>
      <c r="L35" s="121">
        <f t="shared" ca="1" si="2"/>
        <v>0</v>
      </c>
      <c r="M35" s="122">
        <f t="shared" ca="1" si="3"/>
        <v>0</v>
      </c>
      <c r="N35" s="123">
        <f t="shared" ca="1" si="4"/>
        <v>0</v>
      </c>
      <c r="O35" s="124">
        <f t="shared" ca="1" si="5"/>
        <v>0</v>
      </c>
      <c r="P35"/>
      <c r="Q35"/>
      <c r="R35" s="1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</row>
    <row r="36" spans="1:174" ht="8.25" customHeight="1" x14ac:dyDescent="0.45">
      <c r="A36" s="146">
        <v>0.593749999999999</v>
      </c>
      <c r="B36" s="85"/>
      <c r="C36" s="79"/>
      <c r="D36" s="85"/>
      <c r="E36" s="79"/>
      <c r="F36" s="85"/>
      <c r="G36" s="79"/>
      <c r="H36" s="85"/>
      <c r="I36" s="82"/>
      <c r="J36" s="119">
        <f t="shared" ca="1" si="0"/>
        <v>0</v>
      </c>
      <c r="K36" s="120">
        <f t="shared" ca="1" si="1"/>
        <v>0</v>
      </c>
      <c r="L36" s="121">
        <f t="shared" ca="1" si="2"/>
        <v>0</v>
      </c>
      <c r="M36" s="122">
        <f t="shared" ca="1" si="3"/>
        <v>0</v>
      </c>
      <c r="N36" s="123">
        <f t="shared" ca="1" si="4"/>
        <v>0</v>
      </c>
      <c r="O36" s="124">
        <f t="shared" ca="1" si="5"/>
        <v>0</v>
      </c>
      <c r="P36"/>
      <c r="Q36"/>
      <c r="R36" s="1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</row>
    <row r="37" spans="1:174" ht="8.25" customHeight="1" x14ac:dyDescent="0.45">
      <c r="A37" s="146">
        <v>0.60416666666666596</v>
      </c>
      <c r="B37" s="85"/>
      <c r="C37" s="79"/>
      <c r="D37" s="85"/>
      <c r="E37" s="79"/>
      <c r="F37" s="85"/>
      <c r="G37" s="79"/>
      <c r="H37" s="85"/>
      <c r="I37" s="82"/>
      <c r="J37" s="119">
        <f t="shared" ca="1" si="0"/>
        <v>0</v>
      </c>
      <c r="K37" s="120">
        <f t="shared" ca="1" si="1"/>
        <v>0</v>
      </c>
      <c r="L37" s="121">
        <f t="shared" ca="1" si="2"/>
        <v>0</v>
      </c>
      <c r="M37" s="122">
        <f t="shared" ca="1" si="3"/>
        <v>0</v>
      </c>
      <c r="N37" s="123">
        <f t="shared" ca="1" si="4"/>
        <v>0</v>
      </c>
      <c r="O37" s="124">
        <f t="shared" ca="1" si="5"/>
        <v>0</v>
      </c>
      <c r="P37"/>
      <c r="Q37"/>
      <c r="R37" s="1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</row>
    <row r="38" spans="1:174" ht="8.25" customHeight="1" x14ac:dyDescent="0.45">
      <c r="A38" s="147">
        <v>0.61458333333333304</v>
      </c>
      <c r="B38" s="86"/>
      <c r="C38" s="88"/>
      <c r="D38" s="86"/>
      <c r="E38" s="88"/>
      <c r="F38" s="86"/>
      <c r="G38" s="88"/>
      <c r="H38" s="86"/>
      <c r="I38" s="82"/>
      <c r="J38" s="119">
        <f t="shared" ca="1" si="0"/>
        <v>0</v>
      </c>
      <c r="K38" s="120">
        <f t="shared" ca="1" si="1"/>
        <v>0</v>
      </c>
      <c r="L38" s="121">
        <f t="shared" ca="1" si="2"/>
        <v>0</v>
      </c>
      <c r="M38" s="122">
        <f t="shared" ca="1" si="3"/>
        <v>0</v>
      </c>
      <c r="N38" s="123">
        <f t="shared" ca="1" si="4"/>
        <v>0</v>
      </c>
      <c r="O38" s="124">
        <f t="shared" ca="1" si="5"/>
        <v>0</v>
      </c>
      <c r="P38"/>
      <c r="Q38"/>
      <c r="R38" s="1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</row>
    <row r="39" spans="1:174" ht="8.25" customHeight="1" x14ac:dyDescent="0.45">
      <c r="A39" s="145">
        <v>0.624999999999999</v>
      </c>
      <c r="B39" s="84"/>
      <c r="C39" s="87"/>
      <c r="D39" s="84"/>
      <c r="E39" s="87"/>
      <c r="F39" s="84"/>
      <c r="G39" s="87"/>
      <c r="H39" s="84"/>
      <c r="I39" s="82"/>
      <c r="J39" s="119">
        <f t="shared" ca="1" si="0"/>
        <v>0</v>
      </c>
      <c r="K39" s="120">
        <f t="shared" ca="1" si="1"/>
        <v>0</v>
      </c>
      <c r="L39" s="121">
        <f t="shared" ca="1" si="2"/>
        <v>0</v>
      </c>
      <c r="M39" s="122">
        <f t="shared" ca="1" si="3"/>
        <v>0</v>
      </c>
      <c r="N39" s="123">
        <f t="shared" ca="1" si="4"/>
        <v>0</v>
      </c>
      <c r="O39" s="124">
        <f t="shared" ca="1" si="5"/>
        <v>0</v>
      </c>
      <c r="P39"/>
      <c r="Q39"/>
      <c r="R39" s="1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</row>
    <row r="40" spans="1:174" ht="8.25" customHeight="1" x14ac:dyDescent="0.45">
      <c r="A40" s="146">
        <v>0.63541666666666596</v>
      </c>
      <c r="B40" s="85"/>
      <c r="C40" s="79"/>
      <c r="D40" s="85"/>
      <c r="E40" s="79"/>
      <c r="F40" s="85"/>
      <c r="G40" s="79"/>
      <c r="H40" s="85"/>
      <c r="I40" s="82"/>
      <c r="J40" s="119">
        <f t="shared" ca="1" si="0"/>
        <v>0</v>
      </c>
      <c r="K40" s="120">
        <f t="shared" ca="1" si="1"/>
        <v>0</v>
      </c>
      <c r="L40" s="121">
        <f t="shared" ca="1" si="2"/>
        <v>0</v>
      </c>
      <c r="M40" s="122">
        <f t="shared" ca="1" si="3"/>
        <v>0</v>
      </c>
      <c r="N40" s="123">
        <f t="shared" ca="1" si="4"/>
        <v>0</v>
      </c>
      <c r="O40" s="124">
        <f t="shared" ca="1" si="5"/>
        <v>0</v>
      </c>
      <c r="P40"/>
      <c r="Q40"/>
      <c r="R40" s="1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</row>
    <row r="41" spans="1:174" ht="8.25" customHeight="1" x14ac:dyDescent="0.45">
      <c r="A41" s="146">
        <v>0.64583333333333204</v>
      </c>
      <c r="B41" s="85"/>
      <c r="C41" s="79"/>
      <c r="D41" s="85"/>
      <c r="E41" s="79"/>
      <c r="F41" s="85"/>
      <c r="G41" s="79"/>
      <c r="H41" s="85"/>
      <c r="I41" s="82"/>
      <c r="J41" s="119">
        <f t="shared" ca="1" si="0"/>
        <v>0</v>
      </c>
      <c r="K41" s="120">
        <f t="shared" ca="1" si="1"/>
        <v>0</v>
      </c>
      <c r="L41" s="121">
        <f t="shared" ca="1" si="2"/>
        <v>0</v>
      </c>
      <c r="M41" s="122">
        <f t="shared" ca="1" si="3"/>
        <v>0</v>
      </c>
      <c r="N41" s="123">
        <f t="shared" ca="1" si="4"/>
        <v>0</v>
      </c>
      <c r="O41" s="124">
        <f t="shared" ca="1" si="5"/>
        <v>0</v>
      </c>
      <c r="P41"/>
      <c r="Q41"/>
      <c r="R41" s="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</row>
    <row r="42" spans="1:174" ht="8.25" customHeight="1" x14ac:dyDescent="0.45">
      <c r="A42" s="147">
        <v>0.656249999999999</v>
      </c>
      <c r="B42" s="86"/>
      <c r="C42" s="88"/>
      <c r="D42" s="86"/>
      <c r="E42" s="88"/>
      <c r="F42" s="86"/>
      <c r="G42" s="88"/>
      <c r="H42" s="86"/>
      <c r="I42" s="82"/>
      <c r="J42" s="119">
        <f t="shared" ca="1" si="0"/>
        <v>0</v>
      </c>
      <c r="K42" s="120">
        <f t="shared" ca="1" si="1"/>
        <v>0</v>
      </c>
      <c r="L42" s="121">
        <f t="shared" ca="1" si="2"/>
        <v>0</v>
      </c>
      <c r="M42" s="122">
        <f t="shared" ca="1" si="3"/>
        <v>0</v>
      </c>
      <c r="N42" s="123">
        <f t="shared" ca="1" si="4"/>
        <v>0</v>
      </c>
      <c r="O42" s="124">
        <f t="shared" ca="1" si="5"/>
        <v>0</v>
      </c>
      <c r="P42"/>
      <c r="Q42"/>
      <c r="R42" s="1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</row>
    <row r="43" spans="1:174" ht="8.25" customHeight="1" x14ac:dyDescent="0.45">
      <c r="A43" s="145">
        <v>0.66666666666666596</v>
      </c>
      <c r="B43" s="84"/>
      <c r="C43" s="87"/>
      <c r="D43" s="84"/>
      <c r="E43" s="87"/>
      <c r="F43" s="84"/>
      <c r="G43" s="87"/>
      <c r="H43" s="84"/>
      <c r="I43" s="82"/>
      <c r="J43" s="119">
        <f t="shared" ca="1" si="0"/>
        <v>0</v>
      </c>
      <c r="K43" s="120">
        <f t="shared" ca="1" si="1"/>
        <v>0</v>
      </c>
      <c r="L43" s="121">
        <f t="shared" ca="1" si="2"/>
        <v>0</v>
      </c>
      <c r="M43" s="122">
        <f t="shared" ca="1" si="3"/>
        <v>0</v>
      </c>
      <c r="N43" s="123">
        <f t="shared" ca="1" si="4"/>
        <v>0</v>
      </c>
      <c r="O43" s="124">
        <f t="shared" ca="1" si="5"/>
        <v>0</v>
      </c>
      <c r="P43"/>
      <c r="Q43"/>
      <c r="R43" s="1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</row>
    <row r="44" spans="1:174" ht="8.25" customHeight="1" x14ac:dyDescent="0.45">
      <c r="A44" s="146">
        <v>0.67708333333333204</v>
      </c>
      <c r="B44" s="85"/>
      <c r="C44" s="79"/>
      <c r="D44" s="85"/>
      <c r="E44" s="79"/>
      <c r="F44" s="85"/>
      <c r="G44" s="79"/>
      <c r="H44" s="85"/>
      <c r="I44" s="82"/>
      <c r="J44" s="119">
        <f t="shared" ca="1" si="0"/>
        <v>0</v>
      </c>
      <c r="K44" s="120">
        <f t="shared" ca="1" si="1"/>
        <v>0</v>
      </c>
      <c r="L44" s="121">
        <f t="shared" ca="1" si="2"/>
        <v>0</v>
      </c>
      <c r="M44" s="122">
        <f t="shared" ca="1" si="3"/>
        <v>0</v>
      </c>
      <c r="N44" s="123">
        <f t="shared" ca="1" si="4"/>
        <v>0</v>
      </c>
      <c r="O44" s="124">
        <f t="shared" ca="1" si="5"/>
        <v>0</v>
      </c>
      <c r="P44"/>
      <c r="Q44"/>
      <c r="R44" s="1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</row>
    <row r="45" spans="1:174" ht="8.25" customHeight="1" x14ac:dyDescent="0.45">
      <c r="A45" s="146">
        <v>0.687499999999999</v>
      </c>
      <c r="B45" s="85"/>
      <c r="C45" s="79"/>
      <c r="D45" s="85"/>
      <c r="E45" s="79"/>
      <c r="F45" s="85"/>
      <c r="G45" s="79"/>
      <c r="H45" s="85"/>
      <c r="I45" s="82"/>
      <c r="J45" s="119">
        <f t="shared" ca="1" si="0"/>
        <v>0</v>
      </c>
      <c r="K45" s="120">
        <f t="shared" ca="1" si="1"/>
        <v>0</v>
      </c>
      <c r="L45" s="121">
        <f t="shared" ca="1" si="2"/>
        <v>0</v>
      </c>
      <c r="M45" s="122">
        <f t="shared" ca="1" si="3"/>
        <v>0</v>
      </c>
      <c r="N45" s="123">
        <f t="shared" ca="1" si="4"/>
        <v>0</v>
      </c>
      <c r="O45" s="124">
        <f t="shared" ca="1" si="5"/>
        <v>0</v>
      </c>
      <c r="P45"/>
      <c r="Q45"/>
      <c r="R45" s="1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</row>
    <row r="46" spans="1:174" ht="8.25" customHeight="1" x14ac:dyDescent="0.45">
      <c r="A46" s="147">
        <v>0.69791666666666596</v>
      </c>
      <c r="B46" s="86"/>
      <c r="C46" s="88"/>
      <c r="D46" s="86"/>
      <c r="E46" s="88"/>
      <c r="F46" s="86"/>
      <c r="G46" s="88"/>
      <c r="H46" s="86"/>
      <c r="I46" s="82"/>
      <c r="J46" s="119">
        <f t="shared" ca="1" si="0"/>
        <v>0</v>
      </c>
      <c r="K46" s="120">
        <f t="shared" ca="1" si="1"/>
        <v>0</v>
      </c>
      <c r="L46" s="121">
        <f t="shared" ca="1" si="2"/>
        <v>0</v>
      </c>
      <c r="M46" s="122">
        <f t="shared" ca="1" si="3"/>
        <v>0</v>
      </c>
      <c r="N46" s="123">
        <f t="shared" ca="1" si="4"/>
        <v>0</v>
      </c>
      <c r="O46" s="124">
        <f t="shared" ca="1" si="5"/>
        <v>0</v>
      </c>
      <c r="P46"/>
      <c r="Q46"/>
      <c r="R46" s="1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</row>
    <row r="47" spans="1:174" ht="8.25" customHeight="1" x14ac:dyDescent="0.45">
      <c r="A47" s="145">
        <v>0.70833333333333204</v>
      </c>
      <c r="B47" s="84"/>
      <c r="C47" s="87"/>
      <c r="D47" s="84"/>
      <c r="E47" s="87"/>
      <c r="F47" s="84"/>
      <c r="G47" s="87"/>
      <c r="H47" s="84"/>
      <c r="I47" s="82"/>
      <c r="J47" s="119">
        <f t="shared" ca="1" si="0"/>
        <v>0</v>
      </c>
      <c r="K47" s="120">
        <f t="shared" ca="1" si="1"/>
        <v>0</v>
      </c>
      <c r="L47" s="121">
        <f t="shared" ca="1" si="2"/>
        <v>0</v>
      </c>
      <c r="M47" s="122">
        <f t="shared" ca="1" si="3"/>
        <v>0</v>
      </c>
      <c r="N47" s="123">
        <f t="shared" ca="1" si="4"/>
        <v>0</v>
      </c>
      <c r="O47" s="124">
        <f t="shared" ca="1" si="5"/>
        <v>0</v>
      </c>
      <c r="P47"/>
      <c r="Q47"/>
      <c r="R47" s="1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</row>
    <row r="48" spans="1:174" ht="8.25" customHeight="1" x14ac:dyDescent="0.45">
      <c r="A48" s="146">
        <v>0.718749999999999</v>
      </c>
      <c r="B48" s="85"/>
      <c r="C48" s="79"/>
      <c r="D48" s="85"/>
      <c r="E48" s="79"/>
      <c r="F48" s="85"/>
      <c r="G48" s="79"/>
      <c r="H48" s="85"/>
      <c r="I48" s="82"/>
      <c r="J48" s="119">
        <f t="shared" ca="1" si="0"/>
        <v>0</v>
      </c>
      <c r="K48" s="120">
        <f t="shared" ca="1" si="1"/>
        <v>0</v>
      </c>
      <c r="L48" s="121">
        <f t="shared" ca="1" si="2"/>
        <v>0</v>
      </c>
      <c r="M48" s="122">
        <f t="shared" ca="1" si="3"/>
        <v>0</v>
      </c>
      <c r="N48" s="123">
        <f t="shared" ca="1" si="4"/>
        <v>0</v>
      </c>
      <c r="O48" s="124">
        <f t="shared" ca="1" si="5"/>
        <v>0</v>
      </c>
      <c r="P48"/>
      <c r="Q48"/>
      <c r="R48" s="1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</row>
    <row r="49" spans="1:174" ht="8.25" customHeight="1" x14ac:dyDescent="0.45">
      <c r="A49" s="146">
        <v>0.72916666666666496</v>
      </c>
      <c r="B49" s="85"/>
      <c r="C49" s="79"/>
      <c r="D49" s="85"/>
      <c r="E49" s="79"/>
      <c r="F49" s="85"/>
      <c r="G49" s="79"/>
      <c r="H49" s="85"/>
      <c r="I49" s="82"/>
      <c r="J49" s="119">
        <f t="shared" ca="1" si="0"/>
        <v>0</v>
      </c>
      <c r="K49" s="120">
        <f t="shared" ca="1" si="1"/>
        <v>0</v>
      </c>
      <c r="L49" s="121">
        <f t="shared" ca="1" si="2"/>
        <v>0</v>
      </c>
      <c r="M49" s="122">
        <f t="shared" ca="1" si="3"/>
        <v>0</v>
      </c>
      <c r="N49" s="123">
        <f t="shared" ca="1" si="4"/>
        <v>0</v>
      </c>
      <c r="O49" s="124">
        <f t="shared" ca="1" si="5"/>
        <v>0</v>
      </c>
      <c r="P49"/>
      <c r="Q49"/>
      <c r="R49" s="1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</row>
    <row r="50" spans="1:174" ht="8.25" customHeight="1" x14ac:dyDescent="0.45">
      <c r="A50" s="147">
        <v>0.73958333333333204</v>
      </c>
      <c r="B50" s="86"/>
      <c r="C50" s="88"/>
      <c r="D50" s="86"/>
      <c r="E50" s="88"/>
      <c r="F50" s="86"/>
      <c r="G50" s="88"/>
      <c r="H50" s="86"/>
      <c r="I50" s="82"/>
      <c r="J50" s="119">
        <f t="shared" ca="1" si="0"/>
        <v>0</v>
      </c>
      <c r="K50" s="120">
        <f t="shared" ca="1" si="1"/>
        <v>0</v>
      </c>
      <c r="L50" s="121">
        <f t="shared" ca="1" si="2"/>
        <v>0</v>
      </c>
      <c r="M50" s="122">
        <f t="shared" ca="1" si="3"/>
        <v>0</v>
      </c>
      <c r="N50" s="123">
        <f t="shared" ca="1" si="4"/>
        <v>0</v>
      </c>
      <c r="O50" s="124">
        <f t="shared" ca="1" si="5"/>
        <v>0</v>
      </c>
      <c r="P50"/>
      <c r="Q50"/>
      <c r="R50" s="1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</row>
    <row r="51" spans="1:174" ht="8.25" customHeight="1" x14ac:dyDescent="0.45">
      <c r="A51" s="145">
        <v>0.749999999999999</v>
      </c>
      <c r="B51" s="84"/>
      <c r="C51" s="87"/>
      <c r="D51" s="84"/>
      <c r="E51" s="87"/>
      <c r="F51" s="84"/>
      <c r="G51" s="87"/>
      <c r="H51" s="84"/>
      <c r="I51" s="82"/>
      <c r="J51" s="119">
        <f t="shared" ca="1" si="0"/>
        <v>0</v>
      </c>
      <c r="K51" s="120">
        <f t="shared" ca="1" si="1"/>
        <v>0</v>
      </c>
      <c r="L51" s="121">
        <f t="shared" ca="1" si="2"/>
        <v>0</v>
      </c>
      <c r="M51" s="122">
        <f t="shared" ca="1" si="3"/>
        <v>0</v>
      </c>
      <c r="N51" s="123">
        <f t="shared" ca="1" si="4"/>
        <v>0</v>
      </c>
      <c r="O51" s="124">
        <f t="shared" ca="1" si="5"/>
        <v>0</v>
      </c>
      <c r="P51"/>
      <c r="Q51"/>
      <c r="R51" s="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</row>
    <row r="52" spans="1:174" ht="8.25" customHeight="1" x14ac:dyDescent="0.45">
      <c r="A52" s="146">
        <v>0.76041666666666496</v>
      </c>
      <c r="B52" s="85"/>
      <c r="C52" s="79"/>
      <c r="D52" s="85"/>
      <c r="E52" s="79"/>
      <c r="F52" s="85"/>
      <c r="G52" s="79"/>
      <c r="H52" s="85"/>
      <c r="I52" s="82"/>
      <c r="J52" s="119">
        <f t="shared" ca="1" si="0"/>
        <v>0</v>
      </c>
      <c r="K52" s="120">
        <f t="shared" ca="1" si="1"/>
        <v>0</v>
      </c>
      <c r="L52" s="121">
        <f t="shared" ca="1" si="2"/>
        <v>0</v>
      </c>
      <c r="M52" s="122">
        <f t="shared" ca="1" si="3"/>
        <v>0</v>
      </c>
      <c r="N52" s="123">
        <f t="shared" ca="1" si="4"/>
        <v>0</v>
      </c>
      <c r="O52" s="124">
        <f t="shared" ca="1" si="5"/>
        <v>0</v>
      </c>
      <c r="P52"/>
      <c r="Q52"/>
      <c r="R52" s="1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</row>
    <row r="53" spans="1:174" ht="8.25" customHeight="1" x14ac:dyDescent="0.45">
      <c r="A53" s="146">
        <v>0.77083333333333204</v>
      </c>
      <c r="B53" s="85"/>
      <c r="C53" s="79"/>
      <c r="D53" s="85"/>
      <c r="E53" s="79"/>
      <c r="F53" s="85"/>
      <c r="G53" s="79"/>
      <c r="H53" s="85"/>
      <c r="I53" s="82"/>
      <c r="J53" s="119">
        <f t="shared" ca="1" si="0"/>
        <v>0</v>
      </c>
      <c r="K53" s="120">
        <f t="shared" ca="1" si="1"/>
        <v>0</v>
      </c>
      <c r="L53" s="121">
        <f t="shared" ca="1" si="2"/>
        <v>0</v>
      </c>
      <c r="M53" s="122">
        <f t="shared" ca="1" si="3"/>
        <v>0</v>
      </c>
      <c r="N53" s="123">
        <f t="shared" ca="1" si="4"/>
        <v>0</v>
      </c>
      <c r="O53" s="124">
        <f t="shared" ca="1" si="5"/>
        <v>0</v>
      </c>
      <c r="P53"/>
      <c r="Q53"/>
      <c r="R53" s="1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</row>
    <row r="54" spans="1:174" ht="8.25" customHeight="1" x14ac:dyDescent="0.45">
      <c r="A54" s="147">
        <v>0.781249999999999</v>
      </c>
      <c r="B54" s="86"/>
      <c r="C54" s="88"/>
      <c r="D54" s="86"/>
      <c r="E54" s="88"/>
      <c r="F54" s="86"/>
      <c r="G54" s="88"/>
      <c r="H54" s="86"/>
      <c r="I54" s="82"/>
      <c r="J54" s="119">
        <f t="shared" ca="1" si="0"/>
        <v>0</v>
      </c>
      <c r="K54" s="120">
        <f t="shared" ca="1" si="1"/>
        <v>0</v>
      </c>
      <c r="L54" s="121">
        <f t="shared" ca="1" si="2"/>
        <v>0</v>
      </c>
      <c r="M54" s="122">
        <f t="shared" ca="1" si="3"/>
        <v>0</v>
      </c>
      <c r="N54" s="123">
        <f t="shared" ca="1" si="4"/>
        <v>0</v>
      </c>
      <c r="O54" s="124">
        <f t="shared" ca="1" si="5"/>
        <v>0</v>
      </c>
      <c r="P54"/>
      <c r="Q54"/>
      <c r="R54" s="1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</row>
    <row r="55" spans="1:174" ht="8.25" customHeight="1" x14ac:dyDescent="0.45">
      <c r="A55" s="145">
        <v>0.79166666666666496</v>
      </c>
      <c r="B55" s="84"/>
      <c r="C55" s="87"/>
      <c r="D55" s="84"/>
      <c r="E55" s="87"/>
      <c r="F55" s="84"/>
      <c r="G55" s="87"/>
      <c r="H55" s="84"/>
      <c r="I55" s="82"/>
      <c r="J55" s="119">
        <f t="shared" ca="1" si="0"/>
        <v>0</v>
      </c>
      <c r="K55" s="120">
        <f t="shared" ca="1" si="1"/>
        <v>0</v>
      </c>
      <c r="L55" s="121">
        <f t="shared" ca="1" si="2"/>
        <v>0</v>
      </c>
      <c r="M55" s="122">
        <f t="shared" ca="1" si="3"/>
        <v>0</v>
      </c>
      <c r="N55" s="123">
        <f t="shared" ca="1" si="4"/>
        <v>0</v>
      </c>
      <c r="O55" s="124">
        <f t="shared" ca="1" si="5"/>
        <v>0</v>
      </c>
      <c r="P55"/>
      <c r="Q55"/>
      <c r="R55" s="1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</row>
    <row r="56" spans="1:174" ht="8.25" customHeight="1" x14ac:dyDescent="0.45">
      <c r="A56" s="146">
        <v>0.80208333333333204</v>
      </c>
      <c r="B56" s="85"/>
      <c r="C56" s="79"/>
      <c r="D56" s="85"/>
      <c r="E56" s="79"/>
      <c r="F56" s="85"/>
      <c r="G56" s="79"/>
      <c r="H56" s="85"/>
      <c r="I56" s="82"/>
      <c r="J56" s="119">
        <f t="shared" ca="1" si="0"/>
        <v>0</v>
      </c>
      <c r="K56" s="120">
        <f t="shared" ca="1" si="1"/>
        <v>0</v>
      </c>
      <c r="L56" s="121">
        <f t="shared" ca="1" si="2"/>
        <v>0</v>
      </c>
      <c r="M56" s="122">
        <f t="shared" ca="1" si="3"/>
        <v>0</v>
      </c>
      <c r="N56" s="123">
        <f t="shared" ca="1" si="4"/>
        <v>0</v>
      </c>
      <c r="O56" s="124">
        <f t="shared" ca="1" si="5"/>
        <v>0</v>
      </c>
      <c r="P56"/>
      <c r="Q56"/>
      <c r="R56" s="1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</row>
    <row r="57" spans="1:174" ht="8.25" customHeight="1" x14ac:dyDescent="0.45">
      <c r="A57" s="146">
        <v>0.812499999999998</v>
      </c>
      <c r="B57" s="85"/>
      <c r="C57" s="79"/>
      <c r="D57" s="85"/>
      <c r="E57" s="79"/>
      <c r="F57" s="85"/>
      <c r="G57" s="79"/>
      <c r="H57" s="85"/>
      <c r="I57" s="82"/>
      <c r="J57" s="119">
        <f t="shared" ca="1" si="0"/>
        <v>0</v>
      </c>
      <c r="K57" s="120">
        <f t="shared" ca="1" si="1"/>
        <v>0</v>
      </c>
      <c r="L57" s="121">
        <f t="shared" ca="1" si="2"/>
        <v>0</v>
      </c>
      <c r="M57" s="122">
        <f t="shared" ca="1" si="3"/>
        <v>0</v>
      </c>
      <c r="N57" s="123">
        <f t="shared" ca="1" si="4"/>
        <v>0</v>
      </c>
      <c r="O57" s="124">
        <f t="shared" ca="1" si="5"/>
        <v>0</v>
      </c>
      <c r="P57"/>
      <c r="Q57"/>
      <c r="R57" s="1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</row>
    <row r="58" spans="1:174" ht="7.9" customHeight="1" x14ac:dyDescent="0.45">
      <c r="A58" s="147">
        <v>0.82291666666666496</v>
      </c>
      <c r="B58" s="86"/>
      <c r="C58" s="88"/>
      <c r="D58" s="86"/>
      <c r="E58" s="88"/>
      <c r="F58" s="86"/>
      <c r="G58" s="88"/>
      <c r="H58" s="86"/>
      <c r="I58" s="82"/>
      <c r="J58" s="119">
        <f t="shared" ca="1" si="0"/>
        <v>0</v>
      </c>
      <c r="K58" s="120">
        <f t="shared" ca="1" si="1"/>
        <v>0</v>
      </c>
      <c r="L58" s="121">
        <f t="shared" ca="1" si="2"/>
        <v>0</v>
      </c>
      <c r="M58" s="122">
        <f t="shared" ca="1" si="3"/>
        <v>0</v>
      </c>
      <c r="N58" s="123">
        <f t="shared" ca="1" si="4"/>
        <v>0</v>
      </c>
      <c r="O58" s="124">
        <f t="shared" ca="1" si="5"/>
        <v>0</v>
      </c>
      <c r="P58"/>
      <c r="Q58"/>
      <c r="R58" s="1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</row>
    <row r="59" spans="1:174" ht="8.25" customHeight="1" x14ac:dyDescent="0.45">
      <c r="A59" s="145">
        <v>0.83333333333333204</v>
      </c>
      <c r="B59" s="84"/>
      <c r="C59" s="87"/>
      <c r="D59" s="84"/>
      <c r="E59" s="87"/>
      <c r="F59" s="84"/>
      <c r="G59" s="87"/>
      <c r="H59" s="84"/>
      <c r="I59" s="82"/>
      <c r="J59" s="119">
        <f t="shared" ca="1" si="0"/>
        <v>0</v>
      </c>
      <c r="K59" s="120">
        <f t="shared" ca="1" si="1"/>
        <v>0</v>
      </c>
      <c r="L59" s="121">
        <f t="shared" ca="1" si="2"/>
        <v>0</v>
      </c>
      <c r="M59" s="122">
        <f t="shared" ca="1" si="3"/>
        <v>0</v>
      </c>
      <c r="N59" s="123">
        <f t="shared" ca="1" si="4"/>
        <v>0</v>
      </c>
      <c r="O59" s="124">
        <f t="shared" ca="1" si="5"/>
        <v>0</v>
      </c>
      <c r="P59"/>
      <c r="Q59"/>
      <c r="R59" s="1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</row>
    <row r="60" spans="1:174" ht="8.25" customHeight="1" x14ac:dyDescent="0.45">
      <c r="A60" s="146">
        <v>0.843749999999998</v>
      </c>
      <c r="B60" s="85"/>
      <c r="C60" s="79"/>
      <c r="D60" s="85"/>
      <c r="E60" s="79"/>
      <c r="F60" s="85"/>
      <c r="G60" s="79"/>
      <c r="H60" s="85"/>
      <c r="I60" s="82"/>
      <c r="J60" s="119">
        <f t="shared" ca="1" si="0"/>
        <v>0</v>
      </c>
      <c r="K60" s="120">
        <f t="shared" ca="1" si="1"/>
        <v>0</v>
      </c>
      <c r="L60" s="121">
        <f t="shared" ca="1" si="2"/>
        <v>0</v>
      </c>
      <c r="M60" s="122">
        <f t="shared" ca="1" si="3"/>
        <v>0</v>
      </c>
      <c r="N60" s="123">
        <f t="shared" ca="1" si="4"/>
        <v>0</v>
      </c>
      <c r="O60" s="124">
        <f t="shared" ca="1" si="5"/>
        <v>0</v>
      </c>
      <c r="P60"/>
      <c r="Q60"/>
      <c r="R60" s="1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</row>
    <row r="61" spans="1:174" ht="8.25" customHeight="1" x14ac:dyDescent="0.45">
      <c r="A61" s="146">
        <v>0.85416666666666496</v>
      </c>
      <c r="B61" s="85"/>
      <c r="C61" s="79"/>
      <c r="D61" s="85"/>
      <c r="E61" s="79"/>
      <c r="F61" s="85"/>
      <c r="G61" s="79"/>
      <c r="H61" s="85"/>
      <c r="I61" s="82"/>
      <c r="J61" s="119">
        <f t="shared" ca="1" si="0"/>
        <v>0</v>
      </c>
      <c r="K61" s="120">
        <f t="shared" ca="1" si="1"/>
        <v>0</v>
      </c>
      <c r="L61" s="121">
        <f t="shared" ca="1" si="2"/>
        <v>0</v>
      </c>
      <c r="M61" s="122">
        <f t="shared" ca="1" si="3"/>
        <v>0</v>
      </c>
      <c r="N61" s="123">
        <f t="shared" ca="1" si="4"/>
        <v>0</v>
      </c>
      <c r="O61" s="124">
        <f t="shared" ca="1" si="5"/>
        <v>0</v>
      </c>
      <c r="P61"/>
      <c r="Q61"/>
      <c r="R61" s="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</row>
    <row r="62" spans="1:174" ht="8.25" customHeight="1" x14ac:dyDescent="0.45">
      <c r="A62" s="147">
        <v>0.86458333333333204</v>
      </c>
      <c r="B62" s="86"/>
      <c r="C62" s="88"/>
      <c r="D62" s="86"/>
      <c r="E62" s="88"/>
      <c r="F62" s="86"/>
      <c r="G62" s="88"/>
      <c r="H62" s="86"/>
      <c r="I62" s="82"/>
      <c r="J62" s="119">
        <f t="shared" ca="1" si="0"/>
        <v>0</v>
      </c>
      <c r="K62" s="120">
        <f t="shared" ca="1" si="1"/>
        <v>0</v>
      </c>
      <c r="L62" s="121">
        <f t="shared" ca="1" si="2"/>
        <v>0</v>
      </c>
      <c r="M62" s="122">
        <f t="shared" ca="1" si="3"/>
        <v>0</v>
      </c>
      <c r="N62" s="123">
        <f t="shared" ca="1" si="4"/>
        <v>0</v>
      </c>
      <c r="O62" s="124">
        <f t="shared" ca="1" si="5"/>
        <v>0</v>
      </c>
      <c r="P62"/>
      <c r="Q62"/>
      <c r="R62" s="1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</row>
    <row r="63" spans="1:174" ht="8.25" customHeight="1" x14ac:dyDescent="0.45">
      <c r="A63" s="145">
        <v>0.874999999999998</v>
      </c>
      <c r="B63" s="84"/>
      <c r="C63" s="87"/>
      <c r="D63" s="84"/>
      <c r="E63" s="87"/>
      <c r="F63" s="84"/>
      <c r="G63" s="87"/>
      <c r="H63" s="84"/>
      <c r="I63" s="82"/>
      <c r="J63" s="119">
        <f t="shared" ca="1" si="0"/>
        <v>0</v>
      </c>
      <c r="K63" s="120">
        <f t="shared" ca="1" si="1"/>
        <v>0</v>
      </c>
      <c r="L63" s="121">
        <f t="shared" ca="1" si="2"/>
        <v>0</v>
      </c>
      <c r="M63" s="122">
        <f t="shared" ca="1" si="3"/>
        <v>0</v>
      </c>
      <c r="N63" s="123">
        <f t="shared" ca="1" si="4"/>
        <v>0</v>
      </c>
      <c r="O63" s="124">
        <f t="shared" ca="1" si="5"/>
        <v>0</v>
      </c>
      <c r="P63"/>
      <c r="Q63"/>
      <c r="R63" s="1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</row>
    <row r="64" spans="1:174" ht="8.25" customHeight="1" x14ac:dyDescent="0.45">
      <c r="A64" s="146">
        <v>0.88541666666666496</v>
      </c>
      <c r="B64" s="85"/>
      <c r="C64" s="79"/>
      <c r="D64" s="85"/>
      <c r="E64" s="79"/>
      <c r="F64" s="85"/>
      <c r="G64" s="79"/>
      <c r="H64" s="85"/>
      <c r="I64" s="82"/>
      <c r="J64" s="119">
        <f t="shared" ca="1" si="0"/>
        <v>0</v>
      </c>
      <c r="K64" s="120">
        <f t="shared" ca="1" si="1"/>
        <v>0</v>
      </c>
      <c r="L64" s="121">
        <f t="shared" ca="1" si="2"/>
        <v>0</v>
      </c>
      <c r="M64" s="122">
        <f t="shared" ca="1" si="3"/>
        <v>0</v>
      </c>
      <c r="N64" s="123">
        <f t="shared" ca="1" si="4"/>
        <v>0</v>
      </c>
      <c r="O64" s="124">
        <f t="shared" ca="1" si="5"/>
        <v>0</v>
      </c>
      <c r="P64"/>
      <c r="Q64"/>
      <c r="R64" s="1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</row>
    <row r="65" spans="1:174" ht="8.25" customHeight="1" x14ac:dyDescent="0.45">
      <c r="A65" s="146">
        <v>0.89583333333333204</v>
      </c>
      <c r="B65" s="85"/>
      <c r="C65" s="79"/>
      <c r="D65" s="85"/>
      <c r="E65" s="79"/>
      <c r="F65" s="85"/>
      <c r="G65" s="79"/>
      <c r="H65" s="85"/>
      <c r="I65" s="82"/>
      <c r="J65" s="119">
        <f t="shared" ca="1" si="0"/>
        <v>0</v>
      </c>
      <c r="K65" s="120">
        <f t="shared" ca="1" si="1"/>
        <v>0</v>
      </c>
      <c r="L65" s="121">
        <f t="shared" ca="1" si="2"/>
        <v>0</v>
      </c>
      <c r="M65" s="122">
        <f t="shared" ca="1" si="3"/>
        <v>0</v>
      </c>
      <c r="N65" s="123">
        <f t="shared" ca="1" si="4"/>
        <v>0</v>
      </c>
      <c r="O65" s="124">
        <f t="shared" ca="1" si="5"/>
        <v>0</v>
      </c>
      <c r="P65"/>
      <c r="Q65"/>
      <c r="R65" s="1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</row>
    <row r="66" spans="1:174" ht="8.25" customHeight="1" x14ac:dyDescent="0.45">
      <c r="A66" s="147">
        <v>0.906249999999998</v>
      </c>
      <c r="B66" s="86"/>
      <c r="C66" s="88"/>
      <c r="D66" s="86"/>
      <c r="E66" s="88"/>
      <c r="F66" s="86"/>
      <c r="G66" s="88"/>
      <c r="H66" s="86"/>
      <c r="I66" s="82"/>
      <c r="J66" s="119">
        <f t="shared" ca="1" si="0"/>
        <v>0</v>
      </c>
      <c r="K66" s="120">
        <f t="shared" ca="1" si="1"/>
        <v>0</v>
      </c>
      <c r="L66" s="121">
        <f t="shared" ca="1" si="2"/>
        <v>0</v>
      </c>
      <c r="M66" s="122">
        <f t="shared" ca="1" si="3"/>
        <v>0</v>
      </c>
      <c r="N66" s="123">
        <f t="shared" ca="1" si="4"/>
        <v>0</v>
      </c>
      <c r="O66" s="124">
        <f t="shared" ca="1" si="5"/>
        <v>0</v>
      </c>
      <c r="P66"/>
      <c r="Q66"/>
      <c r="R66" s="1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</row>
    <row r="67" spans="1:174" ht="8.25" customHeight="1" x14ac:dyDescent="0.45">
      <c r="A67" s="145">
        <v>0.91666666666666496</v>
      </c>
      <c r="B67" s="84"/>
      <c r="C67" s="87"/>
      <c r="D67" s="84"/>
      <c r="E67" s="87"/>
      <c r="F67" s="84"/>
      <c r="G67" s="87"/>
      <c r="H67" s="84"/>
      <c r="I67" s="82"/>
      <c r="J67" s="119">
        <f t="shared" ca="1" si="0"/>
        <v>0</v>
      </c>
      <c r="K67" s="120">
        <f t="shared" ca="1" si="1"/>
        <v>0</v>
      </c>
      <c r="L67" s="121">
        <f t="shared" ca="1" si="2"/>
        <v>0</v>
      </c>
      <c r="M67" s="122">
        <f t="shared" ca="1" si="3"/>
        <v>0</v>
      </c>
      <c r="N67" s="123">
        <f t="shared" ca="1" si="4"/>
        <v>0</v>
      </c>
      <c r="O67" s="124">
        <f t="shared" ca="1" si="5"/>
        <v>0</v>
      </c>
      <c r="P67"/>
      <c r="Q67"/>
      <c r="R67" s="1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</row>
    <row r="68" spans="1:174" ht="8.25" customHeight="1" x14ac:dyDescent="0.45">
      <c r="A68" s="146">
        <v>0.92708333333333104</v>
      </c>
      <c r="B68" s="85"/>
      <c r="C68" s="79"/>
      <c r="D68" s="85"/>
      <c r="E68" s="79"/>
      <c r="F68" s="85"/>
      <c r="G68" s="79"/>
      <c r="H68" s="85"/>
      <c r="I68" s="82"/>
      <c r="J68" s="119">
        <f t="shared" ref="J68:J74" ca="1" si="6">IFERROR(COUNTIFS(INDIRECT(CONCATENATE("'",$I68,"'!B3:H74")),"*Pre-Vocational*",INDIRECT(CONCATENATE("'",$I68,"'!B3:H74")),"*"&amp;$A$1&amp;"*")/4,0)</f>
        <v>0</v>
      </c>
      <c r="K68" s="120">
        <f t="shared" ref="K68:K74" ca="1" si="7">IFERROR(COUNTIFS(INDIRECT(CONCATENATE("'",$I68,"'!B3:H74")),"*CareGiver*",INDIRECT(CONCATENATE("'",$I68,"'!B3:H74")),"*"&amp;$A$1&amp;"*")/4,0)</f>
        <v>0</v>
      </c>
      <c r="L68" s="121">
        <f t="shared" ref="L68:L74" ca="1" si="8">IFERROR(COUNTIFS(INDIRECT(CONCATENATE("'",$I68,"'!B3:H74")),"*Advocacy*",INDIRECT(CONCATENATE("'",$I68,"'!B3:H74")),"*"&amp;$A$1&amp;"*")/4,0)</f>
        <v>0</v>
      </c>
      <c r="M68" s="122">
        <f t="shared" ref="M68:M74" ca="1" si="9">IFERROR(COUNTIFS(INDIRECT(CONCATENATE("'",$I68,"'!B3:H74")),"*Respite*",INDIRECT(CONCATENATE("'",$I68,"'!B3:H74")),"*"&amp;$A$1&amp;"*")/4,0)</f>
        <v>0</v>
      </c>
      <c r="N68" s="123">
        <f t="shared" ref="N68:N74" ca="1" si="10">IFERROR(COUNTIFS(INDIRECT(CONCATENATE("'",$I68,"'!B3:H74")),"*Com Hab*",INDIRECT(CONCATENATE("'",$I68,"'!B3:H74")),"*"&amp;$A$1&amp;"*")/4,0)</f>
        <v>0</v>
      </c>
      <c r="O68" s="124">
        <f t="shared" ref="O68:O74" ca="1" si="11">SUM(J68:N68)</f>
        <v>0</v>
      </c>
      <c r="P68"/>
      <c r="Q68"/>
      <c r="R68" s="1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</row>
    <row r="69" spans="1:174" ht="8.25" customHeight="1" x14ac:dyDescent="0.45">
      <c r="A69" s="146">
        <v>0.937499999999998</v>
      </c>
      <c r="B69" s="85"/>
      <c r="C69" s="79"/>
      <c r="D69" s="85"/>
      <c r="E69" s="79"/>
      <c r="F69" s="85"/>
      <c r="G69" s="79"/>
      <c r="H69" s="85"/>
      <c r="I69" s="82"/>
      <c r="J69" s="119">
        <f t="shared" ca="1" si="6"/>
        <v>0</v>
      </c>
      <c r="K69" s="120">
        <f t="shared" ca="1" si="7"/>
        <v>0</v>
      </c>
      <c r="L69" s="121">
        <f t="shared" ca="1" si="8"/>
        <v>0</v>
      </c>
      <c r="M69" s="122">
        <f t="shared" ca="1" si="9"/>
        <v>0</v>
      </c>
      <c r="N69" s="123">
        <f t="shared" ca="1" si="10"/>
        <v>0</v>
      </c>
      <c r="O69" s="124">
        <f t="shared" ca="1" si="11"/>
        <v>0</v>
      </c>
      <c r="P69"/>
      <c r="Q69"/>
      <c r="R69" s="1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</row>
    <row r="70" spans="1:174" ht="8.25" customHeight="1" x14ac:dyDescent="0.45">
      <c r="A70" s="147">
        <v>0.94791666666666496</v>
      </c>
      <c r="B70" s="86"/>
      <c r="C70" s="88"/>
      <c r="D70" s="86"/>
      <c r="E70" s="88"/>
      <c r="F70" s="86"/>
      <c r="G70" s="88"/>
      <c r="H70" s="86"/>
      <c r="I70" s="82"/>
      <c r="J70" s="119">
        <f t="shared" ca="1" si="6"/>
        <v>0</v>
      </c>
      <c r="K70" s="120">
        <f t="shared" ca="1" si="7"/>
        <v>0</v>
      </c>
      <c r="L70" s="121">
        <f t="shared" ca="1" si="8"/>
        <v>0</v>
      </c>
      <c r="M70" s="122">
        <f t="shared" ca="1" si="9"/>
        <v>0</v>
      </c>
      <c r="N70" s="123">
        <f t="shared" ca="1" si="10"/>
        <v>0</v>
      </c>
      <c r="O70" s="124">
        <f t="shared" ca="1" si="11"/>
        <v>0</v>
      </c>
      <c r="P70"/>
      <c r="Q70"/>
      <c r="R70" s="1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</row>
    <row r="71" spans="1:174" ht="8.25" customHeight="1" x14ac:dyDescent="0.45">
      <c r="A71" s="145">
        <v>0.95833333333333337</v>
      </c>
      <c r="B71" s="84"/>
      <c r="C71" s="87"/>
      <c r="D71" s="84"/>
      <c r="E71" s="87"/>
      <c r="F71" s="84"/>
      <c r="G71" s="87"/>
      <c r="H71" s="84"/>
      <c r="I71" s="82"/>
      <c r="J71" s="119">
        <f t="shared" ca="1" si="6"/>
        <v>0</v>
      </c>
      <c r="K71" s="120">
        <f t="shared" ca="1" si="7"/>
        <v>0</v>
      </c>
      <c r="L71" s="121">
        <f t="shared" ca="1" si="8"/>
        <v>0</v>
      </c>
      <c r="M71" s="122">
        <f t="shared" ca="1" si="9"/>
        <v>0</v>
      </c>
      <c r="N71" s="123">
        <f t="shared" ca="1" si="10"/>
        <v>0</v>
      </c>
      <c r="O71" s="124">
        <f t="shared" ca="1" si="11"/>
        <v>0</v>
      </c>
      <c r="P71"/>
      <c r="Q71"/>
      <c r="R71" s="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</row>
    <row r="72" spans="1:174" ht="8.25" customHeight="1" x14ac:dyDescent="0.45">
      <c r="A72" s="146">
        <v>0.96875</v>
      </c>
      <c r="B72" s="85"/>
      <c r="C72" s="79"/>
      <c r="D72" s="85"/>
      <c r="E72" s="79"/>
      <c r="F72" s="85"/>
      <c r="G72" s="79"/>
      <c r="H72" s="85"/>
      <c r="I72" s="82"/>
      <c r="J72" s="119">
        <f t="shared" ca="1" si="6"/>
        <v>0</v>
      </c>
      <c r="K72" s="120">
        <f t="shared" ca="1" si="7"/>
        <v>0</v>
      </c>
      <c r="L72" s="121">
        <f t="shared" ca="1" si="8"/>
        <v>0</v>
      </c>
      <c r="M72" s="122">
        <f t="shared" ca="1" si="9"/>
        <v>0</v>
      </c>
      <c r="N72" s="123">
        <f t="shared" ca="1" si="10"/>
        <v>0</v>
      </c>
      <c r="O72" s="124">
        <f t="shared" ca="1" si="11"/>
        <v>0</v>
      </c>
      <c r="P72"/>
      <c r="Q72"/>
      <c r="R72" s="1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</row>
    <row r="73" spans="1:174" ht="8.25" customHeight="1" x14ac:dyDescent="0.45">
      <c r="A73" s="146">
        <v>0.97916666666666663</v>
      </c>
      <c r="B73" s="85"/>
      <c r="C73" s="79"/>
      <c r="D73" s="85"/>
      <c r="E73" s="79"/>
      <c r="F73" s="85"/>
      <c r="G73" s="79"/>
      <c r="H73" s="85"/>
      <c r="I73" s="82"/>
      <c r="J73" s="119">
        <f t="shared" ca="1" si="6"/>
        <v>0</v>
      </c>
      <c r="K73" s="120">
        <f t="shared" ca="1" si="7"/>
        <v>0</v>
      </c>
      <c r="L73" s="121">
        <f t="shared" ca="1" si="8"/>
        <v>0</v>
      </c>
      <c r="M73" s="122">
        <f t="shared" ca="1" si="9"/>
        <v>0</v>
      </c>
      <c r="N73" s="123">
        <f t="shared" ca="1" si="10"/>
        <v>0</v>
      </c>
      <c r="O73" s="124">
        <f t="shared" ca="1" si="11"/>
        <v>0</v>
      </c>
      <c r="P73"/>
      <c r="Q73"/>
      <c r="R73" s="1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</row>
    <row r="74" spans="1:174" ht="8.25" customHeight="1" x14ac:dyDescent="0.45">
      <c r="A74" s="147">
        <v>0.98958333333333337</v>
      </c>
      <c r="B74" s="86"/>
      <c r="C74" s="88"/>
      <c r="D74" s="86"/>
      <c r="E74" s="88"/>
      <c r="F74" s="86"/>
      <c r="G74" s="88"/>
      <c r="H74" s="86"/>
      <c r="I74" s="82"/>
      <c r="J74" s="119">
        <f t="shared" ca="1" si="6"/>
        <v>0</v>
      </c>
      <c r="K74" s="120">
        <f t="shared" ca="1" si="7"/>
        <v>0</v>
      </c>
      <c r="L74" s="121">
        <f t="shared" ca="1" si="8"/>
        <v>0</v>
      </c>
      <c r="M74" s="122">
        <f t="shared" ca="1" si="9"/>
        <v>0</v>
      </c>
      <c r="N74" s="123">
        <f t="shared" ca="1" si="10"/>
        <v>0</v>
      </c>
      <c r="O74" s="124">
        <f t="shared" ca="1" si="11"/>
        <v>0</v>
      </c>
      <c r="P74"/>
      <c r="Q74"/>
      <c r="R74" s="1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</row>
    <row r="75" spans="1:174" ht="8.25" customHeight="1" x14ac:dyDescent="0.45">
      <c r="A75" s="139" t="s">
        <v>5</v>
      </c>
      <c r="B75" s="89"/>
      <c r="C75" s="89"/>
      <c r="D75" s="89"/>
      <c r="E75" s="89"/>
      <c r="F75" s="89"/>
      <c r="G75" s="89"/>
      <c r="H75" s="90">
        <f>COUNTIF($B$3:$H$74,"*Pre-Vocational*")/4</f>
        <v>0</v>
      </c>
      <c r="I75" s="82"/>
      <c r="P75"/>
      <c r="Q75"/>
      <c r="R75" s="1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</row>
    <row r="76" spans="1:174" ht="8.25" customHeight="1" x14ac:dyDescent="0.45">
      <c r="A76" s="140" t="s">
        <v>6</v>
      </c>
      <c r="B76" s="60"/>
      <c r="C76" s="60"/>
      <c r="D76" s="60"/>
      <c r="E76" s="60"/>
      <c r="F76" s="60"/>
      <c r="G76" s="60"/>
      <c r="H76" s="91">
        <f>COUNTIF($B$3:$H$74,"*CareGiver*")/4</f>
        <v>0</v>
      </c>
      <c r="I76" s="82"/>
      <c r="P76"/>
      <c r="Q76"/>
      <c r="R76" s="1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</row>
    <row r="77" spans="1:174" ht="8.25" customHeight="1" x14ac:dyDescent="0.45">
      <c r="A77" s="141" t="s">
        <v>7</v>
      </c>
      <c r="B77" s="62"/>
      <c r="C77" s="62"/>
      <c r="D77" s="62"/>
      <c r="E77" s="62"/>
      <c r="F77" s="62"/>
      <c r="G77" s="62"/>
      <c r="H77" s="92">
        <f>COUNTIF($B$3:$H$74,"*Advocacy*")/4</f>
        <v>0</v>
      </c>
      <c r="I77" s="82"/>
      <c r="P77"/>
      <c r="Q77"/>
      <c r="R77" s="1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</row>
    <row r="78" spans="1:174" ht="8.25" customHeight="1" x14ac:dyDescent="0.45">
      <c r="A78" s="142" t="s">
        <v>8</v>
      </c>
      <c r="B78" s="64"/>
      <c r="C78" s="64"/>
      <c r="D78" s="64"/>
      <c r="E78" s="64"/>
      <c r="F78" s="64"/>
      <c r="G78" s="64"/>
      <c r="H78" s="93">
        <f>COUNTIF($B$3:$H$74,"*Respite*")/4</f>
        <v>0</v>
      </c>
      <c r="I78" s="82"/>
      <c r="P78"/>
      <c r="Q78"/>
      <c r="R78" s="1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</row>
    <row r="79" spans="1:174" ht="8.25" customHeight="1" x14ac:dyDescent="0.45">
      <c r="A79" s="143" t="s">
        <v>107</v>
      </c>
      <c r="B79" s="68"/>
      <c r="C79" s="68"/>
      <c r="D79" s="68"/>
      <c r="E79" s="68"/>
      <c r="F79" s="68"/>
      <c r="G79" s="68"/>
      <c r="H79" s="94">
        <f>COUNTIF($B$3:$H$74,"*Com Hab*")/4</f>
        <v>0</v>
      </c>
      <c r="I79" s="82"/>
      <c r="P79"/>
      <c r="Q79"/>
      <c r="R79" s="1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</row>
    <row r="80" spans="1:174" ht="8.25" customHeight="1" x14ac:dyDescent="0.45">
      <c r="A80" s="144" t="s">
        <v>39</v>
      </c>
      <c r="B80" s="95"/>
      <c r="C80" s="95"/>
      <c r="D80" s="95"/>
      <c r="E80" s="95"/>
      <c r="F80" s="95"/>
      <c r="G80" s="95"/>
      <c r="H80" s="96">
        <f>SUM(H75:H79)</f>
        <v>0</v>
      </c>
      <c r="I80" s="82"/>
      <c r="P80"/>
      <c r="Q80"/>
      <c r="R80" s="1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</row>
    <row r="81" spans="1:126" ht="8.25" hidden="1" customHeight="1" x14ac:dyDescent="0.45">
      <c r="I81" s="82"/>
      <c r="DV81" s="12"/>
    </row>
    <row r="82" spans="1:126" ht="8.25" hidden="1" customHeight="1" x14ac:dyDescent="0.45">
      <c r="I82" s="82"/>
    </row>
    <row r="83" spans="1:126" ht="8.25" hidden="1" customHeight="1" x14ac:dyDescent="0.45">
      <c r="I83" s="82"/>
      <c r="DU83" s="11" t="s">
        <v>176</v>
      </c>
    </row>
    <row r="84" spans="1:126" ht="8.25" hidden="1" customHeight="1" x14ac:dyDescent="0.45">
      <c r="I84" s="82"/>
    </row>
    <row r="85" spans="1:126" ht="14.25" hidden="1" x14ac:dyDescent="0.45">
      <c r="A85"/>
      <c r="B85"/>
      <c r="C85"/>
      <c r="D85"/>
      <c r="E85"/>
      <c r="F85"/>
      <c r="G85"/>
      <c r="H85"/>
      <c r="I85" s="82"/>
    </row>
    <row r="86" spans="1:126" ht="14.25" hidden="1" x14ac:dyDescent="0.45">
      <c r="A86"/>
      <c r="B86"/>
      <c r="C86"/>
      <c r="D86"/>
      <c r="E86"/>
      <c r="F86"/>
      <c r="G86"/>
      <c r="H86"/>
      <c r="I86" s="82"/>
    </row>
    <row r="87" spans="1:126" ht="14.25" hidden="1" x14ac:dyDescent="0.45">
      <c r="A87"/>
      <c r="B87"/>
      <c r="C87"/>
      <c r="D87"/>
      <c r="E87"/>
      <c r="F87"/>
      <c r="G87"/>
      <c r="H87"/>
      <c r="I87" s="82"/>
    </row>
    <row r="88" spans="1:126" ht="14.25" hidden="1" x14ac:dyDescent="0.45">
      <c r="A88"/>
      <c r="B88"/>
      <c r="C88"/>
      <c r="D88"/>
      <c r="E88"/>
      <c r="F88"/>
      <c r="G88"/>
      <c r="H88"/>
      <c r="I88" s="82"/>
    </row>
    <row r="89" spans="1:126" ht="14.25" hidden="1" x14ac:dyDescent="0.45">
      <c r="A89"/>
      <c r="B89"/>
      <c r="C89"/>
      <c r="D89"/>
      <c r="E89"/>
      <c r="F89"/>
      <c r="G89"/>
      <c r="H89"/>
      <c r="I89" s="82"/>
    </row>
    <row r="90" spans="1:126" ht="8.25" hidden="1" customHeight="1" x14ac:dyDescent="0.45">
      <c r="A90"/>
      <c r="B90"/>
      <c r="C90"/>
      <c r="D90"/>
      <c r="E90"/>
      <c r="F90"/>
      <c r="G90"/>
      <c r="H90"/>
      <c r="I90" s="82"/>
    </row>
    <row r="91" spans="1:126" ht="8.25" hidden="1" customHeight="1" x14ac:dyDescent="0.45">
      <c r="I91" s="82"/>
    </row>
    <row r="92" spans="1:126" ht="8.25" hidden="1" customHeight="1" x14ac:dyDescent="0.45">
      <c r="I92" s="82"/>
    </row>
    <row r="93" spans="1:126" ht="8.25" hidden="1" customHeight="1" x14ac:dyDescent="0.45">
      <c r="I93" s="82"/>
    </row>
    <row r="94" spans="1:126" ht="8.25" hidden="1" customHeight="1" x14ac:dyDescent="0.45">
      <c r="I94" s="82"/>
    </row>
    <row r="95" spans="1:126" ht="8.25" hidden="1" customHeight="1" x14ac:dyDescent="0.45">
      <c r="I95" s="82"/>
    </row>
    <row r="96" spans="1:126" ht="8.25" hidden="1" customHeight="1" x14ac:dyDescent="0.45">
      <c r="I96" s="82"/>
    </row>
    <row r="97" spans="9:9" ht="8.25" hidden="1" customHeight="1" x14ac:dyDescent="0.45">
      <c r="I97" s="82"/>
    </row>
    <row r="98" spans="9:9" ht="8.25" hidden="1" customHeight="1" x14ac:dyDescent="0.45">
      <c r="I98" s="82"/>
    </row>
    <row r="99" spans="9:9" ht="8.25" hidden="1" customHeight="1" x14ac:dyDescent="0.45">
      <c r="I99" s="82"/>
    </row>
    <row r="100" spans="9:9" ht="8.25" hidden="1" customHeight="1" x14ac:dyDescent="0.45">
      <c r="I100" s="82"/>
    </row>
    <row r="101" spans="9:9" ht="8.25" hidden="1" customHeight="1" x14ac:dyDescent="0.45">
      <c r="I101" s="82"/>
    </row>
    <row r="102" spans="9:9" ht="8.25" hidden="1" customHeight="1" x14ac:dyDescent="0.45">
      <c r="I102" s="82"/>
    </row>
    <row r="103" spans="9:9" ht="8.25" hidden="1" customHeight="1" x14ac:dyDescent="0.45">
      <c r="I103" s="82"/>
    </row>
    <row r="104" spans="9:9" ht="8.25" hidden="1" customHeight="1" x14ac:dyDescent="0.45">
      <c r="I104" s="82"/>
    </row>
    <row r="105" spans="9:9" ht="8.25" hidden="1" customHeight="1" x14ac:dyDescent="0.45">
      <c r="I105" s="82"/>
    </row>
    <row r="106" spans="9:9" ht="8.25" hidden="1" customHeight="1" x14ac:dyDescent="0.45">
      <c r="I106" s="82"/>
    </row>
    <row r="107" spans="9:9" ht="8.25" hidden="1" customHeight="1" x14ac:dyDescent="0.45">
      <c r="I107" s="82"/>
    </row>
    <row r="108" spans="9:9" ht="8.25" hidden="1" customHeight="1" x14ac:dyDescent="0.45">
      <c r="I108" s="82"/>
    </row>
    <row r="109" spans="9:9" ht="8.25" hidden="1" customHeight="1" x14ac:dyDescent="0.45">
      <c r="I109" s="82"/>
    </row>
    <row r="110" spans="9:9" ht="8.25" hidden="1" customHeight="1" x14ac:dyDescent="0.45">
      <c r="I110" s="82"/>
    </row>
    <row r="111" spans="9:9" ht="8.25" hidden="1" customHeight="1" x14ac:dyDescent="0.45">
      <c r="I111" s="82"/>
    </row>
    <row r="112" spans="9:9" ht="8.25" hidden="1" customHeight="1" x14ac:dyDescent="0.45">
      <c r="I112" s="82"/>
    </row>
    <row r="113" spans="9:9" ht="8.25" hidden="1" customHeight="1" x14ac:dyDescent="0.45">
      <c r="I113" s="82"/>
    </row>
    <row r="114" spans="9:9" ht="8.25" hidden="1" customHeight="1" x14ac:dyDescent="0.45">
      <c r="I114" s="82"/>
    </row>
    <row r="115" spans="9:9" ht="8.25" hidden="1" customHeight="1" x14ac:dyDescent="0.45">
      <c r="I115" s="82"/>
    </row>
    <row r="116" spans="9:9" ht="8.25" hidden="1" customHeight="1" x14ac:dyDescent="0.45">
      <c r="I116" s="82"/>
    </row>
    <row r="117" spans="9:9" ht="8.25" hidden="1" customHeight="1" x14ac:dyDescent="0.45">
      <c r="I117" s="82"/>
    </row>
    <row r="118" spans="9:9" ht="8.25" hidden="1" customHeight="1" x14ac:dyDescent="0.45">
      <c r="I118" s="82"/>
    </row>
    <row r="119" spans="9:9" ht="8.25" hidden="1" customHeight="1" x14ac:dyDescent="0.45">
      <c r="I119" s="82"/>
    </row>
    <row r="120" spans="9:9" ht="8.25" hidden="1" customHeight="1" x14ac:dyDescent="0.45">
      <c r="I120" s="82"/>
    </row>
    <row r="121" spans="9:9" ht="8.25" hidden="1" customHeight="1" x14ac:dyDescent="0.45">
      <c r="I121" s="82"/>
    </row>
    <row r="122" spans="9:9" ht="8.25" hidden="1" customHeight="1" x14ac:dyDescent="0.45">
      <c r="I122" s="82"/>
    </row>
    <row r="123" spans="9:9" ht="8.25" hidden="1" customHeight="1" x14ac:dyDescent="0.45">
      <c r="I123" s="82"/>
    </row>
    <row r="124" spans="9:9" ht="8.25" hidden="1" customHeight="1" x14ac:dyDescent="0.45">
      <c r="I124" s="82"/>
    </row>
    <row r="125" spans="9:9" ht="8.25" hidden="1" customHeight="1" x14ac:dyDescent="0.45">
      <c r="I125" s="82"/>
    </row>
    <row r="126" spans="9:9" ht="8.25" hidden="1" customHeight="1" x14ac:dyDescent="0.45">
      <c r="I126" s="82"/>
    </row>
    <row r="127" spans="9:9" ht="8.25" hidden="1" customHeight="1" x14ac:dyDescent="0.45">
      <c r="I127" s="82"/>
    </row>
    <row r="128" spans="9:9" ht="8.25" hidden="1" customHeight="1" x14ac:dyDescent="0.45">
      <c r="I128" s="82"/>
    </row>
    <row r="129" spans="9:9" ht="8.25" hidden="1" customHeight="1" x14ac:dyDescent="0.45">
      <c r="I129" s="82"/>
    </row>
    <row r="130" spans="9:9" ht="8.25" hidden="1" customHeight="1" x14ac:dyDescent="0.45">
      <c r="I130" s="82"/>
    </row>
    <row r="131" spans="9:9" ht="8.25" hidden="1" customHeight="1" x14ac:dyDescent="0.45">
      <c r="I131" s="82"/>
    </row>
    <row r="132" spans="9:9" ht="8.25" hidden="1" customHeight="1" x14ac:dyDescent="0.45">
      <c r="I132" s="82"/>
    </row>
    <row r="133" spans="9:9" ht="8.25" hidden="1" customHeight="1" x14ac:dyDescent="0.45">
      <c r="I133" s="82"/>
    </row>
    <row r="134" spans="9:9" ht="8.25" hidden="1" customHeight="1" x14ac:dyDescent="0.45">
      <c r="I134" s="82"/>
    </row>
    <row r="135" spans="9:9" ht="8.25" hidden="1" customHeight="1" x14ac:dyDescent="0.45">
      <c r="I135" s="82"/>
    </row>
    <row r="136" spans="9:9" ht="8.25" hidden="1" customHeight="1" x14ac:dyDescent="0.45">
      <c r="I136" s="82"/>
    </row>
    <row r="137" spans="9:9" ht="8.25" hidden="1" customHeight="1" x14ac:dyDescent="0.45">
      <c r="I137" s="82"/>
    </row>
    <row r="138" spans="9:9" ht="8.25" hidden="1" customHeight="1" x14ac:dyDescent="0.45">
      <c r="I138" s="82"/>
    </row>
    <row r="139" spans="9:9" ht="8.25" hidden="1" customHeight="1" x14ac:dyDescent="0.45">
      <c r="I139" s="82"/>
    </row>
    <row r="140" spans="9:9" ht="8.25" hidden="1" customHeight="1" x14ac:dyDescent="0.45">
      <c r="I140" s="82"/>
    </row>
    <row r="141" spans="9:9" ht="8.25" hidden="1" customHeight="1" x14ac:dyDescent="0.45">
      <c r="I141" s="82"/>
    </row>
    <row r="142" spans="9:9" ht="8.25" hidden="1" customHeight="1" x14ac:dyDescent="0.45">
      <c r="I142" s="82"/>
    </row>
    <row r="143" spans="9:9" ht="8.25" hidden="1" customHeight="1" x14ac:dyDescent="0.45">
      <c r="I143" s="82"/>
    </row>
    <row r="144" spans="9:9" ht="8.25" hidden="1" customHeight="1" x14ac:dyDescent="0.45">
      <c r="I144" s="82"/>
    </row>
    <row r="145" spans="9:9" ht="8.25" hidden="1" customHeight="1" x14ac:dyDescent="0.45">
      <c r="I145" s="82"/>
    </row>
    <row r="146" spans="9:9" ht="8.25" hidden="1" customHeight="1" x14ac:dyDescent="0.45">
      <c r="I146" s="82"/>
    </row>
    <row r="147" spans="9:9" ht="8.25" hidden="1" customHeight="1" x14ac:dyDescent="0.45">
      <c r="I147" s="82"/>
    </row>
    <row r="148" spans="9:9" ht="8.25" hidden="1" customHeight="1" x14ac:dyDescent="0.45">
      <c r="I148" s="82"/>
    </row>
    <row r="149" spans="9:9" ht="8.25" hidden="1" customHeight="1" x14ac:dyDescent="0.45">
      <c r="I149" s="82"/>
    </row>
    <row r="150" spans="9:9" ht="8.25" hidden="1" customHeight="1" x14ac:dyDescent="0.45">
      <c r="I150" s="82"/>
    </row>
    <row r="151" spans="9:9" ht="8.25" hidden="1" customHeight="1" x14ac:dyDescent="0.45">
      <c r="I151" s="82"/>
    </row>
    <row r="152" spans="9:9" ht="8.25" hidden="1" customHeight="1" x14ac:dyDescent="0.45">
      <c r="I152" s="82"/>
    </row>
    <row r="153" spans="9:9" ht="8.25" hidden="1" customHeight="1" x14ac:dyDescent="0.45">
      <c r="I153" s="82"/>
    </row>
    <row r="154" spans="9:9" ht="8.25" hidden="1" customHeight="1" x14ac:dyDescent="0.45">
      <c r="I154" s="82"/>
    </row>
    <row r="155" spans="9:9" ht="8.25" hidden="1" customHeight="1" x14ac:dyDescent="0.45">
      <c r="I155" s="82"/>
    </row>
    <row r="156" spans="9:9" ht="8.25" hidden="1" customHeight="1" x14ac:dyDescent="0.45">
      <c r="I156" s="82"/>
    </row>
    <row r="157" spans="9:9" ht="8.25" hidden="1" customHeight="1" x14ac:dyDescent="0.45">
      <c r="I157" s="82"/>
    </row>
    <row r="158" spans="9:9" ht="8.25" hidden="1" customHeight="1" x14ac:dyDescent="0.45">
      <c r="I158" s="82"/>
    </row>
    <row r="159" spans="9:9" ht="8.25" hidden="1" customHeight="1" x14ac:dyDescent="0.45">
      <c r="I159" s="82"/>
    </row>
    <row r="160" spans="9:9" ht="8.25" hidden="1" customHeight="1" x14ac:dyDescent="0.45">
      <c r="I160" s="82"/>
    </row>
    <row r="161" spans="9:9" ht="8.25" hidden="1" customHeight="1" x14ac:dyDescent="0.45">
      <c r="I161" s="82"/>
    </row>
    <row r="162" spans="9:9" ht="8.25" hidden="1" customHeight="1" x14ac:dyDescent="0.45">
      <c r="I162" s="82"/>
    </row>
    <row r="163" spans="9:9" ht="8.25" hidden="1" customHeight="1" x14ac:dyDescent="0.45">
      <c r="I163" s="82"/>
    </row>
    <row r="164" spans="9:9" ht="8.25" hidden="1" customHeight="1" x14ac:dyDescent="0.45">
      <c r="I164" s="82"/>
    </row>
    <row r="165" spans="9:9" ht="8.25" hidden="1" customHeight="1" x14ac:dyDescent="0.45">
      <c r="I165" s="82"/>
    </row>
    <row r="166" spans="9:9" ht="8.25" hidden="1" customHeight="1" x14ac:dyDescent="0.45">
      <c r="I166" s="82"/>
    </row>
    <row r="167" spans="9:9" ht="8.25" hidden="1" customHeight="1" x14ac:dyDescent="0.45">
      <c r="I167" s="82"/>
    </row>
    <row r="168" spans="9:9" ht="8.25" hidden="1" customHeight="1" x14ac:dyDescent="0.45">
      <c r="I168" s="82"/>
    </row>
    <row r="169" spans="9:9" ht="8.25" hidden="1" customHeight="1" x14ac:dyDescent="0.45">
      <c r="I169" s="82"/>
    </row>
    <row r="170" spans="9:9" ht="8.25" hidden="1" customHeight="1" x14ac:dyDescent="0.45">
      <c r="I170" s="82"/>
    </row>
    <row r="171" spans="9:9" ht="8.25" hidden="1" customHeight="1" x14ac:dyDescent="0.45">
      <c r="I171" s="82"/>
    </row>
    <row r="172" spans="9:9" ht="8.25" hidden="1" customHeight="1" x14ac:dyDescent="0.45">
      <c r="I172" s="82"/>
    </row>
    <row r="173" spans="9:9" ht="8.25" hidden="1" customHeight="1" x14ac:dyDescent="0.45">
      <c r="I173" s="82"/>
    </row>
    <row r="174" spans="9:9" ht="8.25" hidden="1" customHeight="1" x14ac:dyDescent="0.45">
      <c r="I174" s="82"/>
    </row>
    <row r="175" spans="9:9" ht="8.25" hidden="1" customHeight="1" x14ac:dyDescent="0.45">
      <c r="I175" s="82"/>
    </row>
    <row r="176" spans="9:9" ht="8.25" hidden="1" customHeight="1" x14ac:dyDescent="0.45">
      <c r="I176" s="82"/>
    </row>
    <row r="177" spans="9:9" ht="8.25" hidden="1" customHeight="1" x14ac:dyDescent="0.45">
      <c r="I177" s="82"/>
    </row>
    <row r="178" spans="9:9" ht="8.25" hidden="1" customHeight="1" x14ac:dyDescent="0.45">
      <c r="I178" s="82"/>
    </row>
    <row r="179" spans="9:9" ht="8.25" hidden="1" customHeight="1" x14ac:dyDescent="0.45">
      <c r="I179" s="82"/>
    </row>
    <row r="180" spans="9:9" ht="8.25" hidden="1" customHeight="1" x14ac:dyDescent="0.45">
      <c r="I180" s="82"/>
    </row>
  </sheetData>
  <mergeCells count="7">
    <mergeCell ref="O1:O2"/>
    <mergeCell ref="A1:H1"/>
    <mergeCell ref="J1:J2"/>
    <mergeCell ref="K1:K2"/>
    <mergeCell ref="L1:L2"/>
    <mergeCell ref="M1:M2"/>
    <mergeCell ref="N1:N2"/>
  </mergeCells>
  <conditionalFormatting sqref="B3:H74">
    <cfRule type="containsText" dxfId="47" priority="1" operator="containsText" text="Unavailable">
      <formula>NOT(ISERROR(SEARCH("Unavailable",B3)))</formula>
    </cfRule>
    <cfRule type="containsText" dxfId="46" priority="2" operator="containsText" text="Com Hab">
      <formula>NOT(ISERROR(SEARCH("Com Hab",B3)))</formula>
    </cfRule>
    <cfRule type="containsText" dxfId="45" priority="3" operator="containsText" text="Respite">
      <formula>NOT(ISERROR(SEARCH("Respite",B3)))</formula>
    </cfRule>
    <cfRule type="containsText" dxfId="44" priority="4" operator="containsText" text="Advocacy">
      <formula>NOT(ISERROR(SEARCH("Advocacy",B3)))</formula>
    </cfRule>
    <cfRule type="containsText" dxfId="43" priority="5" operator="containsText" text="CareGiver">
      <formula>NOT(ISERROR(SEARCH("CareGiver",B3)))</formula>
    </cfRule>
    <cfRule type="containsText" dxfId="42" priority="6" operator="containsText" text="Pre-Vocational">
      <formula>NOT(ISERROR(SEARCH("Pre-Vocational",B3)))</formula>
    </cfRule>
  </conditionalFormatting>
  <dataValidations count="3">
    <dataValidation allowBlank="1" showInputMessage="1" showErrorMessage="1" prompt="Fill out in worker home sheet" sqref="R1:R6" xr:uid="{CA08EF52-AE1B-4CAC-BEF8-824B47B9743E}"/>
    <dataValidation type="list" allowBlank="1" showInputMessage="1" showErrorMessage="1" sqref="I3:I180" xr:uid="{DF21E1CC-C6B2-4EE8-B377-BB964E77A6B7}">
      <formula1>Clients</formula1>
    </dataValidation>
    <dataValidation type="list" allowBlank="1" showInputMessage="1" showErrorMessage="1" sqref="A1" xr:uid="{8CEC95A0-CE5A-416E-BECA-342D87F6D160}">
      <formula1>worker</formula1>
    </dataValidation>
  </dataValidations>
  <pageMargins left="0" right="0" top="1.75" bottom="0.75" header="0" footer="0"/>
  <pageSetup orientation="portrait" r:id="rId1"/>
  <headerFooter scaleWithDoc="0">
    <oddHeader>&amp;L&amp;G&amp;C
&amp;G</oddHeader>
    <oddFooter>&amp;C
Signature: ____________________ Date: ____/____/____
 &amp;K92D05010 Prag Blvd #003 Monroe NY 10950 ● 845-600-1331 ● Info@legadail.org &amp;K01+000
&amp;G</oddFooter>
  </headerFooter>
  <drawing r:id="rId2"/>
  <legacyDrawingHF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C7352-6299-4309-9522-9F309A36BC3B}">
  <sheetPr codeName="Sheet12">
    <tabColor indexed="30"/>
    <pageSetUpPr fitToPage="1"/>
  </sheetPr>
  <dimension ref="A1:GC180"/>
  <sheetViews>
    <sheetView showGridLines="0" zoomScale="85" zoomScaleNormal="85" workbookViewId="0">
      <selection activeCell="R41" sqref="R41"/>
    </sheetView>
  </sheetViews>
  <sheetFormatPr defaultColWidth="0" defaultRowHeight="0" customHeight="1" zeroHeight="1" x14ac:dyDescent="0.45"/>
  <cols>
    <col min="1" max="1" width="11.265625" style="11" bestFit="1" customWidth="1"/>
    <col min="2" max="8" width="6.53125" style="11" customWidth="1"/>
    <col min="9" max="9" width="16.53125" style="83" customWidth="1"/>
    <col min="10" max="15" width="6.53125" customWidth="1"/>
    <col min="16" max="16" width="5.46484375" style="11" customWidth="1"/>
    <col min="17" max="17" width="17.73046875" style="11" customWidth="1"/>
    <col min="18" max="18" width="29.53125" style="50" customWidth="1"/>
    <col min="19" max="19" width="3.73046875" style="11" customWidth="1"/>
    <col min="20" max="20" width="37.53125" style="11" customWidth="1"/>
    <col min="21" max="21" width="3.73046875" style="11" customWidth="1"/>
    <col min="22" max="22" width="4.796875" style="11" hidden="1" customWidth="1"/>
    <col min="23" max="23" width="10.265625" style="11" hidden="1" customWidth="1"/>
    <col min="24" max="24" width="14.265625" style="11" hidden="1" customWidth="1"/>
    <col min="25" max="29" width="3.73046875" style="11" hidden="1" customWidth="1"/>
    <col min="30" max="30" width="4.796875" style="11" hidden="1" customWidth="1"/>
    <col min="31" max="31" width="10.265625" style="11" hidden="1" customWidth="1"/>
    <col min="32" max="37" width="3.73046875" style="11" hidden="1" customWidth="1"/>
    <col min="38" max="38" width="4.796875" style="11" hidden="1" customWidth="1"/>
    <col min="39" max="39" width="10.265625" style="11" hidden="1" customWidth="1"/>
    <col min="40" max="45" width="3.73046875" style="11" hidden="1" customWidth="1"/>
    <col min="46" max="46" width="4.796875" style="11" hidden="1" customWidth="1"/>
    <col min="47" max="47" width="10.265625" style="11" hidden="1" customWidth="1"/>
    <col min="48" max="53" width="3.73046875" style="11" hidden="1" customWidth="1"/>
    <col min="54" max="54" width="4.796875" style="11" hidden="1" customWidth="1"/>
    <col min="55" max="55" width="10.265625" style="11" hidden="1" customWidth="1"/>
    <col min="56" max="61" width="3.73046875" style="11" hidden="1" customWidth="1"/>
    <col min="62" max="62" width="4.796875" style="11" hidden="1" customWidth="1"/>
    <col min="63" max="63" width="10.265625" style="11" hidden="1" customWidth="1"/>
    <col min="64" max="69" width="3.73046875" style="11" hidden="1" customWidth="1"/>
    <col min="70" max="70" width="4.796875" style="11" hidden="1" customWidth="1"/>
    <col min="71" max="71" width="10.265625" style="11" hidden="1" customWidth="1"/>
    <col min="72" max="77" width="3.73046875" style="11" hidden="1" customWidth="1"/>
    <col min="78" max="78" width="4.796875" style="11" hidden="1" customWidth="1"/>
    <col min="79" max="79" width="10.265625" style="11" hidden="1" customWidth="1"/>
    <col min="80" max="85" width="3.73046875" style="11" hidden="1" customWidth="1"/>
    <col min="86" max="86" width="4.796875" style="11" hidden="1" customWidth="1"/>
    <col min="87" max="87" width="10.265625" style="11" hidden="1" customWidth="1"/>
    <col min="88" max="93" width="3.73046875" style="11" hidden="1" customWidth="1"/>
    <col min="94" max="94" width="4.796875" style="11" hidden="1" customWidth="1"/>
    <col min="95" max="95" width="10.265625" style="11" hidden="1" customWidth="1"/>
    <col min="96" max="101" width="3.73046875" style="11" hidden="1" customWidth="1"/>
    <col min="102" max="102" width="4.796875" style="11" hidden="1" customWidth="1"/>
    <col min="103" max="103" width="10.265625" style="11" hidden="1" customWidth="1"/>
    <col min="104" max="109" width="3.73046875" style="11" hidden="1" customWidth="1"/>
    <col min="110" max="110" width="4.796875" style="11" hidden="1" customWidth="1"/>
    <col min="111" max="111" width="10.265625" style="11" hidden="1" customWidth="1"/>
    <col min="112" max="117" width="3.73046875" style="11" hidden="1" customWidth="1"/>
    <col min="118" max="118" width="4.796875" style="11" hidden="1" customWidth="1"/>
    <col min="119" max="119" width="10.265625" style="11" hidden="1" customWidth="1"/>
    <col min="120" max="125" width="3.73046875" style="11" hidden="1" customWidth="1"/>
    <col min="126" max="126" width="4.796875" style="11" hidden="1" customWidth="1"/>
    <col min="127" max="127" width="10.265625" style="11" hidden="1" customWidth="1"/>
    <col min="128" max="133" width="3.73046875" style="11" hidden="1" customWidth="1"/>
    <col min="134" max="134" width="4.796875" style="11" hidden="1" customWidth="1"/>
    <col min="135" max="135" width="10.265625" style="11" hidden="1" customWidth="1"/>
    <col min="136" max="141" width="3.73046875" style="11" hidden="1" customWidth="1"/>
    <col min="142" max="142" width="4.796875" style="11" hidden="1" customWidth="1"/>
    <col min="143" max="143" width="10.265625" style="11" hidden="1" customWidth="1"/>
    <col min="144" max="149" width="3.73046875" style="11" hidden="1" customWidth="1"/>
    <col min="150" max="150" width="4.796875" style="11" hidden="1" customWidth="1"/>
    <col min="151" max="151" width="10.265625" style="11" hidden="1" customWidth="1"/>
    <col min="152" max="157" width="3.73046875" style="11" hidden="1" customWidth="1"/>
    <col min="158" max="158" width="4.796875" style="11" hidden="1" customWidth="1"/>
    <col min="159" max="159" width="10.265625" style="11" hidden="1" customWidth="1"/>
    <col min="160" max="165" width="3.73046875" style="11" hidden="1" customWidth="1"/>
    <col min="166" max="166" width="4.796875" style="11" hidden="1" customWidth="1"/>
    <col min="167" max="167" width="10.265625" style="11" hidden="1" customWidth="1"/>
    <col min="168" max="173" width="3.73046875" style="11" hidden="1" customWidth="1"/>
    <col min="174" max="174" width="4.796875" style="11" hidden="1" customWidth="1"/>
    <col min="175" max="175" width="3.73046875" hidden="1" customWidth="1"/>
    <col min="176" max="176" width="20.265625" hidden="1" customWidth="1"/>
    <col min="177" max="178" width="14.53125" hidden="1" customWidth="1"/>
    <col min="179" max="183" width="3.73046875" hidden="1" customWidth="1"/>
    <col min="184" max="184" width="12" hidden="1" customWidth="1"/>
    <col min="185" max="185" width="8.265625" hidden="1" customWidth="1"/>
    <col min="186" max="16384" width="3.73046875" hidden="1"/>
  </cols>
  <sheetData>
    <row r="1" spans="1:174" ht="8.25" customHeight="1" thickBot="1" x14ac:dyDescent="0.5">
      <c r="A1" s="181" t="s">
        <v>21</v>
      </c>
      <c r="B1" s="182"/>
      <c r="C1" s="182"/>
      <c r="D1" s="182"/>
      <c r="E1" s="182"/>
      <c r="F1" s="182"/>
      <c r="G1" s="182"/>
      <c r="H1" s="183"/>
      <c r="I1" s="148"/>
      <c r="J1" s="180" t="s">
        <v>208</v>
      </c>
      <c r="K1" s="180" t="s">
        <v>6</v>
      </c>
      <c r="L1" s="180" t="s">
        <v>7</v>
      </c>
      <c r="M1" s="180" t="s">
        <v>8</v>
      </c>
      <c r="N1" s="180" t="s">
        <v>107</v>
      </c>
      <c r="O1" s="180" t="s">
        <v>39</v>
      </c>
      <c r="P1"/>
      <c r="Q1" s="117" t="s">
        <v>10</v>
      </c>
      <c r="R1" s="115" t="str" cm="1">
        <f t="array" aca="1" ref="R1" ca="1">INDIRECT(CONCATENATE("Worker!A",MATCH($A$1,Worker!A:A,0)))</f>
        <v>Worker 4</v>
      </c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</row>
    <row r="2" spans="1:174" ht="8.25" customHeight="1" thickTop="1" thickBot="1" x14ac:dyDescent="0.5">
      <c r="A2" s="47"/>
      <c r="B2" s="47" t="s">
        <v>32</v>
      </c>
      <c r="C2" s="47" t="s">
        <v>33</v>
      </c>
      <c r="D2" s="47" t="s">
        <v>34</v>
      </c>
      <c r="E2" s="47" t="s">
        <v>35</v>
      </c>
      <c r="F2" s="47" t="s">
        <v>36</v>
      </c>
      <c r="G2" s="47" t="s">
        <v>37</v>
      </c>
      <c r="H2" s="47" t="s">
        <v>38</v>
      </c>
      <c r="I2" s="149" t="s">
        <v>172</v>
      </c>
      <c r="J2" s="180"/>
      <c r="K2" s="180"/>
      <c r="L2" s="180"/>
      <c r="M2" s="180"/>
      <c r="N2" s="180"/>
      <c r="O2" s="180"/>
      <c r="P2"/>
      <c r="Q2" s="117" t="s">
        <v>198</v>
      </c>
      <c r="R2" s="115" cm="1">
        <f t="array" aca="1" ref="R2" ca="1">INDIRECT(CONCATENATE("Worker!I",MATCH($A$1,Worker!A:A,0)))</f>
        <v>0</v>
      </c>
      <c r="S2"/>
      <c r="T2"/>
      <c r="U2"/>
      <c r="V2"/>
      <c r="W2" s="29" t="s">
        <v>179</v>
      </c>
      <c r="X2" s="29" t="str">
        <f>LOWER(A1)</f>
        <v>worker 4</v>
      </c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</row>
    <row r="3" spans="1:174" ht="8.25" customHeight="1" thickTop="1" thickBot="1" x14ac:dyDescent="0.5">
      <c r="A3" s="145">
        <v>0.25</v>
      </c>
      <c r="B3" s="84"/>
      <c r="C3" s="87"/>
      <c r="D3" s="84"/>
      <c r="E3" s="87"/>
      <c r="F3" s="84"/>
      <c r="G3" s="87"/>
      <c r="H3" s="84"/>
      <c r="I3" s="82"/>
      <c r="J3" s="119">
        <f ca="1">IFERROR(COUNTIFS(INDIRECT(CONCATENATE("'",$I3,"'!B3:H74")),"*Pre-Vocational*",INDIRECT(CONCATENATE("'",$I3,"'!B3:H74")),"*"&amp;$A$1&amp;"*")/4,0)</f>
        <v>0</v>
      </c>
      <c r="K3" s="120">
        <f ca="1">IFERROR(COUNTIFS(INDIRECT(CONCATENATE("'",$I3,"'!B3:H74")),"*CareGiver*",INDIRECT(CONCATENATE("'",$I3,"'!B3:H74")),"*"&amp;$A$1&amp;"*")/4,0)</f>
        <v>0</v>
      </c>
      <c r="L3" s="121">
        <f ca="1">IFERROR(COUNTIFS(INDIRECT(CONCATENATE("'",$I3,"'!B3:H74")),"*Advocacy*",INDIRECT(CONCATENATE("'",$I3,"'!B3:H74")),"*"&amp;$A$1&amp;"*")/4,0)</f>
        <v>0</v>
      </c>
      <c r="M3" s="122">
        <f ca="1">IFERROR(COUNTIFS(INDIRECT(CONCATENATE("'",$I3,"'!B3:H74")),"*Respite*",INDIRECT(CONCATENATE("'",$I3,"'!B3:H74")),"*"&amp;$A$1&amp;"*")/4,0)</f>
        <v>0</v>
      </c>
      <c r="N3" s="123">
        <f ca="1">IFERROR(COUNTIFS(INDIRECT(CONCATENATE("'",$I3,"'!B3:H74")),"*Com Hab*",INDIRECT(CONCATENATE("'",$I3,"'!B3:H74")),"*"&amp;$A$1&amp;"*")/4,0)</f>
        <v>0</v>
      </c>
      <c r="O3" s="124">
        <f ca="1">SUM(J3:N3)</f>
        <v>0</v>
      </c>
      <c r="P3"/>
      <c r="Q3" s="117" t="s">
        <v>201</v>
      </c>
      <c r="R3" s="115" cm="1">
        <f t="array" aca="1" ref="R3" ca="1">INDIRECT(CONCATENATE("Worker!J",MATCH($A$1,Worker!A:A,0)))</f>
        <v>0</v>
      </c>
      <c r="S3"/>
      <c r="T3"/>
      <c r="U3"/>
      <c r="V3"/>
      <c r="W3" s="29" t="s">
        <v>166</v>
      </c>
      <c r="X3" s="29" t="str">
        <f>LOWER(VLOOKUP(X2,Worker!A:N,12,FALSE))</f>
        <v/>
      </c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</row>
    <row r="4" spans="1:174" ht="8.25" customHeight="1" thickTop="1" thickBot="1" x14ac:dyDescent="0.5">
      <c r="A4" s="146">
        <v>0.26041666666666669</v>
      </c>
      <c r="B4" s="85"/>
      <c r="C4" s="79"/>
      <c r="D4" s="85"/>
      <c r="E4" s="79"/>
      <c r="F4" s="85"/>
      <c r="G4" s="79"/>
      <c r="H4" s="85"/>
      <c r="I4" s="82"/>
      <c r="J4" s="119">
        <f t="shared" ref="J4:J67" ca="1" si="0">IFERROR(COUNTIFS(INDIRECT(CONCATENATE("'",$I4,"'!B3:H74")),"*Pre-Vocational*",INDIRECT(CONCATENATE("'",$I4,"'!B3:H74")),"*"&amp;$A$1&amp;"*")/4,0)</f>
        <v>0</v>
      </c>
      <c r="K4" s="120">
        <f t="shared" ref="K4:K67" ca="1" si="1">IFERROR(COUNTIFS(INDIRECT(CONCATENATE("'",$I4,"'!B3:H74")),"*CareGiver*",INDIRECT(CONCATENATE("'",$I4,"'!B3:H74")),"*"&amp;$A$1&amp;"*")/4,0)</f>
        <v>0</v>
      </c>
      <c r="L4" s="121">
        <f t="shared" ref="L4:L67" ca="1" si="2">IFERROR(COUNTIFS(INDIRECT(CONCATENATE("'",$I4,"'!B3:H74")),"*Advocacy*",INDIRECT(CONCATENATE("'",$I4,"'!B3:H74")),"*"&amp;$A$1&amp;"*")/4,0)</f>
        <v>0</v>
      </c>
      <c r="M4" s="122">
        <f t="shared" ref="M4:M67" ca="1" si="3">IFERROR(COUNTIFS(INDIRECT(CONCATENATE("'",$I4,"'!B3:H74")),"*Respite*",INDIRECT(CONCATENATE("'",$I4,"'!B3:H74")),"*"&amp;$A$1&amp;"*")/4,0)</f>
        <v>0</v>
      </c>
      <c r="N4" s="123">
        <f t="shared" ref="N4:N67" ca="1" si="4">IFERROR(COUNTIFS(INDIRECT(CONCATENATE("'",$I4,"'!B3:H74")),"*Com Hab*",INDIRECT(CONCATENATE("'",$I4,"'!B3:H74")),"*"&amp;$A$1&amp;"*")/4,0)</f>
        <v>0</v>
      </c>
      <c r="O4" s="124">
        <f t="shared" ref="O4:O67" ca="1" si="5">SUM(J4:N4)</f>
        <v>0</v>
      </c>
      <c r="P4"/>
      <c r="Q4" s="117" t="s">
        <v>199</v>
      </c>
      <c r="R4" s="115" cm="1">
        <f t="array" aca="1" ref="R4" ca="1">INDIRECT(CONCATENATE("Worker!K",MATCH($A$1,Worker!A:A,0)))</f>
        <v>0</v>
      </c>
      <c r="S4"/>
      <c r="T4"/>
      <c r="U4"/>
      <c r="V4"/>
      <c r="W4" s="29" t="s">
        <v>109</v>
      </c>
      <c r="X4" s="30">
        <f>VLOOKUP(X2,Worker!A:N,2,FALSE)</f>
        <v>120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</row>
    <row r="5" spans="1:174" ht="8.25" customHeight="1" thickTop="1" thickBot="1" x14ac:dyDescent="0.5">
      <c r="A5" s="146">
        <v>0.27083333333333331</v>
      </c>
      <c r="B5" s="85"/>
      <c r="C5" s="79"/>
      <c r="D5" s="85"/>
      <c r="E5" s="79"/>
      <c r="F5" s="85"/>
      <c r="G5" s="79"/>
      <c r="H5" s="85"/>
      <c r="I5" s="82"/>
      <c r="J5" s="119">
        <f t="shared" ca="1" si="0"/>
        <v>0</v>
      </c>
      <c r="K5" s="120">
        <f t="shared" ca="1" si="1"/>
        <v>0</v>
      </c>
      <c r="L5" s="121">
        <f t="shared" ca="1" si="2"/>
        <v>0</v>
      </c>
      <c r="M5" s="122">
        <f t="shared" ca="1" si="3"/>
        <v>0</v>
      </c>
      <c r="N5" s="123">
        <f t="shared" ca="1" si="4"/>
        <v>0</v>
      </c>
      <c r="O5" s="124">
        <f t="shared" ca="1" si="5"/>
        <v>0</v>
      </c>
      <c r="P5"/>
      <c r="Q5" s="117" t="s">
        <v>226</v>
      </c>
      <c r="R5" s="115" cm="1">
        <f t="array" aca="1" ref="R5" ca="1">INDIRECT(CONCATENATE("Worker!L",MATCH($A$1,Worker!A:A,0)))</f>
        <v>0</v>
      </c>
      <c r="S5"/>
      <c r="T5"/>
      <c r="U5"/>
      <c r="V5"/>
      <c r="W5" s="31"/>
      <c r="X5" s="30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</row>
    <row r="6" spans="1:174" ht="8.25" customHeight="1" thickTop="1" thickBot="1" x14ac:dyDescent="0.5">
      <c r="A6" s="147">
        <v>0.28125</v>
      </c>
      <c r="B6" s="86"/>
      <c r="C6" s="88"/>
      <c r="D6" s="86"/>
      <c r="E6" s="88"/>
      <c r="F6" s="86"/>
      <c r="G6" s="88"/>
      <c r="H6" s="86"/>
      <c r="I6" s="82"/>
      <c r="J6" s="119">
        <f t="shared" ca="1" si="0"/>
        <v>0</v>
      </c>
      <c r="K6" s="120">
        <f t="shared" ca="1" si="1"/>
        <v>0</v>
      </c>
      <c r="L6" s="121">
        <f t="shared" ca="1" si="2"/>
        <v>0</v>
      </c>
      <c r="M6" s="122">
        <f t="shared" ca="1" si="3"/>
        <v>0</v>
      </c>
      <c r="N6" s="123">
        <f t="shared" ca="1" si="4"/>
        <v>0</v>
      </c>
      <c r="O6" s="124">
        <f t="shared" ca="1" si="5"/>
        <v>0</v>
      </c>
      <c r="P6"/>
      <c r="Q6" s="117" t="s">
        <v>200</v>
      </c>
      <c r="R6" s="115" cm="1">
        <f t="array" aca="1" ref="R6" ca="1">INDIRECT(CONCATENATE("Worker!M",MATCH($A$1,Worker!A:A,0)))</f>
        <v>0</v>
      </c>
      <c r="S6"/>
      <c r="T6"/>
      <c r="U6"/>
      <c r="V6"/>
      <c r="W6" s="31"/>
      <c r="X6" s="30">
        <f>IF(X4=Settings!E1,5,IF(X4=Settings!F1,6,IF(X4=Settings!G1,7,)))</f>
        <v>5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</row>
    <row r="7" spans="1:174" ht="8.25" customHeight="1" thickTop="1" thickBot="1" x14ac:dyDescent="0.5">
      <c r="A7" s="145">
        <v>0.29166666666666669</v>
      </c>
      <c r="B7" s="84"/>
      <c r="C7" s="87"/>
      <c r="D7" s="84"/>
      <c r="E7" s="87"/>
      <c r="F7" s="84"/>
      <c r="G7" s="87"/>
      <c r="H7" s="84"/>
      <c r="I7" s="82"/>
      <c r="J7" s="119">
        <f t="shared" ca="1" si="0"/>
        <v>0</v>
      </c>
      <c r="K7" s="120">
        <f t="shared" ca="1" si="1"/>
        <v>0</v>
      </c>
      <c r="L7" s="121">
        <f t="shared" ca="1" si="2"/>
        <v>0</v>
      </c>
      <c r="M7" s="122">
        <f t="shared" ca="1" si="3"/>
        <v>0</v>
      </c>
      <c r="N7" s="123">
        <f t="shared" ca="1" si="4"/>
        <v>0</v>
      </c>
      <c r="O7" s="124">
        <f t="shared" ca="1" si="5"/>
        <v>0</v>
      </c>
      <c r="P7"/>
      <c r="Q7"/>
      <c r="R7" s="1"/>
      <c r="S7"/>
      <c r="T7"/>
      <c r="U7"/>
      <c r="V7"/>
      <c r="W7" s="31"/>
      <c r="X7" s="30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</row>
    <row r="8" spans="1:174" ht="8.25" customHeight="1" thickTop="1" thickBot="1" x14ac:dyDescent="0.5">
      <c r="A8" s="146">
        <v>0.30208333333333331</v>
      </c>
      <c r="B8" s="85"/>
      <c r="C8" s="79"/>
      <c r="D8" s="85"/>
      <c r="E8" s="79"/>
      <c r="F8" s="85"/>
      <c r="G8" s="79"/>
      <c r="H8" s="85"/>
      <c r="I8" s="82"/>
      <c r="J8" s="119">
        <f t="shared" ca="1" si="0"/>
        <v>0</v>
      </c>
      <c r="K8" s="120">
        <f t="shared" ca="1" si="1"/>
        <v>0</v>
      </c>
      <c r="L8" s="121">
        <f t="shared" ca="1" si="2"/>
        <v>0</v>
      </c>
      <c r="M8" s="122">
        <f t="shared" ca="1" si="3"/>
        <v>0</v>
      </c>
      <c r="N8" s="123">
        <f t="shared" ca="1" si="4"/>
        <v>0</v>
      </c>
      <c r="O8" s="124">
        <f t="shared" ca="1" si="5"/>
        <v>0</v>
      </c>
      <c r="P8"/>
      <c r="Q8"/>
      <c r="R8" s="1"/>
      <c r="S8"/>
      <c r="T8"/>
      <c r="U8"/>
      <c r="V8"/>
      <c r="W8" s="29" t="s">
        <v>108</v>
      </c>
      <c r="X8" s="30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</row>
    <row r="9" spans="1:174" ht="8.25" customHeight="1" thickTop="1" thickBot="1" x14ac:dyDescent="0.5">
      <c r="A9" s="146">
        <v>0.3125</v>
      </c>
      <c r="B9" s="85"/>
      <c r="C9" s="79"/>
      <c r="D9" s="85"/>
      <c r="E9" s="79"/>
      <c r="F9" s="85"/>
      <c r="G9" s="79"/>
      <c r="H9" s="85"/>
      <c r="I9" s="82"/>
      <c r="J9" s="119">
        <f t="shared" ca="1" si="0"/>
        <v>0</v>
      </c>
      <c r="K9" s="120">
        <f t="shared" ca="1" si="1"/>
        <v>0</v>
      </c>
      <c r="L9" s="121">
        <f t="shared" ca="1" si="2"/>
        <v>0</v>
      </c>
      <c r="M9" s="122">
        <f t="shared" ca="1" si="3"/>
        <v>0</v>
      </c>
      <c r="N9" s="123">
        <f t="shared" ca="1" si="4"/>
        <v>0</v>
      </c>
      <c r="O9" s="124">
        <f t="shared" ca="1" si="5"/>
        <v>0</v>
      </c>
      <c r="P9"/>
      <c r="Q9"/>
      <c r="R9" s="1"/>
      <c r="S9"/>
      <c r="T9"/>
      <c r="U9"/>
      <c r="V9"/>
      <c r="W9" s="29" t="s">
        <v>5</v>
      </c>
      <c r="X9" s="30" t="str">
        <f>VLOOKUP(W9,Settings!$A$1:$G$6,$X$6,FALSE)</f>
        <v>Yes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</row>
    <row r="10" spans="1:174" ht="8.25" customHeight="1" thickTop="1" thickBot="1" x14ac:dyDescent="0.5">
      <c r="A10" s="147">
        <v>0.32291666666666702</v>
      </c>
      <c r="B10" s="86"/>
      <c r="C10" s="88"/>
      <c r="D10" s="86"/>
      <c r="E10" s="88"/>
      <c r="F10" s="86"/>
      <c r="G10" s="88"/>
      <c r="H10" s="86"/>
      <c r="I10" s="82"/>
      <c r="J10" s="119">
        <f t="shared" ca="1" si="0"/>
        <v>0</v>
      </c>
      <c r="K10" s="120">
        <f t="shared" ca="1" si="1"/>
        <v>0</v>
      </c>
      <c r="L10" s="121">
        <f t="shared" ca="1" si="2"/>
        <v>0</v>
      </c>
      <c r="M10" s="122">
        <f t="shared" ca="1" si="3"/>
        <v>0</v>
      </c>
      <c r="N10" s="123">
        <f t="shared" ca="1" si="4"/>
        <v>0</v>
      </c>
      <c r="O10" s="124">
        <f t="shared" ca="1" si="5"/>
        <v>0</v>
      </c>
      <c r="P10"/>
      <c r="Q10"/>
      <c r="R10" s="1"/>
      <c r="S10"/>
      <c r="T10"/>
      <c r="U10"/>
      <c r="V10"/>
      <c r="W10" s="29" t="s">
        <v>6</v>
      </c>
      <c r="X10" s="30" t="str">
        <f>VLOOKUP(W10,Settings!$A$1:$G$6,$X$6,FALSE)</f>
        <v>Yes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</row>
    <row r="11" spans="1:174" ht="8.25" customHeight="1" thickTop="1" thickBot="1" x14ac:dyDescent="0.5">
      <c r="A11" s="145">
        <v>0.33333333333333298</v>
      </c>
      <c r="B11" s="84"/>
      <c r="C11" s="87"/>
      <c r="D11" s="84"/>
      <c r="E11" s="87"/>
      <c r="F11" s="84"/>
      <c r="G11" s="87"/>
      <c r="H11" s="84"/>
      <c r="I11" s="82"/>
      <c r="J11" s="119">
        <f t="shared" ca="1" si="0"/>
        <v>0</v>
      </c>
      <c r="K11" s="120">
        <f t="shared" ca="1" si="1"/>
        <v>0</v>
      </c>
      <c r="L11" s="121">
        <f t="shared" ca="1" si="2"/>
        <v>0</v>
      </c>
      <c r="M11" s="122">
        <f t="shared" ca="1" si="3"/>
        <v>0</v>
      </c>
      <c r="N11" s="123">
        <f t="shared" ca="1" si="4"/>
        <v>0</v>
      </c>
      <c r="O11" s="124">
        <f t="shared" ca="1" si="5"/>
        <v>0</v>
      </c>
      <c r="P11"/>
      <c r="Q11"/>
      <c r="R11" s="1"/>
      <c r="S11"/>
      <c r="T11"/>
      <c r="U11"/>
      <c r="V11"/>
      <c r="W11" s="29" t="s">
        <v>7</v>
      </c>
      <c r="X11" s="30" t="str">
        <f>VLOOKUP(W11,Settings!$A$1:$G$6,$X$6,FALSE)</f>
        <v>Yes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</row>
    <row r="12" spans="1:174" ht="8.25" customHeight="1" thickTop="1" thickBot="1" x14ac:dyDescent="0.5">
      <c r="A12" s="146">
        <v>0.34375</v>
      </c>
      <c r="B12" s="85"/>
      <c r="C12" s="79"/>
      <c r="D12" s="85"/>
      <c r="E12" s="79"/>
      <c r="F12" s="85"/>
      <c r="G12" s="79"/>
      <c r="H12" s="85"/>
      <c r="I12" s="82"/>
      <c r="J12" s="119">
        <f t="shared" ca="1" si="0"/>
        <v>0</v>
      </c>
      <c r="K12" s="120">
        <f t="shared" ca="1" si="1"/>
        <v>0</v>
      </c>
      <c r="L12" s="121">
        <f t="shared" ca="1" si="2"/>
        <v>0</v>
      </c>
      <c r="M12" s="122">
        <f t="shared" ca="1" si="3"/>
        <v>0</v>
      </c>
      <c r="N12" s="123">
        <f t="shared" ca="1" si="4"/>
        <v>0</v>
      </c>
      <c r="O12" s="124">
        <f t="shared" ca="1" si="5"/>
        <v>0</v>
      </c>
      <c r="P12"/>
      <c r="Q12"/>
      <c r="R12" s="1"/>
      <c r="S12"/>
      <c r="T12"/>
      <c r="U12"/>
      <c r="V12"/>
      <c r="W12" s="29" t="s">
        <v>8</v>
      </c>
      <c r="X12" s="30" t="str">
        <f>VLOOKUP(W12,Settings!$A$1:$G$6,$X$6,FALSE)</f>
        <v>Yes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</row>
    <row r="13" spans="1:174" ht="8.25" customHeight="1" thickTop="1" thickBot="1" x14ac:dyDescent="0.5">
      <c r="A13" s="146">
        <v>0.35416666666666602</v>
      </c>
      <c r="B13" s="85"/>
      <c r="C13" s="79"/>
      <c r="D13" s="85"/>
      <c r="E13" s="79"/>
      <c r="F13" s="85"/>
      <c r="G13" s="79"/>
      <c r="H13" s="85"/>
      <c r="I13" s="82"/>
      <c r="J13" s="119">
        <f t="shared" ca="1" si="0"/>
        <v>0</v>
      </c>
      <c r="K13" s="120">
        <f t="shared" ca="1" si="1"/>
        <v>0</v>
      </c>
      <c r="L13" s="121">
        <f t="shared" ca="1" si="2"/>
        <v>0</v>
      </c>
      <c r="M13" s="122">
        <f t="shared" ca="1" si="3"/>
        <v>0</v>
      </c>
      <c r="N13" s="123">
        <f t="shared" ca="1" si="4"/>
        <v>0</v>
      </c>
      <c r="O13" s="124">
        <f t="shared" ca="1" si="5"/>
        <v>0</v>
      </c>
      <c r="P13"/>
      <c r="Q13"/>
      <c r="R13" s="1"/>
      <c r="S13"/>
      <c r="T13"/>
      <c r="U13"/>
      <c r="V13"/>
      <c r="W13" s="29" t="s">
        <v>107</v>
      </c>
      <c r="X13" s="30" t="str">
        <f>VLOOKUP(W13,Settings!$A$1:$G$6,$X$6,FALSE)</f>
        <v>Yes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</row>
    <row r="14" spans="1:174" ht="8.25" customHeight="1" thickTop="1" x14ac:dyDescent="0.45">
      <c r="A14" s="147">
        <v>0.36458333333333298</v>
      </c>
      <c r="B14" s="86"/>
      <c r="C14" s="88"/>
      <c r="D14" s="86"/>
      <c r="E14" s="88"/>
      <c r="F14" s="86"/>
      <c r="G14" s="88"/>
      <c r="H14" s="86"/>
      <c r="I14" s="82"/>
      <c r="J14" s="119">
        <f t="shared" ca="1" si="0"/>
        <v>0</v>
      </c>
      <c r="K14" s="120">
        <f t="shared" ca="1" si="1"/>
        <v>0</v>
      </c>
      <c r="L14" s="121">
        <f t="shared" ca="1" si="2"/>
        <v>0</v>
      </c>
      <c r="M14" s="122">
        <f t="shared" ca="1" si="3"/>
        <v>0</v>
      </c>
      <c r="N14" s="123">
        <f t="shared" ca="1" si="4"/>
        <v>0</v>
      </c>
      <c r="O14" s="124">
        <f t="shared" ca="1" si="5"/>
        <v>0</v>
      </c>
      <c r="P14"/>
      <c r="Q14"/>
      <c r="R14" s="1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</row>
    <row r="15" spans="1:174" ht="8.25" customHeight="1" x14ac:dyDescent="0.45">
      <c r="A15" s="145">
        <v>0.375</v>
      </c>
      <c r="B15" s="84"/>
      <c r="C15" s="87"/>
      <c r="D15" s="84"/>
      <c r="E15" s="87"/>
      <c r="F15" s="84"/>
      <c r="G15" s="87"/>
      <c r="H15" s="84"/>
      <c r="I15" s="82"/>
      <c r="J15" s="119">
        <f t="shared" ca="1" si="0"/>
        <v>0</v>
      </c>
      <c r="K15" s="120">
        <f t="shared" ca="1" si="1"/>
        <v>0</v>
      </c>
      <c r="L15" s="121">
        <f t="shared" ca="1" si="2"/>
        <v>0</v>
      </c>
      <c r="M15" s="122">
        <f t="shared" ca="1" si="3"/>
        <v>0</v>
      </c>
      <c r="N15" s="123">
        <f t="shared" ca="1" si="4"/>
        <v>0</v>
      </c>
      <c r="O15" s="124">
        <f t="shared" ca="1" si="5"/>
        <v>0</v>
      </c>
      <c r="P15"/>
      <c r="Q15"/>
      <c r="R15" s="1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</row>
    <row r="16" spans="1:174" ht="8.25" customHeight="1" x14ac:dyDescent="0.45">
      <c r="A16" s="146">
        <v>0.38541666666666602</v>
      </c>
      <c r="B16" s="85"/>
      <c r="C16" s="79"/>
      <c r="D16" s="85"/>
      <c r="E16" s="79"/>
      <c r="F16" s="85"/>
      <c r="G16" s="79"/>
      <c r="H16" s="85"/>
      <c r="I16" s="82"/>
      <c r="J16" s="119">
        <f t="shared" ca="1" si="0"/>
        <v>0</v>
      </c>
      <c r="K16" s="120">
        <f t="shared" ca="1" si="1"/>
        <v>0</v>
      </c>
      <c r="L16" s="121">
        <f t="shared" ca="1" si="2"/>
        <v>0</v>
      </c>
      <c r="M16" s="122">
        <f t="shared" ca="1" si="3"/>
        <v>0</v>
      </c>
      <c r="N16" s="123">
        <f t="shared" ca="1" si="4"/>
        <v>0</v>
      </c>
      <c r="O16" s="124">
        <f t="shared" ca="1" si="5"/>
        <v>0</v>
      </c>
      <c r="P16"/>
      <c r="Q16"/>
      <c r="R16" s="1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</row>
    <row r="17" spans="1:174" ht="8.25" customHeight="1" x14ac:dyDescent="0.45">
      <c r="A17" s="146">
        <v>0.39583333333333298</v>
      </c>
      <c r="B17" s="85"/>
      <c r="C17" s="79"/>
      <c r="D17" s="85"/>
      <c r="E17" s="79"/>
      <c r="F17" s="85"/>
      <c r="G17" s="79"/>
      <c r="H17" s="85"/>
      <c r="I17" s="82"/>
      <c r="J17" s="119">
        <f t="shared" ca="1" si="0"/>
        <v>0</v>
      </c>
      <c r="K17" s="120">
        <f t="shared" ca="1" si="1"/>
        <v>0</v>
      </c>
      <c r="L17" s="121">
        <f t="shared" ca="1" si="2"/>
        <v>0</v>
      </c>
      <c r="M17" s="122">
        <f t="shared" ca="1" si="3"/>
        <v>0</v>
      </c>
      <c r="N17" s="123">
        <f t="shared" ca="1" si="4"/>
        <v>0</v>
      </c>
      <c r="O17" s="124">
        <f t="shared" ca="1" si="5"/>
        <v>0</v>
      </c>
      <c r="P17"/>
      <c r="Q17"/>
      <c r="R17" s="1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</row>
    <row r="18" spans="1:174" ht="7.9" customHeight="1" x14ac:dyDescent="0.45">
      <c r="A18" s="147">
        <v>0.40625</v>
      </c>
      <c r="B18" s="86"/>
      <c r="C18" s="88"/>
      <c r="D18" s="86"/>
      <c r="E18" s="88"/>
      <c r="F18" s="86"/>
      <c r="G18" s="88"/>
      <c r="H18" s="86"/>
      <c r="I18" s="82"/>
      <c r="J18" s="119">
        <f t="shared" ca="1" si="0"/>
        <v>0</v>
      </c>
      <c r="K18" s="120">
        <f t="shared" ca="1" si="1"/>
        <v>0</v>
      </c>
      <c r="L18" s="121">
        <f t="shared" ca="1" si="2"/>
        <v>0</v>
      </c>
      <c r="M18" s="122">
        <f t="shared" ca="1" si="3"/>
        <v>0</v>
      </c>
      <c r="N18" s="123">
        <f t="shared" ca="1" si="4"/>
        <v>0</v>
      </c>
      <c r="O18" s="124">
        <f t="shared" ca="1" si="5"/>
        <v>0</v>
      </c>
      <c r="P18"/>
      <c r="Q18"/>
      <c r="R18" s="1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</row>
    <row r="19" spans="1:174" ht="8.25" customHeight="1" x14ac:dyDescent="0.45">
      <c r="A19" s="145">
        <v>0.41666666666666702</v>
      </c>
      <c r="B19" s="84"/>
      <c r="C19" s="87"/>
      <c r="D19" s="84"/>
      <c r="E19" s="87"/>
      <c r="F19" s="84"/>
      <c r="G19" s="87"/>
      <c r="H19" s="84"/>
      <c r="I19" s="82"/>
      <c r="J19" s="119">
        <f t="shared" ca="1" si="0"/>
        <v>0</v>
      </c>
      <c r="K19" s="120">
        <f t="shared" ca="1" si="1"/>
        <v>0</v>
      </c>
      <c r="L19" s="121">
        <f t="shared" ca="1" si="2"/>
        <v>0</v>
      </c>
      <c r="M19" s="122">
        <f t="shared" ca="1" si="3"/>
        <v>0</v>
      </c>
      <c r="N19" s="123">
        <f t="shared" ca="1" si="4"/>
        <v>0</v>
      </c>
      <c r="O19" s="124">
        <f t="shared" ca="1" si="5"/>
        <v>0</v>
      </c>
      <c r="P19"/>
      <c r="Q19"/>
      <c r="R19" s="1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</row>
    <row r="20" spans="1:174" ht="8.25" customHeight="1" x14ac:dyDescent="0.45">
      <c r="A20" s="146">
        <v>0.42708333333333298</v>
      </c>
      <c r="B20" s="85"/>
      <c r="C20" s="79"/>
      <c r="D20" s="85"/>
      <c r="E20" s="79"/>
      <c r="F20" s="85"/>
      <c r="G20" s="79"/>
      <c r="H20" s="85"/>
      <c r="I20" s="82"/>
      <c r="J20" s="119">
        <f t="shared" ca="1" si="0"/>
        <v>0</v>
      </c>
      <c r="K20" s="120">
        <f t="shared" ca="1" si="1"/>
        <v>0</v>
      </c>
      <c r="L20" s="121">
        <f t="shared" ca="1" si="2"/>
        <v>0</v>
      </c>
      <c r="M20" s="122">
        <f t="shared" ca="1" si="3"/>
        <v>0</v>
      </c>
      <c r="N20" s="123">
        <f t="shared" ca="1" si="4"/>
        <v>0</v>
      </c>
      <c r="O20" s="124">
        <f t="shared" ca="1" si="5"/>
        <v>0</v>
      </c>
      <c r="P20"/>
      <c r="Q20"/>
      <c r="R20" s="1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</row>
    <row r="21" spans="1:174" ht="8.25" customHeight="1" x14ac:dyDescent="0.45">
      <c r="A21" s="146">
        <v>0.4375</v>
      </c>
      <c r="B21" s="85"/>
      <c r="C21" s="79"/>
      <c r="D21" s="85"/>
      <c r="E21" s="79"/>
      <c r="F21" s="85"/>
      <c r="G21" s="79"/>
      <c r="H21" s="85"/>
      <c r="I21" s="82"/>
      <c r="J21" s="119">
        <f t="shared" ca="1" si="0"/>
        <v>0</v>
      </c>
      <c r="K21" s="120">
        <f t="shared" ca="1" si="1"/>
        <v>0</v>
      </c>
      <c r="L21" s="121">
        <f t="shared" ca="1" si="2"/>
        <v>0</v>
      </c>
      <c r="M21" s="122">
        <f t="shared" ca="1" si="3"/>
        <v>0</v>
      </c>
      <c r="N21" s="123">
        <f t="shared" ca="1" si="4"/>
        <v>0</v>
      </c>
      <c r="O21" s="124">
        <f t="shared" ca="1" si="5"/>
        <v>0</v>
      </c>
      <c r="P21"/>
      <c r="Q21"/>
      <c r="R21" s="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</row>
    <row r="22" spans="1:174" ht="7.9" customHeight="1" x14ac:dyDescent="0.45">
      <c r="A22" s="147">
        <v>0.44791666666666602</v>
      </c>
      <c r="B22" s="86"/>
      <c r="C22" s="88"/>
      <c r="D22" s="86"/>
      <c r="E22" s="88"/>
      <c r="F22" s="86"/>
      <c r="G22" s="88"/>
      <c r="H22" s="86"/>
      <c r="I22" s="82"/>
      <c r="J22" s="119">
        <f t="shared" ca="1" si="0"/>
        <v>0</v>
      </c>
      <c r="K22" s="120">
        <f t="shared" ca="1" si="1"/>
        <v>0</v>
      </c>
      <c r="L22" s="121">
        <f t="shared" ca="1" si="2"/>
        <v>0</v>
      </c>
      <c r="M22" s="122">
        <f t="shared" ca="1" si="3"/>
        <v>0</v>
      </c>
      <c r="N22" s="123">
        <f t="shared" ca="1" si="4"/>
        <v>0</v>
      </c>
      <c r="O22" s="124">
        <f t="shared" ca="1" si="5"/>
        <v>0</v>
      </c>
      <c r="P22"/>
      <c r="Q22"/>
      <c r="R22" s="1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</row>
    <row r="23" spans="1:174" ht="8.25" customHeight="1" x14ac:dyDescent="0.45">
      <c r="A23" s="145">
        <v>0.45833333333333298</v>
      </c>
      <c r="B23" s="84"/>
      <c r="C23" s="87"/>
      <c r="D23" s="84"/>
      <c r="E23" s="87"/>
      <c r="F23" s="84"/>
      <c r="G23" s="87"/>
      <c r="H23" s="84"/>
      <c r="I23" s="82"/>
      <c r="J23" s="119">
        <f t="shared" ca="1" si="0"/>
        <v>0</v>
      </c>
      <c r="K23" s="120">
        <f t="shared" ca="1" si="1"/>
        <v>0</v>
      </c>
      <c r="L23" s="121">
        <f t="shared" ca="1" si="2"/>
        <v>0</v>
      </c>
      <c r="M23" s="122">
        <f t="shared" ca="1" si="3"/>
        <v>0</v>
      </c>
      <c r="N23" s="123">
        <f t="shared" ca="1" si="4"/>
        <v>0</v>
      </c>
      <c r="O23" s="124">
        <f t="shared" ca="1" si="5"/>
        <v>0</v>
      </c>
      <c r="P23"/>
      <c r="Q23"/>
      <c r="R23" s="1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</row>
    <row r="24" spans="1:174" ht="8.25" customHeight="1" x14ac:dyDescent="0.45">
      <c r="A24" s="146">
        <v>0.46875</v>
      </c>
      <c r="B24" s="85"/>
      <c r="C24" s="79"/>
      <c r="D24" s="85"/>
      <c r="E24" s="79"/>
      <c r="F24" s="85"/>
      <c r="G24" s="79"/>
      <c r="H24" s="85"/>
      <c r="I24" s="82"/>
      <c r="J24" s="119">
        <f t="shared" ca="1" si="0"/>
        <v>0</v>
      </c>
      <c r="K24" s="120">
        <f t="shared" ca="1" si="1"/>
        <v>0</v>
      </c>
      <c r="L24" s="121">
        <f t="shared" ca="1" si="2"/>
        <v>0</v>
      </c>
      <c r="M24" s="122">
        <f t="shared" ca="1" si="3"/>
        <v>0</v>
      </c>
      <c r="N24" s="123">
        <f t="shared" ca="1" si="4"/>
        <v>0</v>
      </c>
      <c r="O24" s="124">
        <f t="shared" ca="1" si="5"/>
        <v>0</v>
      </c>
      <c r="P24"/>
      <c r="Q24"/>
      <c r="R24" s="1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</row>
    <row r="25" spans="1:174" ht="8.25" customHeight="1" x14ac:dyDescent="0.45">
      <c r="A25" s="146">
        <v>0.47916666666666602</v>
      </c>
      <c r="B25" s="85"/>
      <c r="C25" s="79"/>
      <c r="D25" s="85"/>
      <c r="E25" s="79"/>
      <c r="F25" s="85"/>
      <c r="G25" s="79"/>
      <c r="H25" s="85"/>
      <c r="I25" s="82"/>
      <c r="J25" s="119">
        <f t="shared" ca="1" si="0"/>
        <v>0</v>
      </c>
      <c r="K25" s="120">
        <f t="shared" ca="1" si="1"/>
        <v>0</v>
      </c>
      <c r="L25" s="121">
        <f t="shared" ca="1" si="2"/>
        <v>0</v>
      </c>
      <c r="M25" s="122">
        <f t="shared" ca="1" si="3"/>
        <v>0</v>
      </c>
      <c r="N25" s="123">
        <f t="shared" ca="1" si="4"/>
        <v>0</v>
      </c>
      <c r="O25" s="124">
        <f t="shared" ca="1" si="5"/>
        <v>0</v>
      </c>
      <c r="P25"/>
      <c r="Q25"/>
      <c r="R25" s="1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</row>
    <row r="26" spans="1:174" ht="8.25" customHeight="1" x14ac:dyDescent="0.45">
      <c r="A26" s="147">
        <v>0.48958333333333298</v>
      </c>
      <c r="B26" s="86"/>
      <c r="C26" s="88"/>
      <c r="D26" s="86"/>
      <c r="E26" s="88"/>
      <c r="F26" s="86"/>
      <c r="G26" s="88"/>
      <c r="H26" s="86"/>
      <c r="I26" s="82"/>
      <c r="J26" s="119">
        <f t="shared" ca="1" si="0"/>
        <v>0</v>
      </c>
      <c r="K26" s="120">
        <f t="shared" ca="1" si="1"/>
        <v>0</v>
      </c>
      <c r="L26" s="121">
        <f t="shared" ca="1" si="2"/>
        <v>0</v>
      </c>
      <c r="M26" s="122">
        <f t="shared" ca="1" si="3"/>
        <v>0</v>
      </c>
      <c r="N26" s="123">
        <f t="shared" ca="1" si="4"/>
        <v>0</v>
      </c>
      <c r="O26" s="124">
        <f t="shared" ca="1" si="5"/>
        <v>0</v>
      </c>
      <c r="P26"/>
      <c r="Q26"/>
      <c r="R26" s="1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</row>
    <row r="27" spans="1:174" ht="8.25" customHeight="1" x14ac:dyDescent="0.45">
      <c r="A27" s="145">
        <v>0.5</v>
      </c>
      <c r="B27" s="84"/>
      <c r="C27" s="87"/>
      <c r="D27" s="84"/>
      <c r="E27" s="87"/>
      <c r="F27" s="84"/>
      <c r="G27" s="87"/>
      <c r="H27" s="84"/>
      <c r="I27" s="82"/>
      <c r="J27" s="119">
        <f t="shared" ca="1" si="0"/>
        <v>0</v>
      </c>
      <c r="K27" s="120">
        <f t="shared" ca="1" si="1"/>
        <v>0</v>
      </c>
      <c r="L27" s="121">
        <f t="shared" ca="1" si="2"/>
        <v>0</v>
      </c>
      <c r="M27" s="122">
        <f t="shared" ca="1" si="3"/>
        <v>0</v>
      </c>
      <c r="N27" s="123">
        <f t="shared" ca="1" si="4"/>
        <v>0</v>
      </c>
      <c r="O27" s="124">
        <f t="shared" ca="1" si="5"/>
        <v>0</v>
      </c>
      <c r="P27"/>
      <c r="Q27"/>
      <c r="R27" s="1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</row>
    <row r="28" spans="1:174" ht="8.25" customHeight="1" x14ac:dyDescent="0.45">
      <c r="A28" s="146">
        <v>0.51041666666666596</v>
      </c>
      <c r="B28" s="85"/>
      <c r="C28" s="79"/>
      <c r="D28" s="85"/>
      <c r="E28" s="79"/>
      <c r="F28" s="85"/>
      <c r="G28" s="79"/>
      <c r="H28" s="85"/>
      <c r="I28" s="82"/>
      <c r="J28" s="119">
        <f t="shared" ca="1" si="0"/>
        <v>0</v>
      </c>
      <c r="K28" s="120">
        <f t="shared" ca="1" si="1"/>
        <v>0</v>
      </c>
      <c r="L28" s="121">
        <f t="shared" ca="1" si="2"/>
        <v>0</v>
      </c>
      <c r="M28" s="122">
        <f t="shared" ca="1" si="3"/>
        <v>0</v>
      </c>
      <c r="N28" s="123">
        <f t="shared" ca="1" si="4"/>
        <v>0</v>
      </c>
      <c r="O28" s="124">
        <f t="shared" ca="1" si="5"/>
        <v>0</v>
      </c>
      <c r="P28"/>
      <c r="Q28"/>
      <c r="R28" s="1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</row>
    <row r="29" spans="1:174" ht="8.25" customHeight="1" x14ac:dyDescent="0.45">
      <c r="A29" s="146">
        <v>0.52083333333333304</v>
      </c>
      <c r="B29" s="85"/>
      <c r="C29" s="79"/>
      <c r="D29" s="85"/>
      <c r="E29" s="79"/>
      <c r="F29" s="85"/>
      <c r="G29" s="79"/>
      <c r="H29" s="85"/>
      <c r="I29" s="82"/>
      <c r="J29" s="119">
        <f t="shared" ca="1" si="0"/>
        <v>0</v>
      </c>
      <c r="K29" s="120">
        <f t="shared" ca="1" si="1"/>
        <v>0</v>
      </c>
      <c r="L29" s="121">
        <f t="shared" ca="1" si="2"/>
        <v>0</v>
      </c>
      <c r="M29" s="122">
        <f t="shared" ca="1" si="3"/>
        <v>0</v>
      </c>
      <c r="N29" s="123">
        <f t="shared" ca="1" si="4"/>
        <v>0</v>
      </c>
      <c r="O29" s="124">
        <f t="shared" ca="1" si="5"/>
        <v>0</v>
      </c>
      <c r="P29"/>
      <c r="Q29"/>
      <c r="R29" s="1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</row>
    <row r="30" spans="1:174" ht="8.25" customHeight="1" x14ac:dyDescent="0.45">
      <c r="A30" s="147">
        <v>0.531249999999999</v>
      </c>
      <c r="B30" s="86"/>
      <c r="C30" s="88"/>
      <c r="D30" s="86"/>
      <c r="E30" s="88"/>
      <c r="F30" s="86"/>
      <c r="G30" s="88"/>
      <c r="H30" s="86"/>
      <c r="I30" s="82"/>
      <c r="J30" s="119">
        <f t="shared" ca="1" si="0"/>
        <v>0</v>
      </c>
      <c r="K30" s="120">
        <f t="shared" ca="1" si="1"/>
        <v>0</v>
      </c>
      <c r="L30" s="121">
        <f t="shared" ca="1" si="2"/>
        <v>0</v>
      </c>
      <c r="M30" s="122">
        <f t="shared" ca="1" si="3"/>
        <v>0</v>
      </c>
      <c r="N30" s="123">
        <f t="shared" ca="1" si="4"/>
        <v>0</v>
      </c>
      <c r="O30" s="124">
        <f t="shared" ca="1" si="5"/>
        <v>0</v>
      </c>
      <c r="P30"/>
      <c r="Q30"/>
      <c r="R30" s="1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</row>
    <row r="31" spans="1:174" ht="8.25" customHeight="1" x14ac:dyDescent="0.45">
      <c r="A31" s="145">
        <v>0.54166666666666596</v>
      </c>
      <c r="B31" s="84"/>
      <c r="C31" s="87"/>
      <c r="D31" s="84"/>
      <c r="E31" s="87"/>
      <c r="F31" s="84"/>
      <c r="G31" s="87"/>
      <c r="H31" s="84"/>
      <c r="I31" s="82"/>
      <c r="J31" s="119">
        <f t="shared" ca="1" si="0"/>
        <v>0</v>
      </c>
      <c r="K31" s="120">
        <f t="shared" ca="1" si="1"/>
        <v>0</v>
      </c>
      <c r="L31" s="121">
        <f t="shared" ca="1" si="2"/>
        <v>0</v>
      </c>
      <c r="M31" s="122">
        <f t="shared" ca="1" si="3"/>
        <v>0</v>
      </c>
      <c r="N31" s="123">
        <f t="shared" ca="1" si="4"/>
        <v>0</v>
      </c>
      <c r="O31" s="124">
        <f t="shared" ca="1" si="5"/>
        <v>0</v>
      </c>
      <c r="P31"/>
      <c r="Q31"/>
      <c r="R31" s="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</row>
    <row r="32" spans="1:174" ht="8.25" customHeight="1" x14ac:dyDescent="0.45">
      <c r="A32" s="146">
        <v>0.55208333333333304</v>
      </c>
      <c r="B32" s="85"/>
      <c r="C32" s="79"/>
      <c r="D32" s="85"/>
      <c r="E32" s="79"/>
      <c r="F32" s="85"/>
      <c r="G32" s="79"/>
      <c r="H32" s="85"/>
      <c r="I32" s="82"/>
      <c r="J32" s="119">
        <f t="shared" ca="1" si="0"/>
        <v>0</v>
      </c>
      <c r="K32" s="120">
        <f t="shared" ca="1" si="1"/>
        <v>0</v>
      </c>
      <c r="L32" s="121">
        <f t="shared" ca="1" si="2"/>
        <v>0</v>
      </c>
      <c r="M32" s="122">
        <f t="shared" ca="1" si="3"/>
        <v>0</v>
      </c>
      <c r="N32" s="123">
        <f t="shared" ca="1" si="4"/>
        <v>0</v>
      </c>
      <c r="O32" s="124">
        <f t="shared" ca="1" si="5"/>
        <v>0</v>
      </c>
      <c r="P32"/>
      <c r="Q32"/>
      <c r="R32" s="1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</row>
    <row r="33" spans="1:174" ht="8.25" customHeight="1" x14ac:dyDescent="0.45">
      <c r="A33" s="146">
        <v>0.562499999999999</v>
      </c>
      <c r="B33" s="85"/>
      <c r="C33" s="79"/>
      <c r="D33" s="85"/>
      <c r="E33" s="79"/>
      <c r="F33" s="85"/>
      <c r="G33" s="79"/>
      <c r="H33" s="85"/>
      <c r="I33" s="82"/>
      <c r="J33" s="119">
        <f t="shared" ca="1" si="0"/>
        <v>0</v>
      </c>
      <c r="K33" s="120">
        <f t="shared" ca="1" si="1"/>
        <v>0</v>
      </c>
      <c r="L33" s="121">
        <f t="shared" ca="1" si="2"/>
        <v>0</v>
      </c>
      <c r="M33" s="122">
        <f t="shared" ca="1" si="3"/>
        <v>0</v>
      </c>
      <c r="N33" s="123">
        <f t="shared" ca="1" si="4"/>
        <v>0</v>
      </c>
      <c r="O33" s="124">
        <f t="shared" ca="1" si="5"/>
        <v>0</v>
      </c>
      <c r="P33"/>
      <c r="Q33"/>
      <c r="R33" s="1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</row>
    <row r="34" spans="1:174" ht="8.25" customHeight="1" x14ac:dyDescent="0.45">
      <c r="A34" s="147">
        <v>0.57291666666666596</v>
      </c>
      <c r="B34" s="86"/>
      <c r="C34" s="88"/>
      <c r="D34" s="86"/>
      <c r="E34" s="88"/>
      <c r="F34" s="86"/>
      <c r="G34" s="88"/>
      <c r="H34" s="86"/>
      <c r="I34" s="82"/>
      <c r="J34" s="119">
        <f t="shared" ca="1" si="0"/>
        <v>0</v>
      </c>
      <c r="K34" s="120">
        <f t="shared" ca="1" si="1"/>
        <v>0</v>
      </c>
      <c r="L34" s="121">
        <f t="shared" ca="1" si="2"/>
        <v>0</v>
      </c>
      <c r="M34" s="122">
        <f t="shared" ca="1" si="3"/>
        <v>0</v>
      </c>
      <c r="N34" s="123">
        <f t="shared" ca="1" si="4"/>
        <v>0</v>
      </c>
      <c r="O34" s="124">
        <f t="shared" ca="1" si="5"/>
        <v>0</v>
      </c>
      <c r="P34"/>
      <c r="Q34"/>
      <c r="R34" s="1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</row>
    <row r="35" spans="1:174" ht="8.25" customHeight="1" x14ac:dyDescent="0.45">
      <c r="A35" s="145">
        <v>0.58333333333333304</v>
      </c>
      <c r="B35" s="84"/>
      <c r="C35" s="87"/>
      <c r="D35" s="84"/>
      <c r="E35" s="87"/>
      <c r="F35" s="84"/>
      <c r="G35" s="87"/>
      <c r="H35" s="84"/>
      <c r="I35" s="82"/>
      <c r="J35" s="119">
        <f t="shared" ca="1" si="0"/>
        <v>0</v>
      </c>
      <c r="K35" s="120">
        <f t="shared" ca="1" si="1"/>
        <v>0</v>
      </c>
      <c r="L35" s="121">
        <f t="shared" ca="1" si="2"/>
        <v>0</v>
      </c>
      <c r="M35" s="122">
        <f t="shared" ca="1" si="3"/>
        <v>0</v>
      </c>
      <c r="N35" s="123">
        <f t="shared" ca="1" si="4"/>
        <v>0</v>
      </c>
      <c r="O35" s="124">
        <f t="shared" ca="1" si="5"/>
        <v>0</v>
      </c>
      <c r="P35"/>
      <c r="Q35"/>
      <c r="R35" s="1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</row>
    <row r="36" spans="1:174" ht="8.25" customHeight="1" x14ac:dyDescent="0.45">
      <c r="A36" s="146">
        <v>0.593749999999999</v>
      </c>
      <c r="B36" s="85"/>
      <c r="C36" s="79"/>
      <c r="D36" s="85"/>
      <c r="E36" s="79"/>
      <c r="F36" s="85"/>
      <c r="G36" s="79"/>
      <c r="H36" s="85"/>
      <c r="I36" s="82"/>
      <c r="J36" s="119">
        <f t="shared" ca="1" si="0"/>
        <v>0</v>
      </c>
      <c r="K36" s="120">
        <f t="shared" ca="1" si="1"/>
        <v>0</v>
      </c>
      <c r="L36" s="121">
        <f t="shared" ca="1" si="2"/>
        <v>0</v>
      </c>
      <c r="M36" s="122">
        <f t="shared" ca="1" si="3"/>
        <v>0</v>
      </c>
      <c r="N36" s="123">
        <f t="shared" ca="1" si="4"/>
        <v>0</v>
      </c>
      <c r="O36" s="124">
        <f t="shared" ca="1" si="5"/>
        <v>0</v>
      </c>
      <c r="P36"/>
      <c r="Q36"/>
      <c r="R36" s="1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</row>
    <row r="37" spans="1:174" ht="8.25" customHeight="1" x14ac:dyDescent="0.45">
      <c r="A37" s="146">
        <v>0.60416666666666596</v>
      </c>
      <c r="B37" s="85"/>
      <c r="C37" s="79"/>
      <c r="D37" s="85"/>
      <c r="E37" s="79"/>
      <c r="F37" s="85"/>
      <c r="G37" s="79"/>
      <c r="H37" s="85"/>
      <c r="I37" s="82"/>
      <c r="J37" s="119">
        <f t="shared" ca="1" si="0"/>
        <v>0</v>
      </c>
      <c r="K37" s="120">
        <f t="shared" ca="1" si="1"/>
        <v>0</v>
      </c>
      <c r="L37" s="121">
        <f t="shared" ca="1" si="2"/>
        <v>0</v>
      </c>
      <c r="M37" s="122">
        <f t="shared" ca="1" si="3"/>
        <v>0</v>
      </c>
      <c r="N37" s="123">
        <f t="shared" ca="1" si="4"/>
        <v>0</v>
      </c>
      <c r="O37" s="124">
        <f t="shared" ca="1" si="5"/>
        <v>0</v>
      </c>
      <c r="P37"/>
      <c r="Q37"/>
      <c r="R37" s="1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</row>
    <row r="38" spans="1:174" ht="8.25" customHeight="1" x14ac:dyDescent="0.45">
      <c r="A38" s="147">
        <v>0.61458333333333304</v>
      </c>
      <c r="B38" s="86"/>
      <c r="C38" s="88"/>
      <c r="D38" s="86"/>
      <c r="E38" s="88"/>
      <c r="F38" s="86"/>
      <c r="G38" s="88"/>
      <c r="H38" s="86"/>
      <c r="I38" s="82"/>
      <c r="J38" s="119">
        <f t="shared" ca="1" si="0"/>
        <v>0</v>
      </c>
      <c r="K38" s="120">
        <f t="shared" ca="1" si="1"/>
        <v>0</v>
      </c>
      <c r="L38" s="121">
        <f t="shared" ca="1" si="2"/>
        <v>0</v>
      </c>
      <c r="M38" s="122">
        <f t="shared" ca="1" si="3"/>
        <v>0</v>
      </c>
      <c r="N38" s="123">
        <f t="shared" ca="1" si="4"/>
        <v>0</v>
      </c>
      <c r="O38" s="124">
        <f t="shared" ca="1" si="5"/>
        <v>0</v>
      </c>
      <c r="P38"/>
      <c r="Q38"/>
      <c r="R38" s="1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</row>
    <row r="39" spans="1:174" ht="8.25" customHeight="1" x14ac:dyDescent="0.45">
      <c r="A39" s="145">
        <v>0.624999999999999</v>
      </c>
      <c r="B39" s="84"/>
      <c r="C39" s="87"/>
      <c r="D39" s="84"/>
      <c r="E39" s="87"/>
      <c r="F39" s="84"/>
      <c r="G39" s="87"/>
      <c r="H39" s="84"/>
      <c r="I39" s="82"/>
      <c r="J39" s="119">
        <f t="shared" ca="1" si="0"/>
        <v>0</v>
      </c>
      <c r="K39" s="120">
        <f t="shared" ca="1" si="1"/>
        <v>0</v>
      </c>
      <c r="L39" s="121">
        <f t="shared" ca="1" si="2"/>
        <v>0</v>
      </c>
      <c r="M39" s="122">
        <f t="shared" ca="1" si="3"/>
        <v>0</v>
      </c>
      <c r="N39" s="123">
        <f t="shared" ca="1" si="4"/>
        <v>0</v>
      </c>
      <c r="O39" s="124">
        <f t="shared" ca="1" si="5"/>
        <v>0</v>
      </c>
      <c r="P39"/>
      <c r="Q39"/>
      <c r="R39" s="1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</row>
    <row r="40" spans="1:174" ht="8.25" customHeight="1" x14ac:dyDescent="0.45">
      <c r="A40" s="146">
        <v>0.63541666666666596</v>
      </c>
      <c r="B40" s="85"/>
      <c r="C40" s="79"/>
      <c r="D40" s="85"/>
      <c r="E40" s="79"/>
      <c r="F40" s="85"/>
      <c r="G40" s="79"/>
      <c r="H40" s="85"/>
      <c r="I40" s="82"/>
      <c r="J40" s="119">
        <f t="shared" ca="1" si="0"/>
        <v>0</v>
      </c>
      <c r="K40" s="120">
        <f t="shared" ca="1" si="1"/>
        <v>0</v>
      </c>
      <c r="L40" s="121">
        <f t="shared" ca="1" si="2"/>
        <v>0</v>
      </c>
      <c r="M40" s="122">
        <f t="shared" ca="1" si="3"/>
        <v>0</v>
      </c>
      <c r="N40" s="123">
        <f t="shared" ca="1" si="4"/>
        <v>0</v>
      </c>
      <c r="O40" s="124">
        <f t="shared" ca="1" si="5"/>
        <v>0</v>
      </c>
      <c r="P40"/>
      <c r="Q40"/>
      <c r="R40" s="1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</row>
    <row r="41" spans="1:174" ht="8.25" customHeight="1" x14ac:dyDescent="0.45">
      <c r="A41" s="146">
        <v>0.64583333333333204</v>
      </c>
      <c r="B41" s="85"/>
      <c r="C41" s="79"/>
      <c r="D41" s="85"/>
      <c r="E41" s="79"/>
      <c r="F41" s="85"/>
      <c r="G41" s="79"/>
      <c r="H41" s="85"/>
      <c r="I41" s="82"/>
      <c r="J41" s="119">
        <f t="shared" ca="1" si="0"/>
        <v>0</v>
      </c>
      <c r="K41" s="120">
        <f t="shared" ca="1" si="1"/>
        <v>0</v>
      </c>
      <c r="L41" s="121">
        <f t="shared" ca="1" si="2"/>
        <v>0</v>
      </c>
      <c r="M41" s="122">
        <f t="shared" ca="1" si="3"/>
        <v>0</v>
      </c>
      <c r="N41" s="123">
        <f t="shared" ca="1" si="4"/>
        <v>0</v>
      </c>
      <c r="O41" s="124">
        <f t="shared" ca="1" si="5"/>
        <v>0</v>
      </c>
      <c r="P41"/>
      <c r="Q41"/>
      <c r="R41" s="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</row>
    <row r="42" spans="1:174" ht="8.25" customHeight="1" x14ac:dyDescent="0.45">
      <c r="A42" s="147">
        <v>0.656249999999999</v>
      </c>
      <c r="B42" s="86"/>
      <c r="C42" s="88"/>
      <c r="D42" s="86"/>
      <c r="E42" s="88"/>
      <c r="F42" s="86"/>
      <c r="G42" s="88"/>
      <c r="H42" s="86"/>
      <c r="I42" s="82"/>
      <c r="J42" s="119">
        <f t="shared" ca="1" si="0"/>
        <v>0</v>
      </c>
      <c r="K42" s="120">
        <f t="shared" ca="1" si="1"/>
        <v>0</v>
      </c>
      <c r="L42" s="121">
        <f t="shared" ca="1" si="2"/>
        <v>0</v>
      </c>
      <c r="M42" s="122">
        <f t="shared" ca="1" si="3"/>
        <v>0</v>
      </c>
      <c r="N42" s="123">
        <f t="shared" ca="1" si="4"/>
        <v>0</v>
      </c>
      <c r="O42" s="124">
        <f t="shared" ca="1" si="5"/>
        <v>0</v>
      </c>
      <c r="P42"/>
      <c r="Q42"/>
      <c r="R42" s="1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</row>
    <row r="43" spans="1:174" ht="8.25" customHeight="1" x14ac:dyDescent="0.45">
      <c r="A43" s="145">
        <v>0.66666666666666596</v>
      </c>
      <c r="B43" s="84"/>
      <c r="C43" s="87"/>
      <c r="D43" s="84"/>
      <c r="E43" s="87"/>
      <c r="F43" s="84"/>
      <c r="G43" s="87"/>
      <c r="H43" s="84"/>
      <c r="I43" s="82"/>
      <c r="J43" s="119">
        <f t="shared" ca="1" si="0"/>
        <v>0</v>
      </c>
      <c r="K43" s="120">
        <f t="shared" ca="1" si="1"/>
        <v>0</v>
      </c>
      <c r="L43" s="121">
        <f t="shared" ca="1" si="2"/>
        <v>0</v>
      </c>
      <c r="M43" s="122">
        <f t="shared" ca="1" si="3"/>
        <v>0</v>
      </c>
      <c r="N43" s="123">
        <f t="shared" ca="1" si="4"/>
        <v>0</v>
      </c>
      <c r="O43" s="124">
        <f t="shared" ca="1" si="5"/>
        <v>0</v>
      </c>
      <c r="P43"/>
      <c r="Q43"/>
      <c r="R43" s="1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</row>
    <row r="44" spans="1:174" ht="8.25" customHeight="1" x14ac:dyDescent="0.45">
      <c r="A44" s="146">
        <v>0.67708333333333204</v>
      </c>
      <c r="B44" s="85"/>
      <c r="C44" s="79"/>
      <c r="D44" s="85"/>
      <c r="E44" s="79"/>
      <c r="F44" s="85"/>
      <c r="G44" s="79"/>
      <c r="H44" s="85"/>
      <c r="I44" s="82"/>
      <c r="J44" s="119">
        <f t="shared" ca="1" si="0"/>
        <v>0</v>
      </c>
      <c r="K44" s="120">
        <f t="shared" ca="1" si="1"/>
        <v>0</v>
      </c>
      <c r="L44" s="121">
        <f t="shared" ca="1" si="2"/>
        <v>0</v>
      </c>
      <c r="M44" s="122">
        <f t="shared" ca="1" si="3"/>
        <v>0</v>
      </c>
      <c r="N44" s="123">
        <f t="shared" ca="1" si="4"/>
        <v>0</v>
      </c>
      <c r="O44" s="124">
        <f t="shared" ca="1" si="5"/>
        <v>0</v>
      </c>
      <c r="P44"/>
      <c r="Q44"/>
      <c r="R44" s="1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</row>
    <row r="45" spans="1:174" ht="8.25" customHeight="1" x14ac:dyDescent="0.45">
      <c r="A45" s="146">
        <v>0.687499999999999</v>
      </c>
      <c r="B45" s="85"/>
      <c r="C45" s="79"/>
      <c r="D45" s="85"/>
      <c r="E45" s="79"/>
      <c r="F45" s="85"/>
      <c r="G45" s="79"/>
      <c r="H45" s="85"/>
      <c r="I45" s="82"/>
      <c r="J45" s="119">
        <f t="shared" ca="1" si="0"/>
        <v>0</v>
      </c>
      <c r="K45" s="120">
        <f t="shared" ca="1" si="1"/>
        <v>0</v>
      </c>
      <c r="L45" s="121">
        <f t="shared" ca="1" si="2"/>
        <v>0</v>
      </c>
      <c r="M45" s="122">
        <f t="shared" ca="1" si="3"/>
        <v>0</v>
      </c>
      <c r="N45" s="123">
        <f t="shared" ca="1" si="4"/>
        <v>0</v>
      </c>
      <c r="O45" s="124">
        <f t="shared" ca="1" si="5"/>
        <v>0</v>
      </c>
      <c r="P45"/>
      <c r="Q45"/>
      <c r="R45" s="1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</row>
    <row r="46" spans="1:174" ht="8.25" customHeight="1" x14ac:dyDescent="0.45">
      <c r="A46" s="147">
        <v>0.69791666666666596</v>
      </c>
      <c r="B46" s="86"/>
      <c r="C46" s="88"/>
      <c r="D46" s="86"/>
      <c r="E46" s="88"/>
      <c r="F46" s="86"/>
      <c r="G46" s="88"/>
      <c r="H46" s="86"/>
      <c r="I46" s="82"/>
      <c r="J46" s="119">
        <f t="shared" ca="1" si="0"/>
        <v>0</v>
      </c>
      <c r="K46" s="120">
        <f t="shared" ca="1" si="1"/>
        <v>0</v>
      </c>
      <c r="L46" s="121">
        <f t="shared" ca="1" si="2"/>
        <v>0</v>
      </c>
      <c r="M46" s="122">
        <f t="shared" ca="1" si="3"/>
        <v>0</v>
      </c>
      <c r="N46" s="123">
        <f t="shared" ca="1" si="4"/>
        <v>0</v>
      </c>
      <c r="O46" s="124">
        <f t="shared" ca="1" si="5"/>
        <v>0</v>
      </c>
      <c r="P46"/>
      <c r="Q46"/>
      <c r="R46" s="1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</row>
    <row r="47" spans="1:174" ht="8.25" customHeight="1" x14ac:dyDescent="0.45">
      <c r="A47" s="145">
        <v>0.70833333333333204</v>
      </c>
      <c r="B47" s="84"/>
      <c r="C47" s="87"/>
      <c r="D47" s="84"/>
      <c r="E47" s="87"/>
      <c r="F47" s="84"/>
      <c r="G47" s="87"/>
      <c r="H47" s="84"/>
      <c r="I47" s="82"/>
      <c r="J47" s="119">
        <f t="shared" ca="1" si="0"/>
        <v>0</v>
      </c>
      <c r="K47" s="120">
        <f t="shared" ca="1" si="1"/>
        <v>0</v>
      </c>
      <c r="L47" s="121">
        <f t="shared" ca="1" si="2"/>
        <v>0</v>
      </c>
      <c r="M47" s="122">
        <f t="shared" ca="1" si="3"/>
        <v>0</v>
      </c>
      <c r="N47" s="123">
        <f t="shared" ca="1" si="4"/>
        <v>0</v>
      </c>
      <c r="O47" s="124">
        <f t="shared" ca="1" si="5"/>
        <v>0</v>
      </c>
      <c r="P47"/>
      <c r="Q47"/>
      <c r="R47" s="1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</row>
    <row r="48" spans="1:174" ht="8.25" customHeight="1" x14ac:dyDescent="0.45">
      <c r="A48" s="146">
        <v>0.718749999999999</v>
      </c>
      <c r="B48" s="85"/>
      <c r="C48" s="79"/>
      <c r="D48" s="85"/>
      <c r="E48" s="79"/>
      <c r="F48" s="85"/>
      <c r="G48" s="79"/>
      <c r="H48" s="85"/>
      <c r="I48" s="82"/>
      <c r="J48" s="119">
        <f t="shared" ca="1" si="0"/>
        <v>0</v>
      </c>
      <c r="K48" s="120">
        <f t="shared" ca="1" si="1"/>
        <v>0</v>
      </c>
      <c r="L48" s="121">
        <f t="shared" ca="1" si="2"/>
        <v>0</v>
      </c>
      <c r="M48" s="122">
        <f t="shared" ca="1" si="3"/>
        <v>0</v>
      </c>
      <c r="N48" s="123">
        <f t="shared" ca="1" si="4"/>
        <v>0</v>
      </c>
      <c r="O48" s="124">
        <f t="shared" ca="1" si="5"/>
        <v>0</v>
      </c>
      <c r="P48"/>
      <c r="Q48"/>
      <c r="R48" s="1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</row>
    <row r="49" spans="1:174" ht="8.25" customHeight="1" x14ac:dyDescent="0.45">
      <c r="A49" s="146">
        <v>0.72916666666666496</v>
      </c>
      <c r="B49" s="85"/>
      <c r="C49" s="79"/>
      <c r="D49" s="85"/>
      <c r="E49" s="79"/>
      <c r="F49" s="85"/>
      <c r="G49" s="79"/>
      <c r="H49" s="85"/>
      <c r="I49" s="82"/>
      <c r="J49" s="119">
        <f t="shared" ca="1" si="0"/>
        <v>0</v>
      </c>
      <c r="K49" s="120">
        <f t="shared" ca="1" si="1"/>
        <v>0</v>
      </c>
      <c r="L49" s="121">
        <f t="shared" ca="1" si="2"/>
        <v>0</v>
      </c>
      <c r="M49" s="122">
        <f t="shared" ca="1" si="3"/>
        <v>0</v>
      </c>
      <c r="N49" s="123">
        <f t="shared" ca="1" si="4"/>
        <v>0</v>
      </c>
      <c r="O49" s="124">
        <f t="shared" ca="1" si="5"/>
        <v>0</v>
      </c>
      <c r="P49"/>
      <c r="Q49"/>
      <c r="R49" s="1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</row>
    <row r="50" spans="1:174" ht="8.25" customHeight="1" x14ac:dyDescent="0.45">
      <c r="A50" s="147">
        <v>0.73958333333333204</v>
      </c>
      <c r="B50" s="86"/>
      <c r="C50" s="88"/>
      <c r="D50" s="86"/>
      <c r="E50" s="88"/>
      <c r="F50" s="86"/>
      <c r="G50" s="88"/>
      <c r="H50" s="86"/>
      <c r="I50" s="82"/>
      <c r="J50" s="119">
        <f t="shared" ca="1" si="0"/>
        <v>0</v>
      </c>
      <c r="K50" s="120">
        <f t="shared" ca="1" si="1"/>
        <v>0</v>
      </c>
      <c r="L50" s="121">
        <f t="shared" ca="1" si="2"/>
        <v>0</v>
      </c>
      <c r="M50" s="122">
        <f t="shared" ca="1" si="3"/>
        <v>0</v>
      </c>
      <c r="N50" s="123">
        <f t="shared" ca="1" si="4"/>
        <v>0</v>
      </c>
      <c r="O50" s="124">
        <f t="shared" ca="1" si="5"/>
        <v>0</v>
      </c>
      <c r="P50"/>
      <c r="Q50"/>
      <c r="R50" s="1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</row>
    <row r="51" spans="1:174" ht="8.25" customHeight="1" x14ac:dyDescent="0.45">
      <c r="A51" s="145">
        <v>0.749999999999999</v>
      </c>
      <c r="B51" s="84"/>
      <c r="C51" s="87"/>
      <c r="D51" s="84"/>
      <c r="E51" s="87"/>
      <c r="F51" s="84"/>
      <c r="G51" s="87"/>
      <c r="H51" s="84"/>
      <c r="I51" s="82"/>
      <c r="J51" s="119">
        <f t="shared" ca="1" si="0"/>
        <v>0</v>
      </c>
      <c r="K51" s="120">
        <f t="shared" ca="1" si="1"/>
        <v>0</v>
      </c>
      <c r="L51" s="121">
        <f t="shared" ca="1" si="2"/>
        <v>0</v>
      </c>
      <c r="M51" s="122">
        <f t="shared" ca="1" si="3"/>
        <v>0</v>
      </c>
      <c r="N51" s="123">
        <f t="shared" ca="1" si="4"/>
        <v>0</v>
      </c>
      <c r="O51" s="124">
        <f t="shared" ca="1" si="5"/>
        <v>0</v>
      </c>
      <c r="P51"/>
      <c r="Q51"/>
      <c r="R51" s="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</row>
    <row r="52" spans="1:174" ht="8.25" customHeight="1" x14ac:dyDescent="0.45">
      <c r="A52" s="146">
        <v>0.76041666666666496</v>
      </c>
      <c r="B52" s="85"/>
      <c r="C52" s="79"/>
      <c r="D52" s="85"/>
      <c r="E52" s="79"/>
      <c r="F52" s="85"/>
      <c r="G52" s="79"/>
      <c r="H52" s="85"/>
      <c r="I52" s="82"/>
      <c r="J52" s="119">
        <f t="shared" ca="1" si="0"/>
        <v>0</v>
      </c>
      <c r="K52" s="120">
        <f t="shared" ca="1" si="1"/>
        <v>0</v>
      </c>
      <c r="L52" s="121">
        <f t="shared" ca="1" si="2"/>
        <v>0</v>
      </c>
      <c r="M52" s="122">
        <f t="shared" ca="1" si="3"/>
        <v>0</v>
      </c>
      <c r="N52" s="123">
        <f t="shared" ca="1" si="4"/>
        <v>0</v>
      </c>
      <c r="O52" s="124">
        <f t="shared" ca="1" si="5"/>
        <v>0</v>
      </c>
      <c r="P52"/>
      <c r="Q52"/>
      <c r="R52" s="1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</row>
    <row r="53" spans="1:174" ht="8.25" customHeight="1" x14ac:dyDescent="0.45">
      <c r="A53" s="146">
        <v>0.77083333333333204</v>
      </c>
      <c r="B53" s="85"/>
      <c r="C53" s="79"/>
      <c r="D53" s="85"/>
      <c r="E53" s="79"/>
      <c r="F53" s="85"/>
      <c r="G53" s="79"/>
      <c r="H53" s="85"/>
      <c r="I53" s="82"/>
      <c r="J53" s="119">
        <f t="shared" ca="1" si="0"/>
        <v>0</v>
      </c>
      <c r="K53" s="120">
        <f t="shared" ca="1" si="1"/>
        <v>0</v>
      </c>
      <c r="L53" s="121">
        <f t="shared" ca="1" si="2"/>
        <v>0</v>
      </c>
      <c r="M53" s="122">
        <f t="shared" ca="1" si="3"/>
        <v>0</v>
      </c>
      <c r="N53" s="123">
        <f t="shared" ca="1" si="4"/>
        <v>0</v>
      </c>
      <c r="O53" s="124">
        <f t="shared" ca="1" si="5"/>
        <v>0</v>
      </c>
      <c r="P53"/>
      <c r="Q53"/>
      <c r="R53" s="1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</row>
    <row r="54" spans="1:174" ht="8.25" customHeight="1" x14ac:dyDescent="0.45">
      <c r="A54" s="147">
        <v>0.781249999999999</v>
      </c>
      <c r="B54" s="86"/>
      <c r="C54" s="88"/>
      <c r="D54" s="86"/>
      <c r="E54" s="88"/>
      <c r="F54" s="86"/>
      <c r="G54" s="88"/>
      <c r="H54" s="86"/>
      <c r="I54" s="82"/>
      <c r="J54" s="119">
        <f t="shared" ca="1" si="0"/>
        <v>0</v>
      </c>
      <c r="K54" s="120">
        <f t="shared" ca="1" si="1"/>
        <v>0</v>
      </c>
      <c r="L54" s="121">
        <f t="shared" ca="1" si="2"/>
        <v>0</v>
      </c>
      <c r="M54" s="122">
        <f t="shared" ca="1" si="3"/>
        <v>0</v>
      </c>
      <c r="N54" s="123">
        <f t="shared" ca="1" si="4"/>
        <v>0</v>
      </c>
      <c r="O54" s="124">
        <f t="shared" ca="1" si="5"/>
        <v>0</v>
      </c>
      <c r="P54"/>
      <c r="Q54"/>
      <c r="R54" s="1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</row>
    <row r="55" spans="1:174" ht="8.25" customHeight="1" x14ac:dyDescent="0.45">
      <c r="A55" s="145">
        <v>0.79166666666666496</v>
      </c>
      <c r="B55" s="84"/>
      <c r="C55" s="87"/>
      <c r="D55" s="84"/>
      <c r="E55" s="87"/>
      <c r="F55" s="84"/>
      <c r="G55" s="87"/>
      <c r="H55" s="84"/>
      <c r="I55" s="82"/>
      <c r="J55" s="119">
        <f t="shared" ca="1" si="0"/>
        <v>0</v>
      </c>
      <c r="K55" s="120">
        <f t="shared" ca="1" si="1"/>
        <v>0</v>
      </c>
      <c r="L55" s="121">
        <f t="shared" ca="1" si="2"/>
        <v>0</v>
      </c>
      <c r="M55" s="122">
        <f t="shared" ca="1" si="3"/>
        <v>0</v>
      </c>
      <c r="N55" s="123">
        <f t="shared" ca="1" si="4"/>
        <v>0</v>
      </c>
      <c r="O55" s="124">
        <f t="shared" ca="1" si="5"/>
        <v>0</v>
      </c>
      <c r="P55"/>
      <c r="Q55"/>
      <c r="R55" s="1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</row>
    <row r="56" spans="1:174" ht="8.25" customHeight="1" x14ac:dyDescent="0.45">
      <c r="A56" s="146">
        <v>0.80208333333333204</v>
      </c>
      <c r="B56" s="85"/>
      <c r="C56" s="79"/>
      <c r="D56" s="85"/>
      <c r="E56" s="79"/>
      <c r="F56" s="85"/>
      <c r="G56" s="79"/>
      <c r="H56" s="85"/>
      <c r="I56" s="82"/>
      <c r="J56" s="119">
        <f t="shared" ca="1" si="0"/>
        <v>0</v>
      </c>
      <c r="K56" s="120">
        <f t="shared" ca="1" si="1"/>
        <v>0</v>
      </c>
      <c r="L56" s="121">
        <f t="shared" ca="1" si="2"/>
        <v>0</v>
      </c>
      <c r="M56" s="122">
        <f t="shared" ca="1" si="3"/>
        <v>0</v>
      </c>
      <c r="N56" s="123">
        <f t="shared" ca="1" si="4"/>
        <v>0</v>
      </c>
      <c r="O56" s="124">
        <f t="shared" ca="1" si="5"/>
        <v>0</v>
      </c>
      <c r="P56"/>
      <c r="Q56"/>
      <c r="R56" s="1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</row>
    <row r="57" spans="1:174" ht="8.25" customHeight="1" x14ac:dyDescent="0.45">
      <c r="A57" s="146">
        <v>0.812499999999998</v>
      </c>
      <c r="B57" s="85"/>
      <c r="C57" s="79"/>
      <c r="D57" s="85"/>
      <c r="E57" s="79"/>
      <c r="F57" s="85"/>
      <c r="G57" s="79"/>
      <c r="H57" s="85"/>
      <c r="I57" s="82"/>
      <c r="J57" s="119">
        <f t="shared" ca="1" si="0"/>
        <v>0</v>
      </c>
      <c r="K57" s="120">
        <f t="shared" ca="1" si="1"/>
        <v>0</v>
      </c>
      <c r="L57" s="121">
        <f t="shared" ca="1" si="2"/>
        <v>0</v>
      </c>
      <c r="M57" s="122">
        <f t="shared" ca="1" si="3"/>
        <v>0</v>
      </c>
      <c r="N57" s="123">
        <f t="shared" ca="1" si="4"/>
        <v>0</v>
      </c>
      <c r="O57" s="124">
        <f t="shared" ca="1" si="5"/>
        <v>0</v>
      </c>
      <c r="P57"/>
      <c r="Q57"/>
      <c r="R57" s="1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</row>
    <row r="58" spans="1:174" ht="7.9" customHeight="1" x14ac:dyDescent="0.45">
      <c r="A58" s="147">
        <v>0.82291666666666496</v>
      </c>
      <c r="B58" s="86"/>
      <c r="C58" s="88"/>
      <c r="D58" s="86"/>
      <c r="E58" s="88"/>
      <c r="F58" s="86"/>
      <c r="G58" s="88"/>
      <c r="H58" s="86"/>
      <c r="I58" s="82"/>
      <c r="J58" s="119">
        <f t="shared" ca="1" si="0"/>
        <v>0</v>
      </c>
      <c r="K58" s="120">
        <f t="shared" ca="1" si="1"/>
        <v>0</v>
      </c>
      <c r="L58" s="121">
        <f t="shared" ca="1" si="2"/>
        <v>0</v>
      </c>
      <c r="M58" s="122">
        <f t="shared" ca="1" si="3"/>
        <v>0</v>
      </c>
      <c r="N58" s="123">
        <f t="shared" ca="1" si="4"/>
        <v>0</v>
      </c>
      <c r="O58" s="124">
        <f t="shared" ca="1" si="5"/>
        <v>0</v>
      </c>
      <c r="P58"/>
      <c r="Q58"/>
      <c r="R58" s="1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</row>
    <row r="59" spans="1:174" ht="8.25" customHeight="1" x14ac:dyDescent="0.45">
      <c r="A59" s="145">
        <v>0.83333333333333204</v>
      </c>
      <c r="B59" s="84"/>
      <c r="C59" s="87"/>
      <c r="D59" s="84"/>
      <c r="E59" s="87"/>
      <c r="F59" s="84"/>
      <c r="G59" s="87"/>
      <c r="H59" s="84"/>
      <c r="I59" s="82"/>
      <c r="J59" s="119">
        <f t="shared" ca="1" si="0"/>
        <v>0</v>
      </c>
      <c r="K59" s="120">
        <f t="shared" ca="1" si="1"/>
        <v>0</v>
      </c>
      <c r="L59" s="121">
        <f t="shared" ca="1" si="2"/>
        <v>0</v>
      </c>
      <c r="M59" s="122">
        <f t="shared" ca="1" si="3"/>
        <v>0</v>
      </c>
      <c r="N59" s="123">
        <f t="shared" ca="1" si="4"/>
        <v>0</v>
      </c>
      <c r="O59" s="124">
        <f t="shared" ca="1" si="5"/>
        <v>0</v>
      </c>
      <c r="P59"/>
      <c r="Q59"/>
      <c r="R59" s="1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</row>
    <row r="60" spans="1:174" ht="8.25" customHeight="1" x14ac:dyDescent="0.45">
      <c r="A60" s="146">
        <v>0.843749999999998</v>
      </c>
      <c r="B60" s="85"/>
      <c r="C60" s="79"/>
      <c r="D60" s="85"/>
      <c r="E60" s="79"/>
      <c r="F60" s="85"/>
      <c r="G60" s="79"/>
      <c r="H60" s="85"/>
      <c r="I60" s="82"/>
      <c r="J60" s="119">
        <f t="shared" ca="1" si="0"/>
        <v>0</v>
      </c>
      <c r="K60" s="120">
        <f t="shared" ca="1" si="1"/>
        <v>0</v>
      </c>
      <c r="L60" s="121">
        <f t="shared" ca="1" si="2"/>
        <v>0</v>
      </c>
      <c r="M60" s="122">
        <f t="shared" ca="1" si="3"/>
        <v>0</v>
      </c>
      <c r="N60" s="123">
        <f t="shared" ca="1" si="4"/>
        <v>0</v>
      </c>
      <c r="O60" s="124">
        <f t="shared" ca="1" si="5"/>
        <v>0</v>
      </c>
      <c r="P60"/>
      <c r="Q60"/>
      <c r="R60" s="1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</row>
    <row r="61" spans="1:174" ht="8.25" customHeight="1" x14ac:dyDescent="0.45">
      <c r="A61" s="146">
        <v>0.85416666666666496</v>
      </c>
      <c r="B61" s="85"/>
      <c r="C61" s="79"/>
      <c r="D61" s="85"/>
      <c r="E61" s="79"/>
      <c r="F61" s="85"/>
      <c r="G61" s="79"/>
      <c r="H61" s="85"/>
      <c r="I61" s="82"/>
      <c r="J61" s="119">
        <f t="shared" ca="1" si="0"/>
        <v>0</v>
      </c>
      <c r="K61" s="120">
        <f t="shared" ca="1" si="1"/>
        <v>0</v>
      </c>
      <c r="L61" s="121">
        <f t="shared" ca="1" si="2"/>
        <v>0</v>
      </c>
      <c r="M61" s="122">
        <f t="shared" ca="1" si="3"/>
        <v>0</v>
      </c>
      <c r="N61" s="123">
        <f t="shared" ca="1" si="4"/>
        <v>0</v>
      </c>
      <c r="O61" s="124">
        <f t="shared" ca="1" si="5"/>
        <v>0</v>
      </c>
      <c r="P61"/>
      <c r="Q61"/>
      <c r="R61" s="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</row>
    <row r="62" spans="1:174" ht="8.25" customHeight="1" x14ac:dyDescent="0.45">
      <c r="A62" s="147">
        <v>0.86458333333333204</v>
      </c>
      <c r="B62" s="86"/>
      <c r="C62" s="88"/>
      <c r="D62" s="86"/>
      <c r="E62" s="88"/>
      <c r="F62" s="86"/>
      <c r="G62" s="88"/>
      <c r="H62" s="86"/>
      <c r="I62" s="82"/>
      <c r="J62" s="119">
        <f t="shared" ca="1" si="0"/>
        <v>0</v>
      </c>
      <c r="K62" s="120">
        <f t="shared" ca="1" si="1"/>
        <v>0</v>
      </c>
      <c r="L62" s="121">
        <f t="shared" ca="1" si="2"/>
        <v>0</v>
      </c>
      <c r="M62" s="122">
        <f t="shared" ca="1" si="3"/>
        <v>0</v>
      </c>
      <c r="N62" s="123">
        <f t="shared" ca="1" si="4"/>
        <v>0</v>
      </c>
      <c r="O62" s="124">
        <f t="shared" ca="1" si="5"/>
        <v>0</v>
      </c>
      <c r="P62"/>
      <c r="Q62"/>
      <c r="R62" s="1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</row>
    <row r="63" spans="1:174" ht="8.25" customHeight="1" x14ac:dyDescent="0.45">
      <c r="A63" s="145">
        <v>0.874999999999998</v>
      </c>
      <c r="B63" s="84"/>
      <c r="C63" s="87"/>
      <c r="D63" s="84"/>
      <c r="E63" s="87"/>
      <c r="F63" s="84"/>
      <c r="G63" s="87"/>
      <c r="H63" s="84"/>
      <c r="I63" s="82"/>
      <c r="J63" s="119">
        <f t="shared" ca="1" si="0"/>
        <v>0</v>
      </c>
      <c r="K63" s="120">
        <f t="shared" ca="1" si="1"/>
        <v>0</v>
      </c>
      <c r="L63" s="121">
        <f t="shared" ca="1" si="2"/>
        <v>0</v>
      </c>
      <c r="M63" s="122">
        <f t="shared" ca="1" si="3"/>
        <v>0</v>
      </c>
      <c r="N63" s="123">
        <f t="shared" ca="1" si="4"/>
        <v>0</v>
      </c>
      <c r="O63" s="124">
        <f t="shared" ca="1" si="5"/>
        <v>0</v>
      </c>
      <c r="P63"/>
      <c r="Q63"/>
      <c r="R63" s="1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</row>
    <row r="64" spans="1:174" ht="8.25" customHeight="1" x14ac:dyDescent="0.45">
      <c r="A64" s="146">
        <v>0.88541666666666496</v>
      </c>
      <c r="B64" s="85"/>
      <c r="C64" s="79"/>
      <c r="D64" s="85"/>
      <c r="E64" s="79"/>
      <c r="F64" s="85"/>
      <c r="G64" s="79"/>
      <c r="H64" s="85"/>
      <c r="I64" s="82"/>
      <c r="J64" s="119">
        <f t="shared" ca="1" si="0"/>
        <v>0</v>
      </c>
      <c r="K64" s="120">
        <f t="shared" ca="1" si="1"/>
        <v>0</v>
      </c>
      <c r="L64" s="121">
        <f t="shared" ca="1" si="2"/>
        <v>0</v>
      </c>
      <c r="M64" s="122">
        <f t="shared" ca="1" si="3"/>
        <v>0</v>
      </c>
      <c r="N64" s="123">
        <f t="shared" ca="1" si="4"/>
        <v>0</v>
      </c>
      <c r="O64" s="124">
        <f t="shared" ca="1" si="5"/>
        <v>0</v>
      </c>
      <c r="P64"/>
      <c r="Q64"/>
      <c r="R64" s="1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</row>
    <row r="65" spans="1:174" ht="8.25" customHeight="1" x14ac:dyDescent="0.45">
      <c r="A65" s="146">
        <v>0.89583333333333204</v>
      </c>
      <c r="B65" s="85"/>
      <c r="C65" s="79"/>
      <c r="D65" s="85"/>
      <c r="E65" s="79"/>
      <c r="F65" s="85"/>
      <c r="G65" s="79"/>
      <c r="H65" s="85"/>
      <c r="I65" s="82"/>
      <c r="J65" s="119">
        <f t="shared" ca="1" si="0"/>
        <v>0</v>
      </c>
      <c r="K65" s="120">
        <f t="shared" ca="1" si="1"/>
        <v>0</v>
      </c>
      <c r="L65" s="121">
        <f t="shared" ca="1" si="2"/>
        <v>0</v>
      </c>
      <c r="M65" s="122">
        <f t="shared" ca="1" si="3"/>
        <v>0</v>
      </c>
      <c r="N65" s="123">
        <f t="shared" ca="1" si="4"/>
        <v>0</v>
      </c>
      <c r="O65" s="124">
        <f t="shared" ca="1" si="5"/>
        <v>0</v>
      </c>
      <c r="P65"/>
      <c r="Q65"/>
      <c r="R65" s="1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</row>
    <row r="66" spans="1:174" ht="8.25" customHeight="1" x14ac:dyDescent="0.45">
      <c r="A66" s="147">
        <v>0.906249999999998</v>
      </c>
      <c r="B66" s="86"/>
      <c r="C66" s="88"/>
      <c r="D66" s="86"/>
      <c r="E66" s="88"/>
      <c r="F66" s="86"/>
      <c r="G66" s="88"/>
      <c r="H66" s="86"/>
      <c r="I66" s="82"/>
      <c r="J66" s="119">
        <f t="shared" ca="1" si="0"/>
        <v>0</v>
      </c>
      <c r="K66" s="120">
        <f t="shared" ca="1" si="1"/>
        <v>0</v>
      </c>
      <c r="L66" s="121">
        <f t="shared" ca="1" si="2"/>
        <v>0</v>
      </c>
      <c r="M66" s="122">
        <f t="shared" ca="1" si="3"/>
        <v>0</v>
      </c>
      <c r="N66" s="123">
        <f t="shared" ca="1" si="4"/>
        <v>0</v>
      </c>
      <c r="O66" s="124">
        <f t="shared" ca="1" si="5"/>
        <v>0</v>
      </c>
      <c r="P66"/>
      <c r="Q66"/>
      <c r="R66" s="1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</row>
    <row r="67" spans="1:174" ht="8.25" customHeight="1" x14ac:dyDescent="0.45">
      <c r="A67" s="145">
        <v>0.91666666666666496</v>
      </c>
      <c r="B67" s="84"/>
      <c r="C67" s="87"/>
      <c r="D67" s="84"/>
      <c r="E67" s="87"/>
      <c r="F67" s="84"/>
      <c r="G67" s="87"/>
      <c r="H67" s="84"/>
      <c r="I67" s="82"/>
      <c r="J67" s="119">
        <f t="shared" ca="1" si="0"/>
        <v>0</v>
      </c>
      <c r="K67" s="120">
        <f t="shared" ca="1" si="1"/>
        <v>0</v>
      </c>
      <c r="L67" s="121">
        <f t="shared" ca="1" si="2"/>
        <v>0</v>
      </c>
      <c r="M67" s="122">
        <f t="shared" ca="1" si="3"/>
        <v>0</v>
      </c>
      <c r="N67" s="123">
        <f t="shared" ca="1" si="4"/>
        <v>0</v>
      </c>
      <c r="O67" s="124">
        <f t="shared" ca="1" si="5"/>
        <v>0</v>
      </c>
      <c r="P67"/>
      <c r="Q67"/>
      <c r="R67" s="1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</row>
    <row r="68" spans="1:174" ht="8.25" customHeight="1" x14ac:dyDescent="0.45">
      <c r="A68" s="146">
        <v>0.92708333333333104</v>
      </c>
      <c r="B68" s="85"/>
      <c r="C68" s="79"/>
      <c r="D68" s="85"/>
      <c r="E68" s="79"/>
      <c r="F68" s="85"/>
      <c r="G68" s="79"/>
      <c r="H68" s="85"/>
      <c r="I68" s="82"/>
      <c r="J68" s="119">
        <f t="shared" ref="J68:J74" ca="1" si="6">IFERROR(COUNTIFS(INDIRECT(CONCATENATE("'",$I68,"'!B3:H74")),"*Pre-Vocational*",INDIRECT(CONCATENATE("'",$I68,"'!B3:H74")),"*"&amp;$A$1&amp;"*")/4,0)</f>
        <v>0</v>
      </c>
      <c r="K68" s="120">
        <f t="shared" ref="K68:K74" ca="1" si="7">IFERROR(COUNTIFS(INDIRECT(CONCATENATE("'",$I68,"'!B3:H74")),"*CareGiver*",INDIRECT(CONCATENATE("'",$I68,"'!B3:H74")),"*"&amp;$A$1&amp;"*")/4,0)</f>
        <v>0</v>
      </c>
      <c r="L68" s="121">
        <f t="shared" ref="L68:L74" ca="1" si="8">IFERROR(COUNTIFS(INDIRECT(CONCATENATE("'",$I68,"'!B3:H74")),"*Advocacy*",INDIRECT(CONCATENATE("'",$I68,"'!B3:H74")),"*"&amp;$A$1&amp;"*")/4,0)</f>
        <v>0</v>
      </c>
      <c r="M68" s="122">
        <f t="shared" ref="M68:M74" ca="1" si="9">IFERROR(COUNTIFS(INDIRECT(CONCATENATE("'",$I68,"'!B3:H74")),"*Respite*",INDIRECT(CONCATENATE("'",$I68,"'!B3:H74")),"*"&amp;$A$1&amp;"*")/4,0)</f>
        <v>0</v>
      </c>
      <c r="N68" s="123">
        <f t="shared" ref="N68:N74" ca="1" si="10">IFERROR(COUNTIFS(INDIRECT(CONCATENATE("'",$I68,"'!B3:H74")),"*Com Hab*",INDIRECT(CONCATENATE("'",$I68,"'!B3:H74")),"*"&amp;$A$1&amp;"*")/4,0)</f>
        <v>0</v>
      </c>
      <c r="O68" s="124">
        <f t="shared" ref="O68:O74" ca="1" si="11">SUM(J68:N68)</f>
        <v>0</v>
      </c>
      <c r="P68"/>
      <c r="Q68"/>
      <c r="R68" s="1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</row>
    <row r="69" spans="1:174" ht="8.25" customHeight="1" x14ac:dyDescent="0.45">
      <c r="A69" s="146">
        <v>0.937499999999998</v>
      </c>
      <c r="B69" s="85"/>
      <c r="C69" s="79"/>
      <c r="D69" s="85"/>
      <c r="E69" s="79"/>
      <c r="F69" s="85"/>
      <c r="G69" s="79"/>
      <c r="H69" s="85"/>
      <c r="I69" s="82"/>
      <c r="J69" s="119">
        <f t="shared" ca="1" si="6"/>
        <v>0</v>
      </c>
      <c r="K69" s="120">
        <f t="shared" ca="1" si="7"/>
        <v>0</v>
      </c>
      <c r="L69" s="121">
        <f t="shared" ca="1" si="8"/>
        <v>0</v>
      </c>
      <c r="M69" s="122">
        <f t="shared" ca="1" si="9"/>
        <v>0</v>
      </c>
      <c r="N69" s="123">
        <f t="shared" ca="1" si="10"/>
        <v>0</v>
      </c>
      <c r="O69" s="124">
        <f t="shared" ca="1" si="11"/>
        <v>0</v>
      </c>
      <c r="P69"/>
      <c r="Q69"/>
      <c r="R69" s="1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</row>
    <row r="70" spans="1:174" ht="8.25" customHeight="1" x14ac:dyDescent="0.45">
      <c r="A70" s="147">
        <v>0.94791666666666496</v>
      </c>
      <c r="B70" s="86"/>
      <c r="C70" s="88"/>
      <c r="D70" s="86"/>
      <c r="E70" s="88"/>
      <c r="F70" s="86"/>
      <c r="G70" s="88"/>
      <c r="H70" s="86"/>
      <c r="I70" s="82"/>
      <c r="J70" s="119">
        <f t="shared" ca="1" si="6"/>
        <v>0</v>
      </c>
      <c r="K70" s="120">
        <f t="shared" ca="1" si="7"/>
        <v>0</v>
      </c>
      <c r="L70" s="121">
        <f t="shared" ca="1" si="8"/>
        <v>0</v>
      </c>
      <c r="M70" s="122">
        <f t="shared" ca="1" si="9"/>
        <v>0</v>
      </c>
      <c r="N70" s="123">
        <f t="shared" ca="1" si="10"/>
        <v>0</v>
      </c>
      <c r="O70" s="124">
        <f t="shared" ca="1" si="11"/>
        <v>0</v>
      </c>
      <c r="P70"/>
      <c r="Q70"/>
      <c r="R70" s="1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</row>
    <row r="71" spans="1:174" ht="8.25" customHeight="1" x14ac:dyDescent="0.45">
      <c r="A71" s="145">
        <v>0.95833333333333337</v>
      </c>
      <c r="B71" s="84"/>
      <c r="C71" s="87"/>
      <c r="D71" s="84"/>
      <c r="E71" s="87"/>
      <c r="F71" s="84"/>
      <c r="G71" s="87"/>
      <c r="H71" s="84"/>
      <c r="I71" s="82"/>
      <c r="J71" s="119">
        <f t="shared" ca="1" si="6"/>
        <v>0</v>
      </c>
      <c r="K71" s="120">
        <f t="shared" ca="1" si="7"/>
        <v>0</v>
      </c>
      <c r="L71" s="121">
        <f t="shared" ca="1" si="8"/>
        <v>0</v>
      </c>
      <c r="M71" s="122">
        <f t="shared" ca="1" si="9"/>
        <v>0</v>
      </c>
      <c r="N71" s="123">
        <f t="shared" ca="1" si="10"/>
        <v>0</v>
      </c>
      <c r="O71" s="124">
        <f t="shared" ca="1" si="11"/>
        <v>0</v>
      </c>
      <c r="P71"/>
      <c r="Q71"/>
      <c r="R71" s="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</row>
    <row r="72" spans="1:174" ht="8.25" customHeight="1" x14ac:dyDescent="0.45">
      <c r="A72" s="146">
        <v>0.96875</v>
      </c>
      <c r="B72" s="85"/>
      <c r="C72" s="79"/>
      <c r="D72" s="85"/>
      <c r="E72" s="79"/>
      <c r="F72" s="85"/>
      <c r="G72" s="79"/>
      <c r="H72" s="85"/>
      <c r="I72" s="82"/>
      <c r="J72" s="119">
        <f t="shared" ca="1" si="6"/>
        <v>0</v>
      </c>
      <c r="K72" s="120">
        <f t="shared" ca="1" si="7"/>
        <v>0</v>
      </c>
      <c r="L72" s="121">
        <f t="shared" ca="1" si="8"/>
        <v>0</v>
      </c>
      <c r="M72" s="122">
        <f t="shared" ca="1" si="9"/>
        <v>0</v>
      </c>
      <c r="N72" s="123">
        <f t="shared" ca="1" si="10"/>
        <v>0</v>
      </c>
      <c r="O72" s="124">
        <f t="shared" ca="1" si="11"/>
        <v>0</v>
      </c>
      <c r="P72"/>
      <c r="Q72"/>
      <c r="R72" s="1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</row>
    <row r="73" spans="1:174" ht="8.25" customHeight="1" x14ac:dyDescent="0.45">
      <c r="A73" s="146">
        <v>0.97916666666666663</v>
      </c>
      <c r="B73" s="85"/>
      <c r="C73" s="79"/>
      <c r="D73" s="85"/>
      <c r="E73" s="79"/>
      <c r="F73" s="85"/>
      <c r="G73" s="79"/>
      <c r="H73" s="85"/>
      <c r="I73" s="82"/>
      <c r="J73" s="119">
        <f t="shared" ca="1" si="6"/>
        <v>0</v>
      </c>
      <c r="K73" s="120">
        <f t="shared" ca="1" si="7"/>
        <v>0</v>
      </c>
      <c r="L73" s="121">
        <f t="shared" ca="1" si="8"/>
        <v>0</v>
      </c>
      <c r="M73" s="122">
        <f t="shared" ca="1" si="9"/>
        <v>0</v>
      </c>
      <c r="N73" s="123">
        <f t="shared" ca="1" si="10"/>
        <v>0</v>
      </c>
      <c r="O73" s="124">
        <f t="shared" ca="1" si="11"/>
        <v>0</v>
      </c>
      <c r="P73"/>
      <c r="Q73"/>
      <c r="R73" s="1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</row>
    <row r="74" spans="1:174" ht="8.25" customHeight="1" x14ac:dyDescent="0.45">
      <c r="A74" s="147">
        <v>0.98958333333333337</v>
      </c>
      <c r="B74" s="86"/>
      <c r="C74" s="88"/>
      <c r="D74" s="86"/>
      <c r="E74" s="88"/>
      <c r="F74" s="86"/>
      <c r="G74" s="88"/>
      <c r="H74" s="86"/>
      <c r="I74" s="82"/>
      <c r="J74" s="119">
        <f t="shared" ca="1" si="6"/>
        <v>0</v>
      </c>
      <c r="K74" s="120">
        <f t="shared" ca="1" si="7"/>
        <v>0</v>
      </c>
      <c r="L74" s="121">
        <f t="shared" ca="1" si="8"/>
        <v>0</v>
      </c>
      <c r="M74" s="122">
        <f t="shared" ca="1" si="9"/>
        <v>0</v>
      </c>
      <c r="N74" s="123">
        <f t="shared" ca="1" si="10"/>
        <v>0</v>
      </c>
      <c r="O74" s="124">
        <f t="shared" ca="1" si="11"/>
        <v>0</v>
      </c>
      <c r="P74"/>
      <c r="Q74"/>
      <c r="R74" s="1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</row>
    <row r="75" spans="1:174" ht="8.25" customHeight="1" x14ac:dyDescent="0.45">
      <c r="A75" s="139" t="s">
        <v>5</v>
      </c>
      <c r="B75" s="89"/>
      <c r="C75" s="89"/>
      <c r="D75" s="89"/>
      <c r="E75" s="89"/>
      <c r="F75" s="89"/>
      <c r="G75" s="89"/>
      <c r="H75" s="90">
        <f>COUNTIF($B$3:$H$74,"*Pre-Vocational*")/4</f>
        <v>0</v>
      </c>
      <c r="I75" s="82"/>
      <c r="P75"/>
      <c r="Q75"/>
      <c r="R75" s="1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</row>
    <row r="76" spans="1:174" ht="8.25" customHeight="1" x14ac:dyDescent="0.45">
      <c r="A76" s="140" t="s">
        <v>6</v>
      </c>
      <c r="B76" s="60"/>
      <c r="C76" s="60"/>
      <c r="D76" s="60"/>
      <c r="E76" s="60"/>
      <c r="F76" s="60"/>
      <c r="G76" s="60"/>
      <c r="H76" s="91">
        <f>COUNTIF($B$3:$H$74,"*CareGiver*")/4</f>
        <v>0</v>
      </c>
      <c r="I76" s="82"/>
      <c r="P76"/>
      <c r="Q76"/>
      <c r="R76" s="1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</row>
    <row r="77" spans="1:174" ht="8.25" customHeight="1" x14ac:dyDescent="0.45">
      <c r="A77" s="141" t="s">
        <v>7</v>
      </c>
      <c r="B77" s="62"/>
      <c r="C77" s="62"/>
      <c r="D77" s="62"/>
      <c r="E77" s="62"/>
      <c r="F77" s="62"/>
      <c r="G77" s="62"/>
      <c r="H77" s="92">
        <f>COUNTIF($B$3:$H$74,"*Advocacy*")/4</f>
        <v>0</v>
      </c>
      <c r="I77" s="82"/>
      <c r="P77"/>
      <c r="Q77"/>
      <c r="R77" s="1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</row>
    <row r="78" spans="1:174" ht="8.25" customHeight="1" x14ac:dyDescent="0.45">
      <c r="A78" s="142" t="s">
        <v>8</v>
      </c>
      <c r="B78" s="64"/>
      <c r="C78" s="64"/>
      <c r="D78" s="64"/>
      <c r="E78" s="64"/>
      <c r="F78" s="64"/>
      <c r="G78" s="64"/>
      <c r="H78" s="93">
        <f>COUNTIF($B$3:$H$74,"*Respite*")/4</f>
        <v>0</v>
      </c>
      <c r="I78" s="82"/>
      <c r="P78"/>
      <c r="Q78"/>
      <c r="R78" s="1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</row>
    <row r="79" spans="1:174" ht="8.25" customHeight="1" x14ac:dyDescent="0.45">
      <c r="A79" s="143" t="s">
        <v>107</v>
      </c>
      <c r="B79" s="68"/>
      <c r="C79" s="68"/>
      <c r="D79" s="68"/>
      <c r="E79" s="68"/>
      <c r="F79" s="68"/>
      <c r="G79" s="68"/>
      <c r="H79" s="94">
        <f>COUNTIF($B$3:$H$74,"*Com Hab*")/4</f>
        <v>0</v>
      </c>
      <c r="I79" s="82"/>
      <c r="P79"/>
      <c r="Q79"/>
      <c r="R79" s="1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</row>
    <row r="80" spans="1:174" ht="8.25" customHeight="1" x14ac:dyDescent="0.45">
      <c r="A80" s="144" t="s">
        <v>39</v>
      </c>
      <c r="B80" s="95"/>
      <c r="C80" s="95"/>
      <c r="D80" s="95"/>
      <c r="E80" s="95"/>
      <c r="F80" s="95"/>
      <c r="G80" s="95"/>
      <c r="H80" s="96">
        <f>SUM(H75:H79)</f>
        <v>0</v>
      </c>
      <c r="I80" s="82"/>
      <c r="P80"/>
      <c r="Q80"/>
      <c r="R80" s="1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</row>
    <row r="81" spans="1:126" ht="8.25" hidden="1" customHeight="1" x14ac:dyDescent="0.45">
      <c r="I81" s="82"/>
      <c r="DV81" s="12"/>
    </row>
    <row r="82" spans="1:126" ht="8.25" hidden="1" customHeight="1" x14ac:dyDescent="0.45">
      <c r="I82" s="82"/>
    </row>
    <row r="83" spans="1:126" ht="8.25" hidden="1" customHeight="1" x14ac:dyDescent="0.45">
      <c r="I83" s="82"/>
      <c r="DU83" s="11" t="s">
        <v>176</v>
      </c>
    </row>
    <row r="84" spans="1:126" ht="8.25" hidden="1" customHeight="1" x14ac:dyDescent="0.45">
      <c r="I84" s="82"/>
    </row>
    <row r="85" spans="1:126" ht="14.25" hidden="1" x14ac:dyDescent="0.45">
      <c r="A85"/>
      <c r="B85"/>
      <c r="C85"/>
      <c r="D85"/>
      <c r="E85"/>
      <c r="F85"/>
      <c r="G85"/>
      <c r="H85"/>
      <c r="I85" s="82"/>
    </row>
    <row r="86" spans="1:126" ht="14.25" hidden="1" x14ac:dyDescent="0.45">
      <c r="A86"/>
      <c r="B86"/>
      <c r="C86"/>
      <c r="D86"/>
      <c r="E86"/>
      <c r="F86"/>
      <c r="G86"/>
      <c r="H86"/>
      <c r="I86" s="82"/>
    </row>
    <row r="87" spans="1:126" ht="14.25" hidden="1" x14ac:dyDescent="0.45">
      <c r="A87"/>
      <c r="B87"/>
      <c r="C87"/>
      <c r="D87"/>
      <c r="E87"/>
      <c r="F87"/>
      <c r="G87"/>
      <c r="H87"/>
      <c r="I87" s="82"/>
    </row>
    <row r="88" spans="1:126" ht="14.25" hidden="1" x14ac:dyDescent="0.45">
      <c r="A88"/>
      <c r="B88"/>
      <c r="C88"/>
      <c r="D88"/>
      <c r="E88"/>
      <c r="F88"/>
      <c r="G88"/>
      <c r="H88"/>
      <c r="I88" s="82"/>
    </row>
    <row r="89" spans="1:126" ht="14.25" hidden="1" x14ac:dyDescent="0.45">
      <c r="A89"/>
      <c r="B89"/>
      <c r="C89"/>
      <c r="D89"/>
      <c r="E89"/>
      <c r="F89"/>
      <c r="G89"/>
      <c r="H89"/>
      <c r="I89" s="82"/>
    </row>
    <row r="90" spans="1:126" ht="8.25" hidden="1" customHeight="1" x14ac:dyDescent="0.45">
      <c r="A90"/>
      <c r="B90"/>
      <c r="C90"/>
      <c r="D90"/>
      <c r="E90"/>
      <c r="F90"/>
      <c r="G90"/>
      <c r="H90"/>
      <c r="I90" s="82"/>
    </row>
    <row r="91" spans="1:126" ht="8.25" hidden="1" customHeight="1" x14ac:dyDescent="0.45">
      <c r="I91" s="82"/>
    </row>
    <row r="92" spans="1:126" ht="8.25" hidden="1" customHeight="1" x14ac:dyDescent="0.45">
      <c r="I92" s="82"/>
    </row>
    <row r="93" spans="1:126" ht="8.25" hidden="1" customHeight="1" x14ac:dyDescent="0.45">
      <c r="I93" s="82"/>
    </row>
    <row r="94" spans="1:126" ht="8.25" hidden="1" customHeight="1" x14ac:dyDescent="0.45">
      <c r="I94" s="82"/>
    </row>
    <row r="95" spans="1:126" ht="8.25" hidden="1" customHeight="1" x14ac:dyDescent="0.45">
      <c r="I95" s="82"/>
    </row>
    <row r="96" spans="1:126" ht="8.25" hidden="1" customHeight="1" x14ac:dyDescent="0.45">
      <c r="I96" s="82"/>
    </row>
    <row r="97" spans="9:9" ht="8.25" hidden="1" customHeight="1" x14ac:dyDescent="0.45">
      <c r="I97" s="82"/>
    </row>
    <row r="98" spans="9:9" ht="8.25" hidden="1" customHeight="1" x14ac:dyDescent="0.45">
      <c r="I98" s="82"/>
    </row>
    <row r="99" spans="9:9" ht="8.25" hidden="1" customHeight="1" x14ac:dyDescent="0.45">
      <c r="I99" s="82"/>
    </row>
    <row r="100" spans="9:9" ht="8.25" hidden="1" customHeight="1" x14ac:dyDescent="0.45">
      <c r="I100" s="82"/>
    </row>
    <row r="101" spans="9:9" ht="8.25" hidden="1" customHeight="1" x14ac:dyDescent="0.45">
      <c r="I101" s="82"/>
    </row>
    <row r="102" spans="9:9" ht="8.25" hidden="1" customHeight="1" x14ac:dyDescent="0.45">
      <c r="I102" s="82"/>
    </row>
    <row r="103" spans="9:9" ht="8.25" hidden="1" customHeight="1" x14ac:dyDescent="0.45">
      <c r="I103" s="82"/>
    </row>
    <row r="104" spans="9:9" ht="8.25" hidden="1" customHeight="1" x14ac:dyDescent="0.45">
      <c r="I104" s="82"/>
    </row>
    <row r="105" spans="9:9" ht="8.25" hidden="1" customHeight="1" x14ac:dyDescent="0.45">
      <c r="I105" s="82"/>
    </row>
    <row r="106" spans="9:9" ht="8.25" hidden="1" customHeight="1" x14ac:dyDescent="0.45">
      <c r="I106" s="82"/>
    </row>
    <row r="107" spans="9:9" ht="8.25" hidden="1" customHeight="1" x14ac:dyDescent="0.45">
      <c r="I107" s="82"/>
    </row>
    <row r="108" spans="9:9" ht="8.25" hidden="1" customHeight="1" x14ac:dyDescent="0.45">
      <c r="I108" s="82"/>
    </row>
    <row r="109" spans="9:9" ht="8.25" hidden="1" customHeight="1" x14ac:dyDescent="0.45">
      <c r="I109" s="82"/>
    </row>
    <row r="110" spans="9:9" ht="8.25" hidden="1" customHeight="1" x14ac:dyDescent="0.45">
      <c r="I110" s="82"/>
    </row>
    <row r="111" spans="9:9" ht="8.25" hidden="1" customHeight="1" x14ac:dyDescent="0.45">
      <c r="I111" s="82"/>
    </row>
    <row r="112" spans="9:9" ht="8.25" hidden="1" customHeight="1" x14ac:dyDescent="0.45">
      <c r="I112" s="82"/>
    </row>
    <row r="113" spans="9:9" ht="8.25" hidden="1" customHeight="1" x14ac:dyDescent="0.45">
      <c r="I113" s="82"/>
    </row>
    <row r="114" spans="9:9" ht="8.25" hidden="1" customHeight="1" x14ac:dyDescent="0.45">
      <c r="I114" s="82"/>
    </row>
    <row r="115" spans="9:9" ht="8.25" hidden="1" customHeight="1" x14ac:dyDescent="0.45">
      <c r="I115" s="82"/>
    </row>
    <row r="116" spans="9:9" ht="8.25" hidden="1" customHeight="1" x14ac:dyDescent="0.45">
      <c r="I116" s="82"/>
    </row>
    <row r="117" spans="9:9" ht="8.25" hidden="1" customHeight="1" x14ac:dyDescent="0.45">
      <c r="I117" s="82"/>
    </row>
    <row r="118" spans="9:9" ht="8.25" hidden="1" customHeight="1" x14ac:dyDescent="0.45">
      <c r="I118" s="82"/>
    </row>
    <row r="119" spans="9:9" ht="8.25" hidden="1" customHeight="1" x14ac:dyDescent="0.45">
      <c r="I119" s="82"/>
    </row>
    <row r="120" spans="9:9" ht="8.25" hidden="1" customHeight="1" x14ac:dyDescent="0.45">
      <c r="I120" s="82"/>
    </row>
    <row r="121" spans="9:9" ht="8.25" hidden="1" customHeight="1" x14ac:dyDescent="0.45">
      <c r="I121" s="82"/>
    </row>
    <row r="122" spans="9:9" ht="8.25" hidden="1" customHeight="1" x14ac:dyDescent="0.45">
      <c r="I122" s="82"/>
    </row>
    <row r="123" spans="9:9" ht="8.25" hidden="1" customHeight="1" x14ac:dyDescent="0.45">
      <c r="I123" s="82"/>
    </row>
    <row r="124" spans="9:9" ht="8.25" hidden="1" customHeight="1" x14ac:dyDescent="0.45">
      <c r="I124" s="82"/>
    </row>
    <row r="125" spans="9:9" ht="8.25" hidden="1" customHeight="1" x14ac:dyDescent="0.45">
      <c r="I125" s="82"/>
    </row>
    <row r="126" spans="9:9" ht="8.25" hidden="1" customHeight="1" x14ac:dyDescent="0.45">
      <c r="I126" s="82"/>
    </row>
    <row r="127" spans="9:9" ht="8.25" hidden="1" customHeight="1" x14ac:dyDescent="0.45">
      <c r="I127" s="82"/>
    </row>
    <row r="128" spans="9:9" ht="8.25" hidden="1" customHeight="1" x14ac:dyDescent="0.45">
      <c r="I128" s="82"/>
    </row>
    <row r="129" spans="9:9" ht="8.25" hidden="1" customHeight="1" x14ac:dyDescent="0.45">
      <c r="I129" s="82"/>
    </row>
    <row r="130" spans="9:9" ht="8.25" hidden="1" customHeight="1" x14ac:dyDescent="0.45">
      <c r="I130" s="82"/>
    </row>
    <row r="131" spans="9:9" ht="8.25" hidden="1" customHeight="1" x14ac:dyDescent="0.45">
      <c r="I131" s="82"/>
    </row>
    <row r="132" spans="9:9" ht="8.25" hidden="1" customHeight="1" x14ac:dyDescent="0.45">
      <c r="I132" s="82"/>
    </row>
    <row r="133" spans="9:9" ht="8.25" hidden="1" customHeight="1" x14ac:dyDescent="0.45">
      <c r="I133" s="82"/>
    </row>
    <row r="134" spans="9:9" ht="8.25" hidden="1" customHeight="1" x14ac:dyDescent="0.45">
      <c r="I134" s="82"/>
    </row>
    <row r="135" spans="9:9" ht="8.25" hidden="1" customHeight="1" x14ac:dyDescent="0.45">
      <c r="I135" s="82"/>
    </row>
    <row r="136" spans="9:9" ht="8.25" hidden="1" customHeight="1" x14ac:dyDescent="0.45">
      <c r="I136" s="82"/>
    </row>
    <row r="137" spans="9:9" ht="8.25" hidden="1" customHeight="1" x14ac:dyDescent="0.45">
      <c r="I137" s="82"/>
    </row>
    <row r="138" spans="9:9" ht="8.25" hidden="1" customHeight="1" x14ac:dyDescent="0.45">
      <c r="I138" s="82"/>
    </row>
    <row r="139" spans="9:9" ht="8.25" hidden="1" customHeight="1" x14ac:dyDescent="0.45">
      <c r="I139" s="82"/>
    </row>
    <row r="140" spans="9:9" ht="8.25" hidden="1" customHeight="1" x14ac:dyDescent="0.45">
      <c r="I140" s="82"/>
    </row>
    <row r="141" spans="9:9" ht="8.25" hidden="1" customHeight="1" x14ac:dyDescent="0.45">
      <c r="I141" s="82"/>
    </row>
    <row r="142" spans="9:9" ht="8.25" hidden="1" customHeight="1" x14ac:dyDescent="0.45">
      <c r="I142" s="82"/>
    </row>
    <row r="143" spans="9:9" ht="8.25" hidden="1" customHeight="1" x14ac:dyDescent="0.45">
      <c r="I143" s="82"/>
    </row>
    <row r="144" spans="9:9" ht="8.25" hidden="1" customHeight="1" x14ac:dyDescent="0.45">
      <c r="I144" s="82"/>
    </row>
    <row r="145" spans="9:9" ht="8.25" hidden="1" customHeight="1" x14ac:dyDescent="0.45">
      <c r="I145" s="82"/>
    </row>
    <row r="146" spans="9:9" ht="8.25" hidden="1" customHeight="1" x14ac:dyDescent="0.45">
      <c r="I146" s="82"/>
    </row>
    <row r="147" spans="9:9" ht="8.25" hidden="1" customHeight="1" x14ac:dyDescent="0.45">
      <c r="I147" s="82"/>
    </row>
    <row r="148" spans="9:9" ht="8.25" hidden="1" customHeight="1" x14ac:dyDescent="0.45">
      <c r="I148" s="82"/>
    </row>
    <row r="149" spans="9:9" ht="8.25" hidden="1" customHeight="1" x14ac:dyDescent="0.45">
      <c r="I149" s="82"/>
    </row>
    <row r="150" spans="9:9" ht="8.25" hidden="1" customHeight="1" x14ac:dyDescent="0.45">
      <c r="I150" s="82"/>
    </row>
    <row r="151" spans="9:9" ht="8.25" hidden="1" customHeight="1" x14ac:dyDescent="0.45">
      <c r="I151" s="82"/>
    </row>
    <row r="152" spans="9:9" ht="8.25" hidden="1" customHeight="1" x14ac:dyDescent="0.45">
      <c r="I152" s="82"/>
    </row>
    <row r="153" spans="9:9" ht="8.25" hidden="1" customHeight="1" x14ac:dyDescent="0.45">
      <c r="I153" s="82"/>
    </row>
    <row r="154" spans="9:9" ht="8.25" hidden="1" customHeight="1" x14ac:dyDescent="0.45">
      <c r="I154" s="82"/>
    </row>
    <row r="155" spans="9:9" ht="8.25" hidden="1" customHeight="1" x14ac:dyDescent="0.45">
      <c r="I155" s="82"/>
    </row>
    <row r="156" spans="9:9" ht="8.25" hidden="1" customHeight="1" x14ac:dyDescent="0.45">
      <c r="I156" s="82"/>
    </row>
    <row r="157" spans="9:9" ht="8.25" hidden="1" customHeight="1" x14ac:dyDescent="0.45">
      <c r="I157" s="82"/>
    </row>
    <row r="158" spans="9:9" ht="8.25" hidden="1" customHeight="1" x14ac:dyDescent="0.45">
      <c r="I158" s="82"/>
    </row>
    <row r="159" spans="9:9" ht="8.25" hidden="1" customHeight="1" x14ac:dyDescent="0.45">
      <c r="I159" s="82"/>
    </row>
    <row r="160" spans="9:9" ht="8.25" hidden="1" customHeight="1" x14ac:dyDescent="0.45">
      <c r="I160" s="82"/>
    </row>
    <row r="161" spans="9:9" ht="8.25" hidden="1" customHeight="1" x14ac:dyDescent="0.45">
      <c r="I161" s="82"/>
    </row>
    <row r="162" spans="9:9" ht="8.25" hidden="1" customHeight="1" x14ac:dyDescent="0.45">
      <c r="I162" s="82"/>
    </row>
    <row r="163" spans="9:9" ht="8.25" hidden="1" customHeight="1" x14ac:dyDescent="0.45">
      <c r="I163" s="82"/>
    </row>
    <row r="164" spans="9:9" ht="8.25" hidden="1" customHeight="1" x14ac:dyDescent="0.45">
      <c r="I164" s="82"/>
    </row>
    <row r="165" spans="9:9" ht="8.25" hidden="1" customHeight="1" x14ac:dyDescent="0.45">
      <c r="I165" s="82"/>
    </row>
    <row r="166" spans="9:9" ht="8.25" hidden="1" customHeight="1" x14ac:dyDescent="0.45">
      <c r="I166" s="82"/>
    </row>
    <row r="167" spans="9:9" ht="8.25" hidden="1" customHeight="1" x14ac:dyDescent="0.45">
      <c r="I167" s="82"/>
    </row>
    <row r="168" spans="9:9" ht="8.25" hidden="1" customHeight="1" x14ac:dyDescent="0.45">
      <c r="I168" s="82"/>
    </row>
    <row r="169" spans="9:9" ht="8.25" hidden="1" customHeight="1" x14ac:dyDescent="0.45">
      <c r="I169" s="82"/>
    </row>
    <row r="170" spans="9:9" ht="8.25" hidden="1" customHeight="1" x14ac:dyDescent="0.45">
      <c r="I170" s="82"/>
    </row>
    <row r="171" spans="9:9" ht="8.25" hidden="1" customHeight="1" x14ac:dyDescent="0.45">
      <c r="I171" s="82"/>
    </row>
    <row r="172" spans="9:9" ht="8.25" hidden="1" customHeight="1" x14ac:dyDescent="0.45">
      <c r="I172" s="82"/>
    </row>
    <row r="173" spans="9:9" ht="8.25" hidden="1" customHeight="1" x14ac:dyDescent="0.45">
      <c r="I173" s="82"/>
    </row>
    <row r="174" spans="9:9" ht="8.25" hidden="1" customHeight="1" x14ac:dyDescent="0.45">
      <c r="I174" s="82"/>
    </row>
    <row r="175" spans="9:9" ht="8.25" hidden="1" customHeight="1" x14ac:dyDescent="0.45">
      <c r="I175" s="82"/>
    </row>
    <row r="176" spans="9:9" ht="8.25" hidden="1" customHeight="1" x14ac:dyDescent="0.45">
      <c r="I176" s="82"/>
    </row>
    <row r="177" spans="9:9" ht="8.25" hidden="1" customHeight="1" x14ac:dyDescent="0.45">
      <c r="I177" s="82"/>
    </row>
    <row r="178" spans="9:9" ht="8.25" hidden="1" customHeight="1" x14ac:dyDescent="0.45">
      <c r="I178" s="82"/>
    </row>
    <row r="179" spans="9:9" ht="8.25" hidden="1" customHeight="1" x14ac:dyDescent="0.45">
      <c r="I179" s="82"/>
    </row>
    <row r="180" spans="9:9" ht="8.25" hidden="1" customHeight="1" x14ac:dyDescent="0.45">
      <c r="I180" s="82"/>
    </row>
  </sheetData>
  <mergeCells count="7">
    <mergeCell ref="O1:O2"/>
    <mergeCell ref="A1:H1"/>
    <mergeCell ref="J1:J2"/>
    <mergeCell ref="K1:K2"/>
    <mergeCell ref="L1:L2"/>
    <mergeCell ref="M1:M2"/>
    <mergeCell ref="N1:N2"/>
  </mergeCells>
  <conditionalFormatting sqref="B3:H74">
    <cfRule type="containsText" dxfId="41" priority="1" operator="containsText" text="Unavailable">
      <formula>NOT(ISERROR(SEARCH("Unavailable",B3)))</formula>
    </cfRule>
    <cfRule type="containsText" dxfId="40" priority="2" operator="containsText" text="Com Hab">
      <formula>NOT(ISERROR(SEARCH("Com Hab",B3)))</formula>
    </cfRule>
    <cfRule type="containsText" dxfId="39" priority="3" operator="containsText" text="Respite">
      <formula>NOT(ISERROR(SEARCH("Respite",B3)))</formula>
    </cfRule>
    <cfRule type="containsText" dxfId="38" priority="4" operator="containsText" text="Advocacy">
      <formula>NOT(ISERROR(SEARCH("Advocacy",B3)))</formula>
    </cfRule>
    <cfRule type="containsText" dxfId="37" priority="5" operator="containsText" text="CareGiver">
      <formula>NOT(ISERROR(SEARCH("CareGiver",B3)))</formula>
    </cfRule>
    <cfRule type="containsText" dxfId="36" priority="6" operator="containsText" text="Pre-Vocational">
      <formula>NOT(ISERROR(SEARCH("Pre-Vocational",B3)))</formula>
    </cfRule>
  </conditionalFormatting>
  <dataValidations count="3">
    <dataValidation allowBlank="1" showInputMessage="1" showErrorMessage="1" prompt="Fill out in worker home sheet" sqref="R1:R6" xr:uid="{CFD299F8-0BD6-4822-9777-643380640B73}"/>
    <dataValidation type="list" allowBlank="1" showInputMessage="1" showErrorMessage="1" sqref="I3:I180" xr:uid="{2DF4EAA2-7AC5-49A4-8394-AA53E9FEE024}">
      <formula1>Clients</formula1>
    </dataValidation>
    <dataValidation type="list" allowBlank="1" showInputMessage="1" showErrorMessage="1" sqref="A1" xr:uid="{DC7A375D-3CDB-4C0A-8B81-BCACD651C8EE}">
      <formula1>worker</formula1>
    </dataValidation>
  </dataValidations>
  <pageMargins left="0" right="0" top="1.75" bottom="0.75" header="0" footer="0"/>
  <pageSetup orientation="portrait" r:id="rId1"/>
  <headerFooter scaleWithDoc="0">
    <oddHeader>&amp;L&amp;G&amp;C
&amp;G</oddHeader>
    <oddFooter>&amp;C
Signature: ____________________ Date: ____/____/____
 &amp;K92D05010 Prag Blvd #003 Monroe NY 10950 ● 845-600-1331 ● Info@legadail.org &amp;K01+000
&amp;G</oddFooter>
  </headerFooter>
  <drawing r:id="rId2"/>
  <legacyDrawingHF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FC9E-40BE-4B16-9EA9-CA60024DA30D}">
  <sheetPr codeName="Sheet13">
    <tabColor indexed="30"/>
    <pageSetUpPr fitToPage="1"/>
  </sheetPr>
  <dimension ref="A1:GC180"/>
  <sheetViews>
    <sheetView showGridLines="0" zoomScale="85" zoomScaleNormal="85" workbookViewId="0">
      <selection activeCell="R41" sqref="R41"/>
    </sheetView>
  </sheetViews>
  <sheetFormatPr defaultColWidth="0" defaultRowHeight="0" customHeight="1" zeroHeight="1" x14ac:dyDescent="0.45"/>
  <cols>
    <col min="1" max="1" width="11.265625" style="11" bestFit="1" customWidth="1"/>
    <col min="2" max="8" width="6.53125" style="11" customWidth="1"/>
    <col min="9" max="9" width="16.53125" style="83" customWidth="1"/>
    <col min="10" max="15" width="6.53125" customWidth="1"/>
    <col min="16" max="16" width="5.46484375" style="11" customWidth="1"/>
    <col min="17" max="17" width="17.73046875" style="11" customWidth="1"/>
    <col min="18" max="18" width="29.53125" style="50" customWidth="1"/>
    <col min="19" max="19" width="3.73046875" style="11" customWidth="1"/>
    <col min="20" max="20" width="37.53125" style="11" customWidth="1"/>
    <col min="21" max="21" width="3.73046875" style="11" customWidth="1"/>
    <col min="22" max="22" width="4.796875" style="11" hidden="1" customWidth="1"/>
    <col min="23" max="23" width="10.265625" style="11" hidden="1" customWidth="1"/>
    <col min="24" max="24" width="14.265625" style="11" hidden="1" customWidth="1"/>
    <col min="25" max="29" width="3.73046875" style="11" hidden="1" customWidth="1"/>
    <col min="30" max="30" width="4.796875" style="11" hidden="1" customWidth="1"/>
    <col min="31" max="31" width="10.265625" style="11" hidden="1" customWidth="1"/>
    <col min="32" max="37" width="3.73046875" style="11" hidden="1" customWidth="1"/>
    <col min="38" max="38" width="4.796875" style="11" hidden="1" customWidth="1"/>
    <col min="39" max="39" width="10.265625" style="11" hidden="1" customWidth="1"/>
    <col min="40" max="45" width="3.73046875" style="11" hidden="1" customWidth="1"/>
    <col min="46" max="46" width="4.796875" style="11" hidden="1" customWidth="1"/>
    <col min="47" max="47" width="10.265625" style="11" hidden="1" customWidth="1"/>
    <col min="48" max="53" width="3.73046875" style="11" hidden="1" customWidth="1"/>
    <col min="54" max="54" width="4.796875" style="11" hidden="1" customWidth="1"/>
    <col min="55" max="55" width="10.265625" style="11" hidden="1" customWidth="1"/>
    <col min="56" max="61" width="3.73046875" style="11" hidden="1" customWidth="1"/>
    <col min="62" max="62" width="4.796875" style="11" hidden="1" customWidth="1"/>
    <col min="63" max="63" width="10.265625" style="11" hidden="1" customWidth="1"/>
    <col min="64" max="69" width="3.73046875" style="11" hidden="1" customWidth="1"/>
    <col min="70" max="70" width="4.796875" style="11" hidden="1" customWidth="1"/>
    <col min="71" max="71" width="10.265625" style="11" hidden="1" customWidth="1"/>
    <col min="72" max="77" width="3.73046875" style="11" hidden="1" customWidth="1"/>
    <col min="78" max="78" width="4.796875" style="11" hidden="1" customWidth="1"/>
    <col min="79" max="79" width="10.265625" style="11" hidden="1" customWidth="1"/>
    <col min="80" max="85" width="3.73046875" style="11" hidden="1" customWidth="1"/>
    <col min="86" max="86" width="4.796875" style="11" hidden="1" customWidth="1"/>
    <col min="87" max="87" width="10.265625" style="11" hidden="1" customWidth="1"/>
    <col min="88" max="93" width="3.73046875" style="11" hidden="1" customWidth="1"/>
    <col min="94" max="94" width="4.796875" style="11" hidden="1" customWidth="1"/>
    <col min="95" max="95" width="10.265625" style="11" hidden="1" customWidth="1"/>
    <col min="96" max="101" width="3.73046875" style="11" hidden="1" customWidth="1"/>
    <col min="102" max="102" width="4.796875" style="11" hidden="1" customWidth="1"/>
    <col min="103" max="103" width="10.265625" style="11" hidden="1" customWidth="1"/>
    <col min="104" max="109" width="3.73046875" style="11" hidden="1" customWidth="1"/>
    <col min="110" max="110" width="4.796875" style="11" hidden="1" customWidth="1"/>
    <col min="111" max="111" width="10.265625" style="11" hidden="1" customWidth="1"/>
    <col min="112" max="117" width="3.73046875" style="11" hidden="1" customWidth="1"/>
    <col min="118" max="118" width="4.796875" style="11" hidden="1" customWidth="1"/>
    <col min="119" max="119" width="10.265625" style="11" hidden="1" customWidth="1"/>
    <col min="120" max="125" width="3.73046875" style="11" hidden="1" customWidth="1"/>
    <col min="126" max="126" width="4.796875" style="11" hidden="1" customWidth="1"/>
    <col min="127" max="127" width="10.265625" style="11" hidden="1" customWidth="1"/>
    <col min="128" max="133" width="3.73046875" style="11" hidden="1" customWidth="1"/>
    <col min="134" max="134" width="4.796875" style="11" hidden="1" customWidth="1"/>
    <col min="135" max="135" width="10.265625" style="11" hidden="1" customWidth="1"/>
    <col min="136" max="141" width="3.73046875" style="11" hidden="1" customWidth="1"/>
    <col min="142" max="142" width="4.796875" style="11" hidden="1" customWidth="1"/>
    <col min="143" max="143" width="10.265625" style="11" hidden="1" customWidth="1"/>
    <col min="144" max="149" width="3.73046875" style="11" hidden="1" customWidth="1"/>
    <col min="150" max="150" width="4.796875" style="11" hidden="1" customWidth="1"/>
    <col min="151" max="151" width="10.265625" style="11" hidden="1" customWidth="1"/>
    <col min="152" max="157" width="3.73046875" style="11" hidden="1" customWidth="1"/>
    <col min="158" max="158" width="4.796875" style="11" hidden="1" customWidth="1"/>
    <col min="159" max="159" width="10.265625" style="11" hidden="1" customWidth="1"/>
    <col min="160" max="165" width="3.73046875" style="11" hidden="1" customWidth="1"/>
    <col min="166" max="166" width="4.796875" style="11" hidden="1" customWidth="1"/>
    <col min="167" max="167" width="10.265625" style="11" hidden="1" customWidth="1"/>
    <col min="168" max="173" width="3.73046875" style="11" hidden="1" customWidth="1"/>
    <col min="174" max="174" width="4.796875" style="11" hidden="1" customWidth="1"/>
    <col min="175" max="175" width="3.73046875" hidden="1" customWidth="1"/>
    <col min="176" max="176" width="20.265625" hidden="1" customWidth="1"/>
    <col min="177" max="178" width="14.53125" hidden="1" customWidth="1"/>
    <col min="179" max="183" width="3.73046875" hidden="1" customWidth="1"/>
    <col min="184" max="184" width="12" hidden="1" customWidth="1"/>
    <col min="185" max="185" width="8.265625" hidden="1" customWidth="1"/>
    <col min="186" max="16384" width="3.73046875" hidden="1"/>
  </cols>
  <sheetData>
    <row r="1" spans="1:174" ht="8.25" customHeight="1" thickBot="1" x14ac:dyDescent="0.5">
      <c r="A1" s="181" t="s">
        <v>22</v>
      </c>
      <c r="B1" s="182"/>
      <c r="C1" s="182"/>
      <c r="D1" s="182"/>
      <c r="E1" s="182"/>
      <c r="F1" s="182"/>
      <c r="G1" s="182"/>
      <c r="H1" s="183"/>
      <c r="I1" s="148"/>
      <c r="J1" s="180" t="s">
        <v>208</v>
      </c>
      <c r="K1" s="180" t="s">
        <v>6</v>
      </c>
      <c r="L1" s="180" t="s">
        <v>7</v>
      </c>
      <c r="M1" s="180" t="s">
        <v>8</v>
      </c>
      <c r="N1" s="180" t="s">
        <v>107</v>
      </c>
      <c r="O1" s="180" t="s">
        <v>39</v>
      </c>
      <c r="P1"/>
      <c r="Q1" s="117" t="s">
        <v>10</v>
      </c>
      <c r="R1" s="115" t="str" cm="1">
        <f t="array" aca="1" ref="R1" ca="1">INDIRECT(CONCATENATE("Worker!A",MATCH($A$1,Worker!A:A,0)))</f>
        <v>Worker 5</v>
      </c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</row>
    <row r="2" spans="1:174" ht="8.25" customHeight="1" thickTop="1" thickBot="1" x14ac:dyDescent="0.5">
      <c r="A2" s="47"/>
      <c r="B2" s="47" t="s">
        <v>32</v>
      </c>
      <c r="C2" s="47" t="s">
        <v>33</v>
      </c>
      <c r="D2" s="47" t="s">
        <v>34</v>
      </c>
      <c r="E2" s="47" t="s">
        <v>35</v>
      </c>
      <c r="F2" s="47" t="s">
        <v>36</v>
      </c>
      <c r="G2" s="47" t="s">
        <v>37</v>
      </c>
      <c r="H2" s="47" t="s">
        <v>38</v>
      </c>
      <c r="I2" s="149" t="s">
        <v>172</v>
      </c>
      <c r="J2" s="180"/>
      <c r="K2" s="180"/>
      <c r="L2" s="180"/>
      <c r="M2" s="180"/>
      <c r="N2" s="180"/>
      <c r="O2" s="180"/>
      <c r="P2"/>
      <c r="Q2" s="117" t="s">
        <v>198</v>
      </c>
      <c r="R2" s="115" cm="1">
        <f t="array" aca="1" ref="R2" ca="1">INDIRECT(CONCATENATE("Worker!I",MATCH($A$1,Worker!A:A,0)))</f>
        <v>0</v>
      </c>
      <c r="S2"/>
      <c r="T2"/>
      <c r="U2"/>
      <c r="V2"/>
      <c r="W2" s="29" t="s">
        <v>179</v>
      </c>
      <c r="X2" s="29" t="str">
        <f>LOWER(A1)</f>
        <v>worker 5</v>
      </c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</row>
    <row r="3" spans="1:174" ht="8.25" customHeight="1" thickTop="1" thickBot="1" x14ac:dyDescent="0.5">
      <c r="A3" s="145">
        <v>0.25</v>
      </c>
      <c r="B3" s="84"/>
      <c r="C3" s="87"/>
      <c r="D3" s="84"/>
      <c r="E3" s="87"/>
      <c r="F3" s="84"/>
      <c r="G3" s="87"/>
      <c r="H3" s="84"/>
      <c r="I3" s="82"/>
      <c r="J3" s="119">
        <f ca="1">IFERROR(COUNTIFS(INDIRECT(CONCATENATE("'",$I3,"'!B3:H74")),"*Pre-Vocational*",INDIRECT(CONCATENATE("'",$I3,"'!B3:H74")),"*"&amp;$A$1&amp;"*")/4,0)</f>
        <v>0</v>
      </c>
      <c r="K3" s="120">
        <f ca="1">IFERROR(COUNTIFS(INDIRECT(CONCATENATE("'",$I3,"'!B3:H74")),"*CareGiver*",INDIRECT(CONCATENATE("'",$I3,"'!B3:H74")),"*"&amp;$A$1&amp;"*")/4,0)</f>
        <v>0</v>
      </c>
      <c r="L3" s="121">
        <f ca="1">IFERROR(COUNTIFS(INDIRECT(CONCATENATE("'",$I3,"'!B3:H74")),"*Advocacy*",INDIRECT(CONCATENATE("'",$I3,"'!B3:H74")),"*"&amp;$A$1&amp;"*")/4,0)</f>
        <v>0</v>
      </c>
      <c r="M3" s="122">
        <f ca="1">IFERROR(COUNTIFS(INDIRECT(CONCATENATE("'",$I3,"'!B3:H74")),"*Respite*",INDIRECT(CONCATENATE("'",$I3,"'!B3:H74")),"*"&amp;$A$1&amp;"*")/4,0)</f>
        <v>0</v>
      </c>
      <c r="N3" s="123">
        <f ca="1">IFERROR(COUNTIFS(INDIRECT(CONCATENATE("'",$I3,"'!B3:H74")),"*Com Hab*",INDIRECT(CONCATENATE("'",$I3,"'!B3:H74")),"*"&amp;$A$1&amp;"*")/4,0)</f>
        <v>0</v>
      </c>
      <c r="O3" s="124">
        <f ca="1">SUM(J3:N3)</f>
        <v>0</v>
      </c>
      <c r="P3"/>
      <c r="Q3" s="117" t="s">
        <v>201</v>
      </c>
      <c r="R3" s="115" cm="1">
        <f t="array" aca="1" ref="R3" ca="1">INDIRECT(CONCATENATE("Worker!J",MATCH($A$1,Worker!A:A,0)))</f>
        <v>0</v>
      </c>
      <c r="S3"/>
      <c r="T3"/>
      <c r="U3"/>
      <c r="V3"/>
      <c r="W3" s="29" t="s">
        <v>166</v>
      </c>
      <c r="X3" s="29" t="str">
        <f>LOWER(VLOOKUP(X2,Worker!A:N,12,FALSE))</f>
        <v/>
      </c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</row>
    <row r="4" spans="1:174" ht="8.25" customHeight="1" thickTop="1" thickBot="1" x14ac:dyDescent="0.5">
      <c r="A4" s="146">
        <v>0.26041666666666669</v>
      </c>
      <c r="B4" s="85"/>
      <c r="C4" s="79"/>
      <c r="D4" s="85"/>
      <c r="E4" s="79"/>
      <c r="F4" s="85"/>
      <c r="G4" s="79"/>
      <c r="H4" s="85"/>
      <c r="I4" s="82"/>
      <c r="J4" s="119">
        <f t="shared" ref="J4:J67" ca="1" si="0">IFERROR(COUNTIFS(INDIRECT(CONCATENATE("'",$I4,"'!B3:H74")),"*Pre-Vocational*",INDIRECT(CONCATENATE("'",$I4,"'!B3:H74")),"*"&amp;$A$1&amp;"*")/4,0)</f>
        <v>0</v>
      </c>
      <c r="K4" s="120">
        <f t="shared" ref="K4:K67" ca="1" si="1">IFERROR(COUNTIFS(INDIRECT(CONCATENATE("'",$I4,"'!B3:H74")),"*CareGiver*",INDIRECT(CONCATENATE("'",$I4,"'!B3:H74")),"*"&amp;$A$1&amp;"*")/4,0)</f>
        <v>0</v>
      </c>
      <c r="L4" s="121">
        <f t="shared" ref="L4:L67" ca="1" si="2">IFERROR(COUNTIFS(INDIRECT(CONCATENATE("'",$I4,"'!B3:H74")),"*Advocacy*",INDIRECT(CONCATENATE("'",$I4,"'!B3:H74")),"*"&amp;$A$1&amp;"*")/4,0)</f>
        <v>0</v>
      </c>
      <c r="M4" s="122">
        <f t="shared" ref="M4:M67" ca="1" si="3">IFERROR(COUNTIFS(INDIRECT(CONCATENATE("'",$I4,"'!B3:H74")),"*Respite*",INDIRECT(CONCATENATE("'",$I4,"'!B3:H74")),"*"&amp;$A$1&amp;"*")/4,0)</f>
        <v>0</v>
      </c>
      <c r="N4" s="123">
        <f t="shared" ref="N4:N67" ca="1" si="4">IFERROR(COUNTIFS(INDIRECT(CONCATENATE("'",$I4,"'!B3:H74")),"*Com Hab*",INDIRECT(CONCATENATE("'",$I4,"'!B3:H74")),"*"&amp;$A$1&amp;"*")/4,0)</f>
        <v>0</v>
      </c>
      <c r="O4" s="124">
        <f t="shared" ref="O4:O67" ca="1" si="5">SUM(J4:N4)</f>
        <v>0</v>
      </c>
      <c r="P4"/>
      <c r="Q4" s="117" t="s">
        <v>199</v>
      </c>
      <c r="R4" s="115" cm="1">
        <f t="array" aca="1" ref="R4" ca="1">INDIRECT(CONCATENATE("Worker!K",MATCH($A$1,Worker!A:A,0)))</f>
        <v>0</v>
      </c>
      <c r="S4"/>
      <c r="T4"/>
      <c r="U4"/>
      <c r="V4"/>
      <c r="W4" s="29" t="s">
        <v>109</v>
      </c>
      <c r="X4" s="30">
        <f>VLOOKUP(X2,Worker!A:N,2,FALSE)</f>
        <v>120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</row>
    <row r="5" spans="1:174" ht="8.25" customHeight="1" thickTop="1" thickBot="1" x14ac:dyDescent="0.5">
      <c r="A5" s="146">
        <v>0.27083333333333331</v>
      </c>
      <c r="B5" s="85"/>
      <c r="C5" s="79"/>
      <c r="D5" s="85"/>
      <c r="E5" s="79"/>
      <c r="F5" s="85"/>
      <c r="G5" s="79"/>
      <c r="H5" s="85"/>
      <c r="I5" s="82"/>
      <c r="J5" s="119">
        <f t="shared" ca="1" si="0"/>
        <v>0</v>
      </c>
      <c r="K5" s="120">
        <f t="shared" ca="1" si="1"/>
        <v>0</v>
      </c>
      <c r="L5" s="121">
        <f t="shared" ca="1" si="2"/>
        <v>0</v>
      </c>
      <c r="M5" s="122">
        <f t="shared" ca="1" si="3"/>
        <v>0</v>
      </c>
      <c r="N5" s="123">
        <f t="shared" ca="1" si="4"/>
        <v>0</v>
      </c>
      <c r="O5" s="124">
        <f t="shared" ca="1" si="5"/>
        <v>0</v>
      </c>
      <c r="P5"/>
      <c r="Q5" s="117" t="s">
        <v>226</v>
      </c>
      <c r="R5" s="115" cm="1">
        <f t="array" aca="1" ref="R5" ca="1">INDIRECT(CONCATENATE("Worker!L",MATCH($A$1,Worker!A:A,0)))</f>
        <v>0</v>
      </c>
      <c r="S5"/>
      <c r="T5"/>
      <c r="U5"/>
      <c r="V5"/>
      <c r="W5" s="31"/>
      <c r="X5" s="30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</row>
    <row r="6" spans="1:174" ht="8.25" customHeight="1" thickTop="1" thickBot="1" x14ac:dyDescent="0.5">
      <c r="A6" s="147">
        <v>0.28125</v>
      </c>
      <c r="B6" s="86"/>
      <c r="C6" s="88"/>
      <c r="D6" s="86"/>
      <c r="E6" s="88"/>
      <c r="F6" s="86"/>
      <c r="G6" s="88"/>
      <c r="H6" s="86"/>
      <c r="I6" s="82"/>
      <c r="J6" s="119">
        <f t="shared" ca="1" si="0"/>
        <v>0</v>
      </c>
      <c r="K6" s="120">
        <f t="shared" ca="1" si="1"/>
        <v>0</v>
      </c>
      <c r="L6" s="121">
        <f t="shared" ca="1" si="2"/>
        <v>0</v>
      </c>
      <c r="M6" s="122">
        <f t="shared" ca="1" si="3"/>
        <v>0</v>
      </c>
      <c r="N6" s="123">
        <f t="shared" ca="1" si="4"/>
        <v>0</v>
      </c>
      <c r="O6" s="124">
        <f t="shared" ca="1" si="5"/>
        <v>0</v>
      </c>
      <c r="P6"/>
      <c r="Q6" s="117" t="s">
        <v>200</v>
      </c>
      <c r="R6" s="115" cm="1">
        <f t="array" aca="1" ref="R6" ca="1">INDIRECT(CONCATENATE("Worker!M",MATCH($A$1,Worker!A:A,0)))</f>
        <v>0</v>
      </c>
      <c r="S6"/>
      <c r="T6"/>
      <c r="U6"/>
      <c r="V6"/>
      <c r="W6" s="31"/>
      <c r="X6" s="30">
        <f>IF(X4=Settings!E1,5,IF(X4=Settings!F1,6,IF(X4=Settings!G1,7,)))</f>
        <v>5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</row>
    <row r="7" spans="1:174" ht="8.25" customHeight="1" thickTop="1" thickBot="1" x14ac:dyDescent="0.5">
      <c r="A7" s="145">
        <v>0.29166666666666669</v>
      </c>
      <c r="B7" s="84"/>
      <c r="C7" s="87"/>
      <c r="D7" s="84"/>
      <c r="E7" s="87"/>
      <c r="F7" s="84"/>
      <c r="G7" s="87"/>
      <c r="H7" s="84"/>
      <c r="I7" s="82"/>
      <c r="J7" s="119">
        <f t="shared" ca="1" si="0"/>
        <v>0</v>
      </c>
      <c r="K7" s="120">
        <f t="shared" ca="1" si="1"/>
        <v>0</v>
      </c>
      <c r="L7" s="121">
        <f t="shared" ca="1" si="2"/>
        <v>0</v>
      </c>
      <c r="M7" s="122">
        <f t="shared" ca="1" si="3"/>
        <v>0</v>
      </c>
      <c r="N7" s="123">
        <f t="shared" ca="1" si="4"/>
        <v>0</v>
      </c>
      <c r="O7" s="124">
        <f t="shared" ca="1" si="5"/>
        <v>0</v>
      </c>
      <c r="P7"/>
      <c r="Q7"/>
      <c r="R7" s="1"/>
      <c r="S7"/>
      <c r="T7"/>
      <c r="U7"/>
      <c r="V7"/>
      <c r="W7" s="31"/>
      <c r="X7" s="30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</row>
    <row r="8" spans="1:174" ht="8.25" customHeight="1" thickTop="1" thickBot="1" x14ac:dyDescent="0.5">
      <c r="A8" s="146">
        <v>0.30208333333333331</v>
      </c>
      <c r="B8" s="85"/>
      <c r="C8" s="79"/>
      <c r="D8" s="85"/>
      <c r="E8" s="79"/>
      <c r="F8" s="85"/>
      <c r="G8" s="79"/>
      <c r="H8" s="85"/>
      <c r="I8" s="82"/>
      <c r="J8" s="119">
        <f t="shared" ca="1" si="0"/>
        <v>0</v>
      </c>
      <c r="K8" s="120">
        <f t="shared" ca="1" si="1"/>
        <v>0</v>
      </c>
      <c r="L8" s="121">
        <f t="shared" ca="1" si="2"/>
        <v>0</v>
      </c>
      <c r="M8" s="122">
        <f t="shared" ca="1" si="3"/>
        <v>0</v>
      </c>
      <c r="N8" s="123">
        <f t="shared" ca="1" si="4"/>
        <v>0</v>
      </c>
      <c r="O8" s="124">
        <f t="shared" ca="1" si="5"/>
        <v>0</v>
      </c>
      <c r="P8"/>
      <c r="Q8"/>
      <c r="R8" s="1"/>
      <c r="S8"/>
      <c r="T8"/>
      <c r="U8"/>
      <c r="V8"/>
      <c r="W8" s="29" t="s">
        <v>108</v>
      </c>
      <c r="X8" s="30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</row>
    <row r="9" spans="1:174" ht="8.25" customHeight="1" thickTop="1" thickBot="1" x14ac:dyDescent="0.5">
      <c r="A9" s="146">
        <v>0.3125</v>
      </c>
      <c r="B9" s="85"/>
      <c r="C9" s="79"/>
      <c r="D9" s="85"/>
      <c r="E9" s="79"/>
      <c r="F9" s="85"/>
      <c r="G9" s="79"/>
      <c r="H9" s="85"/>
      <c r="I9" s="82"/>
      <c r="J9" s="119">
        <f t="shared" ca="1" si="0"/>
        <v>0</v>
      </c>
      <c r="K9" s="120">
        <f t="shared" ca="1" si="1"/>
        <v>0</v>
      </c>
      <c r="L9" s="121">
        <f t="shared" ca="1" si="2"/>
        <v>0</v>
      </c>
      <c r="M9" s="122">
        <f t="shared" ca="1" si="3"/>
        <v>0</v>
      </c>
      <c r="N9" s="123">
        <f t="shared" ca="1" si="4"/>
        <v>0</v>
      </c>
      <c r="O9" s="124">
        <f t="shared" ca="1" si="5"/>
        <v>0</v>
      </c>
      <c r="P9"/>
      <c r="Q9"/>
      <c r="R9" s="1"/>
      <c r="S9"/>
      <c r="T9"/>
      <c r="U9"/>
      <c r="V9"/>
      <c r="W9" s="29" t="s">
        <v>5</v>
      </c>
      <c r="X9" s="30" t="str">
        <f>VLOOKUP(W9,Settings!$A$1:$G$6,$X$6,FALSE)</f>
        <v>Yes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</row>
    <row r="10" spans="1:174" ht="8.25" customHeight="1" thickTop="1" thickBot="1" x14ac:dyDescent="0.5">
      <c r="A10" s="147">
        <v>0.32291666666666702</v>
      </c>
      <c r="B10" s="86"/>
      <c r="C10" s="88"/>
      <c r="D10" s="86"/>
      <c r="E10" s="88"/>
      <c r="F10" s="86"/>
      <c r="G10" s="88"/>
      <c r="H10" s="86"/>
      <c r="I10" s="82"/>
      <c r="J10" s="119">
        <f t="shared" ca="1" si="0"/>
        <v>0</v>
      </c>
      <c r="K10" s="120">
        <f t="shared" ca="1" si="1"/>
        <v>0</v>
      </c>
      <c r="L10" s="121">
        <f t="shared" ca="1" si="2"/>
        <v>0</v>
      </c>
      <c r="M10" s="122">
        <f t="shared" ca="1" si="3"/>
        <v>0</v>
      </c>
      <c r="N10" s="123">
        <f t="shared" ca="1" si="4"/>
        <v>0</v>
      </c>
      <c r="O10" s="124">
        <f t="shared" ca="1" si="5"/>
        <v>0</v>
      </c>
      <c r="P10"/>
      <c r="Q10"/>
      <c r="R10" s="1"/>
      <c r="S10"/>
      <c r="T10"/>
      <c r="U10"/>
      <c r="V10"/>
      <c r="W10" s="29" t="s">
        <v>6</v>
      </c>
      <c r="X10" s="30" t="str">
        <f>VLOOKUP(W10,Settings!$A$1:$G$6,$X$6,FALSE)</f>
        <v>Yes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</row>
    <row r="11" spans="1:174" ht="8.25" customHeight="1" thickTop="1" thickBot="1" x14ac:dyDescent="0.5">
      <c r="A11" s="145">
        <v>0.33333333333333298</v>
      </c>
      <c r="B11" s="84"/>
      <c r="C11" s="87"/>
      <c r="D11" s="84"/>
      <c r="E11" s="87"/>
      <c r="F11" s="84"/>
      <c r="G11" s="87"/>
      <c r="H11" s="84"/>
      <c r="I11" s="82"/>
      <c r="J11" s="119">
        <f t="shared" ca="1" si="0"/>
        <v>0</v>
      </c>
      <c r="K11" s="120">
        <f t="shared" ca="1" si="1"/>
        <v>0</v>
      </c>
      <c r="L11" s="121">
        <f t="shared" ca="1" si="2"/>
        <v>0</v>
      </c>
      <c r="M11" s="122">
        <f t="shared" ca="1" si="3"/>
        <v>0</v>
      </c>
      <c r="N11" s="123">
        <f t="shared" ca="1" si="4"/>
        <v>0</v>
      </c>
      <c r="O11" s="124">
        <f t="shared" ca="1" si="5"/>
        <v>0</v>
      </c>
      <c r="P11"/>
      <c r="Q11"/>
      <c r="R11" s="1"/>
      <c r="S11"/>
      <c r="T11"/>
      <c r="U11"/>
      <c r="V11"/>
      <c r="W11" s="29" t="s">
        <v>7</v>
      </c>
      <c r="X11" s="30" t="str">
        <f>VLOOKUP(W11,Settings!$A$1:$G$6,$X$6,FALSE)</f>
        <v>Yes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</row>
    <row r="12" spans="1:174" ht="8.25" customHeight="1" thickTop="1" thickBot="1" x14ac:dyDescent="0.5">
      <c r="A12" s="146">
        <v>0.34375</v>
      </c>
      <c r="B12" s="85"/>
      <c r="C12" s="79"/>
      <c r="D12" s="85"/>
      <c r="E12" s="79"/>
      <c r="F12" s="85"/>
      <c r="G12" s="79"/>
      <c r="H12" s="85"/>
      <c r="I12" s="82"/>
      <c r="J12" s="119">
        <f t="shared" ca="1" si="0"/>
        <v>0</v>
      </c>
      <c r="K12" s="120">
        <f t="shared" ca="1" si="1"/>
        <v>0</v>
      </c>
      <c r="L12" s="121">
        <f t="shared" ca="1" si="2"/>
        <v>0</v>
      </c>
      <c r="M12" s="122">
        <f t="shared" ca="1" si="3"/>
        <v>0</v>
      </c>
      <c r="N12" s="123">
        <f t="shared" ca="1" si="4"/>
        <v>0</v>
      </c>
      <c r="O12" s="124">
        <f t="shared" ca="1" si="5"/>
        <v>0</v>
      </c>
      <c r="P12"/>
      <c r="Q12"/>
      <c r="R12" s="1"/>
      <c r="S12"/>
      <c r="T12"/>
      <c r="U12"/>
      <c r="V12"/>
      <c r="W12" s="29" t="s">
        <v>8</v>
      </c>
      <c r="X12" s="30" t="str">
        <f>VLOOKUP(W12,Settings!$A$1:$G$6,$X$6,FALSE)</f>
        <v>Yes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</row>
    <row r="13" spans="1:174" ht="8.25" customHeight="1" thickTop="1" thickBot="1" x14ac:dyDescent="0.5">
      <c r="A13" s="146">
        <v>0.35416666666666602</v>
      </c>
      <c r="B13" s="85"/>
      <c r="C13" s="79"/>
      <c r="D13" s="85"/>
      <c r="E13" s="79"/>
      <c r="F13" s="85"/>
      <c r="G13" s="79"/>
      <c r="H13" s="85"/>
      <c r="I13" s="82"/>
      <c r="J13" s="119">
        <f t="shared" ca="1" si="0"/>
        <v>0</v>
      </c>
      <c r="K13" s="120">
        <f t="shared" ca="1" si="1"/>
        <v>0</v>
      </c>
      <c r="L13" s="121">
        <f t="shared" ca="1" si="2"/>
        <v>0</v>
      </c>
      <c r="M13" s="122">
        <f t="shared" ca="1" si="3"/>
        <v>0</v>
      </c>
      <c r="N13" s="123">
        <f t="shared" ca="1" si="4"/>
        <v>0</v>
      </c>
      <c r="O13" s="124">
        <f t="shared" ca="1" si="5"/>
        <v>0</v>
      </c>
      <c r="P13"/>
      <c r="Q13"/>
      <c r="R13" s="1"/>
      <c r="S13"/>
      <c r="T13"/>
      <c r="U13"/>
      <c r="V13"/>
      <c r="W13" s="29" t="s">
        <v>107</v>
      </c>
      <c r="X13" s="30" t="str">
        <f>VLOOKUP(W13,Settings!$A$1:$G$6,$X$6,FALSE)</f>
        <v>Yes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</row>
    <row r="14" spans="1:174" ht="8.25" customHeight="1" thickTop="1" x14ac:dyDescent="0.45">
      <c r="A14" s="147">
        <v>0.36458333333333298</v>
      </c>
      <c r="B14" s="86"/>
      <c r="C14" s="88"/>
      <c r="D14" s="86"/>
      <c r="E14" s="88"/>
      <c r="F14" s="86"/>
      <c r="G14" s="88"/>
      <c r="H14" s="86"/>
      <c r="I14" s="82"/>
      <c r="J14" s="119">
        <f t="shared" ca="1" si="0"/>
        <v>0</v>
      </c>
      <c r="K14" s="120">
        <f t="shared" ca="1" si="1"/>
        <v>0</v>
      </c>
      <c r="L14" s="121">
        <f t="shared" ca="1" si="2"/>
        <v>0</v>
      </c>
      <c r="M14" s="122">
        <f t="shared" ca="1" si="3"/>
        <v>0</v>
      </c>
      <c r="N14" s="123">
        <f t="shared" ca="1" si="4"/>
        <v>0</v>
      </c>
      <c r="O14" s="124">
        <f t="shared" ca="1" si="5"/>
        <v>0</v>
      </c>
      <c r="P14"/>
      <c r="Q14"/>
      <c r="R14" s="1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</row>
    <row r="15" spans="1:174" ht="8.25" customHeight="1" x14ac:dyDescent="0.45">
      <c r="A15" s="145">
        <v>0.375</v>
      </c>
      <c r="B15" s="84"/>
      <c r="C15" s="87"/>
      <c r="D15" s="84"/>
      <c r="E15" s="87"/>
      <c r="F15" s="84"/>
      <c r="G15" s="87"/>
      <c r="H15" s="84"/>
      <c r="I15" s="82"/>
      <c r="J15" s="119">
        <f t="shared" ca="1" si="0"/>
        <v>0</v>
      </c>
      <c r="K15" s="120">
        <f t="shared" ca="1" si="1"/>
        <v>0</v>
      </c>
      <c r="L15" s="121">
        <f t="shared" ca="1" si="2"/>
        <v>0</v>
      </c>
      <c r="M15" s="122">
        <f t="shared" ca="1" si="3"/>
        <v>0</v>
      </c>
      <c r="N15" s="123">
        <f t="shared" ca="1" si="4"/>
        <v>0</v>
      </c>
      <c r="O15" s="124">
        <f t="shared" ca="1" si="5"/>
        <v>0</v>
      </c>
      <c r="P15"/>
      <c r="Q15"/>
      <c r="R15" s="1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</row>
    <row r="16" spans="1:174" ht="8.25" customHeight="1" x14ac:dyDescent="0.45">
      <c r="A16" s="146">
        <v>0.38541666666666602</v>
      </c>
      <c r="B16" s="85"/>
      <c r="C16" s="79"/>
      <c r="D16" s="85"/>
      <c r="E16" s="79"/>
      <c r="F16" s="85"/>
      <c r="G16" s="79"/>
      <c r="H16" s="85"/>
      <c r="I16" s="82"/>
      <c r="J16" s="119">
        <f t="shared" ca="1" si="0"/>
        <v>0</v>
      </c>
      <c r="K16" s="120">
        <f t="shared" ca="1" si="1"/>
        <v>0</v>
      </c>
      <c r="L16" s="121">
        <f t="shared" ca="1" si="2"/>
        <v>0</v>
      </c>
      <c r="M16" s="122">
        <f t="shared" ca="1" si="3"/>
        <v>0</v>
      </c>
      <c r="N16" s="123">
        <f t="shared" ca="1" si="4"/>
        <v>0</v>
      </c>
      <c r="O16" s="124">
        <f t="shared" ca="1" si="5"/>
        <v>0</v>
      </c>
      <c r="P16"/>
      <c r="Q16"/>
      <c r="R16" s="1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</row>
    <row r="17" spans="1:174" ht="8.25" customHeight="1" x14ac:dyDescent="0.45">
      <c r="A17" s="146">
        <v>0.39583333333333298</v>
      </c>
      <c r="B17" s="85"/>
      <c r="C17" s="79"/>
      <c r="D17" s="85"/>
      <c r="E17" s="79"/>
      <c r="F17" s="85"/>
      <c r="G17" s="79"/>
      <c r="H17" s="85"/>
      <c r="I17" s="82"/>
      <c r="J17" s="119">
        <f t="shared" ca="1" si="0"/>
        <v>0</v>
      </c>
      <c r="K17" s="120">
        <f t="shared" ca="1" si="1"/>
        <v>0</v>
      </c>
      <c r="L17" s="121">
        <f t="shared" ca="1" si="2"/>
        <v>0</v>
      </c>
      <c r="M17" s="122">
        <f t="shared" ca="1" si="3"/>
        <v>0</v>
      </c>
      <c r="N17" s="123">
        <f t="shared" ca="1" si="4"/>
        <v>0</v>
      </c>
      <c r="O17" s="124">
        <f t="shared" ca="1" si="5"/>
        <v>0</v>
      </c>
      <c r="P17"/>
      <c r="Q17"/>
      <c r="R17" s="1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</row>
    <row r="18" spans="1:174" ht="7.9" customHeight="1" x14ac:dyDescent="0.45">
      <c r="A18" s="147">
        <v>0.40625</v>
      </c>
      <c r="B18" s="86"/>
      <c r="C18" s="88"/>
      <c r="D18" s="86"/>
      <c r="E18" s="88"/>
      <c r="F18" s="86"/>
      <c r="G18" s="88"/>
      <c r="H18" s="86"/>
      <c r="I18" s="82"/>
      <c r="J18" s="119">
        <f t="shared" ca="1" si="0"/>
        <v>0</v>
      </c>
      <c r="K18" s="120">
        <f t="shared" ca="1" si="1"/>
        <v>0</v>
      </c>
      <c r="L18" s="121">
        <f t="shared" ca="1" si="2"/>
        <v>0</v>
      </c>
      <c r="M18" s="122">
        <f t="shared" ca="1" si="3"/>
        <v>0</v>
      </c>
      <c r="N18" s="123">
        <f t="shared" ca="1" si="4"/>
        <v>0</v>
      </c>
      <c r="O18" s="124">
        <f t="shared" ca="1" si="5"/>
        <v>0</v>
      </c>
      <c r="P18"/>
      <c r="Q18"/>
      <c r="R18" s="1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</row>
    <row r="19" spans="1:174" ht="8.25" customHeight="1" x14ac:dyDescent="0.45">
      <c r="A19" s="145">
        <v>0.41666666666666702</v>
      </c>
      <c r="B19" s="84"/>
      <c r="C19" s="87"/>
      <c r="D19" s="84"/>
      <c r="E19" s="87"/>
      <c r="F19" s="84"/>
      <c r="G19" s="87"/>
      <c r="H19" s="84"/>
      <c r="I19" s="82"/>
      <c r="J19" s="119">
        <f t="shared" ca="1" si="0"/>
        <v>0</v>
      </c>
      <c r="K19" s="120">
        <f t="shared" ca="1" si="1"/>
        <v>0</v>
      </c>
      <c r="L19" s="121">
        <f t="shared" ca="1" si="2"/>
        <v>0</v>
      </c>
      <c r="M19" s="122">
        <f t="shared" ca="1" si="3"/>
        <v>0</v>
      </c>
      <c r="N19" s="123">
        <f t="shared" ca="1" si="4"/>
        <v>0</v>
      </c>
      <c r="O19" s="124">
        <f t="shared" ca="1" si="5"/>
        <v>0</v>
      </c>
      <c r="P19"/>
      <c r="Q19"/>
      <c r="R19" s="1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</row>
    <row r="20" spans="1:174" ht="8.25" customHeight="1" x14ac:dyDescent="0.45">
      <c r="A20" s="146">
        <v>0.42708333333333298</v>
      </c>
      <c r="B20" s="85"/>
      <c r="C20" s="79"/>
      <c r="D20" s="85"/>
      <c r="E20" s="79"/>
      <c r="F20" s="85"/>
      <c r="G20" s="79"/>
      <c r="H20" s="85"/>
      <c r="I20" s="82"/>
      <c r="J20" s="119">
        <f t="shared" ca="1" si="0"/>
        <v>0</v>
      </c>
      <c r="K20" s="120">
        <f t="shared" ca="1" si="1"/>
        <v>0</v>
      </c>
      <c r="L20" s="121">
        <f t="shared" ca="1" si="2"/>
        <v>0</v>
      </c>
      <c r="M20" s="122">
        <f t="shared" ca="1" si="3"/>
        <v>0</v>
      </c>
      <c r="N20" s="123">
        <f t="shared" ca="1" si="4"/>
        <v>0</v>
      </c>
      <c r="O20" s="124">
        <f t="shared" ca="1" si="5"/>
        <v>0</v>
      </c>
      <c r="P20"/>
      <c r="Q20"/>
      <c r="R20" s="1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</row>
    <row r="21" spans="1:174" ht="8.25" customHeight="1" x14ac:dyDescent="0.45">
      <c r="A21" s="146">
        <v>0.4375</v>
      </c>
      <c r="B21" s="85"/>
      <c r="C21" s="79"/>
      <c r="D21" s="85"/>
      <c r="E21" s="79"/>
      <c r="F21" s="85"/>
      <c r="G21" s="79"/>
      <c r="H21" s="85"/>
      <c r="I21" s="82"/>
      <c r="J21" s="119">
        <f t="shared" ca="1" si="0"/>
        <v>0</v>
      </c>
      <c r="K21" s="120">
        <f t="shared" ca="1" si="1"/>
        <v>0</v>
      </c>
      <c r="L21" s="121">
        <f t="shared" ca="1" si="2"/>
        <v>0</v>
      </c>
      <c r="M21" s="122">
        <f t="shared" ca="1" si="3"/>
        <v>0</v>
      </c>
      <c r="N21" s="123">
        <f t="shared" ca="1" si="4"/>
        <v>0</v>
      </c>
      <c r="O21" s="124">
        <f t="shared" ca="1" si="5"/>
        <v>0</v>
      </c>
      <c r="P21"/>
      <c r="Q21"/>
      <c r="R21" s="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</row>
    <row r="22" spans="1:174" ht="7.9" customHeight="1" x14ac:dyDescent="0.45">
      <c r="A22" s="147">
        <v>0.44791666666666602</v>
      </c>
      <c r="B22" s="86"/>
      <c r="C22" s="88"/>
      <c r="D22" s="86"/>
      <c r="E22" s="88"/>
      <c r="F22" s="86"/>
      <c r="G22" s="88"/>
      <c r="H22" s="86"/>
      <c r="I22" s="82"/>
      <c r="J22" s="119">
        <f t="shared" ca="1" si="0"/>
        <v>0</v>
      </c>
      <c r="K22" s="120">
        <f t="shared" ca="1" si="1"/>
        <v>0</v>
      </c>
      <c r="L22" s="121">
        <f t="shared" ca="1" si="2"/>
        <v>0</v>
      </c>
      <c r="M22" s="122">
        <f t="shared" ca="1" si="3"/>
        <v>0</v>
      </c>
      <c r="N22" s="123">
        <f t="shared" ca="1" si="4"/>
        <v>0</v>
      </c>
      <c r="O22" s="124">
        <f t="shared" ca="1" si="5"/>
        <v>0</v>
      </c>
      <c r="P22"/>
      <c r="Q22"/>
      <c r="R22" s="1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</row>
    <row r="23" spans="1:174" ht="8.25" customHeight="1" x14ac:dyDescent="0.45">
      <c r="A23" s="145">
        <v>0.45833333333333298</v>
      </c>
      <c r="B23" s="84"/>
      <c r="C23" s="87"/>
      <c r="D23" s="84"/>
      <c r="E23" s="87"/>
      <c r="F23" s="84"/>
      <c r="G23" s="87"/>
      <c r="H23" s="84"/>
      <c r="I23" s="82"/>
      <c r="J23" s="119">
        <f t="shared" ca="1" si="0"/>
        <v>0</v>
      </c>
      <c r="K23" s="120">
        <f t="shared" ca="1" si="1"/>
        <v>0</v>
      </c>
      <c r="L23" s="121">
        <f t="shared" ca="1" si="2"/>
        <v>0</v>
      </c>
      <c r="M23" s="122">
        <f t="shared" ca="1" si="3"/>
        <v>0</v>
      </c>
      <c r="N23" s="123">
        <f t="shared" ca="1" si="4"/>
        <v>0</v>
      </c>
      <c r="O23" s="124">
        <f t="shared" ca="1" si="5"/>
        <v>0</v>
      </c>
      <c r="P23"/>
      <c r="Q23"/>
      <c r="R23" s="1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</row>
    <row r="24" spans="1:174" ht="8.25" customHeight="1" x14ac:dyDescent="0.45">
      <c r="A24" s="146">
        <v>0.46875</v>
      </c>
      <c r="B24" s="85"/>
      <c r="C24" s="79"/>
      <c r="D24" s="85"/>
      <c r="E24" s="79"/>
      <c r="F24" s="85"/>
      <c r="G24" s="79"/>
      <c r="H24" s="85"/>
      <c r="I24" s="82"/>
      <c r="J24" s="119">
        <f t="shared" ca="1" si="0"/>
        <v>0</v>
      </c>
      <c r="K24" s="120">
        <f t="shared" ca="1" si="1"/>
        <v>0</v>
      </c>
      <c r="L24" s="121">
        <f t="shared" ca="1" si="2"/>
        <v>0</v>
      </c>
      <c r="M24" s="122">
        <f t="shared" ca="1" si="3"/>
        <v>0</v>
      </c>
      <c r="N24" s="123">
        <f t="shared" ca="1" si="4"/>
        <v>0</v>
      </c>
      <c r="O24" s="124">
        <f t="shared" ca="1" si="5"/>
        <v>0</v>
      </c>
      <c r="P24"/>
      <c r="Q24"/>
      <c r="R24" s="1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</row>
    <row r="25" spans="1:174" ht="8.25" customHeight="1" x14ac:dyDescent="0.45">
      <c r="A25" s="146">
        <v>0.47916666666666602</v>
      </c>
      <c r="B25" s="85"/>
      <c r="C25" s="79"/>
      <c r="D25" s="85"/>
      <c r="E25" s="79"/>
      <c r="F25" s="85"/>
      <c r="G25" s="79"/>
      <c r="H25" s="85"/>
      <c r="I25" s="82"/>
      <c r="J25" s="119">
        <f t="shared" ca="1" si="0"/>
        <v>0</v>
      </c>
      <c r="K25" s="120">
        <f t="shared" ca="1" si="1"/>
        <v>0</v>
      </c>
      <c r="L25" s="121">
        <f t="shared" ca="1" si="2"/>
        <v>0</v>
      </c>
      <c r="M25" s="122">
        <f t="shared" ca="1" si="3"/>
        <v>0</v>
      </c>
      <c r="N25" s="123">
        <f t="shared" ca="1" si="4"/>
        <v>0</v>
      </c>
      <c r="O25" s="124">
        <f t="shared" ca="1" si="5"/>
        <v>0</v>
      </c>
      <c r="P25"/>
      <c r="Q25"/>
      <c r="R25" s="1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</row>
    <row r="26" spans="1:174" ht="8.25" customHeight="1" x14ac:dyDescent="0.45">
      <c r="A26" s="147">
        <v>0.48958333333333298</v>
      </c>
      <c r="B26" s="86"/>
      <c r="C26" s="88"/>
      <c r="D26" s="86"/>
      <c r="E26" s="88"/>
      <c r="F26" s="86"/>
      <c r="G26" s="88"/>
      <c r="H26" s="86"/>
      <c r="I26" s="82"/>
      <c r="J26" s="119">
        <f t="shared" ca="1" si="0"/>
        <v>0</v>
      </c>
      <c r="K26" s="120">
        <f t="shared" ca="1" si="1"/>
        <v>0</v>
      </c>
      <c r="L26" s="121">
        <f t="shared" ca="1" si="2"/>
        <v>0</v>
      </c>
      <c r="M26" s="122">
        <f t="shared" ca="1" si="3"/>
        <v>0</v>
      </c>
      <c r="N26" s="123">
        <f t="shared" ca="1" si="4"/>
        <v>0</v>
      </c>
      <c r="O26" s="124">
        <f t="shared" ca="1" si="5"/>
        <v>0</v>
      </c>
      <c r="P26"/>
      <c r="Q26"/>
      <c r="R26" s="1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</row>
    <row r="27" spans="1:174" ht="8.25" customHeight="1" x14ac:dyDescent="0.45">
      <c r="A27" s="145">
        <v>0.5</v>
      </c>
      <c r="B27" s="84"/>
      <c r="C27" s="87"/>
      <c r="D27" s="84"/>
      <c r="E27" s="87"/>
      <c r="F27" s="84"/>
      <c r="G27" s="87"/>
      <c r="H27" s="84"/>
      <c r="I27" s="82"/>
      <c r="J27" s="119">
        <f t="shared" ca="1" si="0"/>
        <v>0</v>
      </c>
      <c r="K27" s="120">
        <f t="shared" ca="1" si="1"/>
        <v>0</v>
      </c>
      <c r="L27" s="121">
        <f t="shared" ca="1" si="2"/>
        <v>0</v>
      </c>
      <c r="M27" s="122">
        <f t="shared" ca="1" si="3"/>
        <v>0</v>
      </c>
      <c r="N27" s="123">
        <f t="shared" ca="1" si="4"/>
        <v>0</v>
      </c>
      <c r="O27" s="124">
        <f t="shared" ca="1" si="5"/>
        <v>0</v>
      </c>
      <c r="P27"/>
      <c r="Q27"/>
      <c r="R27" s="1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</row>
    <row r="28" spans="1:174" ht="8.25" customHeight="1" x14ac:dyDescent="0.45">
      <c r="A28" s="146">
        <v>0.51041666666666596</v>
      </c>
      <c r="B28" s="85"/>
      <c r="C28" s="79"/>
      <c r="D28" s="85"/>
      <c r="E28" s="79"/>
      <c r="F28" s="85"/>
      <c r="G28" s="79"/>
      <c r="H28" s="85"/>
      <c r="I28" s="82"/>
      <c r="J28" s="119">
        <f t="shared" ca="1" si="0"/>
        <v>0</v>
      </c>
      <c r="K28" s="120">
        <f t="shared" ca="1" si="1"/>
        <v>0</v>
      </c>
      <c r="L28" s="121">
        <f t="shared" ca="1" si="2"/>
        <v>0</v>
      </c>
      <c r="M28" s="122">
        <f t="shared" ca="1" si="3"/>
        <v>0</v>
      </c>
      <c r="N28" s="123">
        <f t="shared" ca="1" si="4"/>
        <v>0</v>
      </c>
      <c r="O28" s="124">
        <f t="shared" ca="1" si="5"/>
        <v>0</v>
      </c>
      <c r="P28"/>
      <c r="Q28"/>
      <c r="R28" s="1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</row>
    <row r="29" spans="1:174" ht="8.25" customHeight="1" x14ac:dyDescent="0.45">
      <c r="A29" s="146">
        <v>0.52083333333333304</v>
      </c>
      <c r="B29" s="85"/>
      <c r="C29" s="79"/>
      <c r="D29" s="85"/>
      <c r="E29" s="79"/>
      <c r="F29" s="85"/>
      <c r="G29" s="79"/>
      <c r="H29" s="85"/>
      <c r="I29" s="82"/>
      <c r="J29" s="119">
        <f t="shared" ca="1" si="0"/>
        <v>0</v>
      </c>
      <c r="K29" s="120">
        <f t="shared" ca="1" si="1"/>
        <v>0</v>
      </c>
      <c r="L29" s="121">
        <f t="shared" ca="1" si="2"/>
        <v>0</v>
      </c>
      <c r="M29" s="122">
        <f t="shared" ca="1" si="3"/>
        <v>0</v>
      </c>
      <c r="N29" s="123">
        <f t="shared" ca="1" si="4"/>
        <v>0</v>
      </c>
      <c r="O29" s="124">
        <f t="shared" ca="1" si="5"/>
        <v>0</v>
      </c>
      <c r="P29"/>
      <c r="Q29"/>
      <c r="R29" s="1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</row>
    <row r="30" spans="1:174" ht="8.25" customHeight="1" x14ac:dyDescent="0.45">
      <c r="A30" s="147">
        <v>0.531249999999999</v>
      </c>
      <c r="B30" s="86"/>
      <c r="C30" s="88"/>
      <c r="D30" s="86"/>
      <c r="E30" s="88"/>
      <c r="F30" s="86"/>
      <c r="G30" s="88"/>
      <c r="H30" s="86"/>
      <c r="I30" s="82"/>
      <c r="J30" s="119">
        <f t="shared" ca="1" si="0"/>
        <v>0</v>
      </c>
      <c r="K30" s="120">
        <f t="shared" ca="1" si="1"/>
        <v>0</v>
      </c>
      <c r="L30" s="121">
        <f t="shared" ca="1" si="2"/>
        <v>0</v>
      </c>
      <c r="M30" s="122">
        <f t="shared" ca="1" si="3"/>
        <v>0</v>
      </c>
      <c r="N30" s="123">
        <f t="shared" ca="1" si="4"/>
        <v>0</v>
      </c>
      <c r="O30" s="124">
        <f t="shared" ca="1" si="5"/>
        <v>0</v>
      </c>
      <c r="P30"/>
      <c r="Q30"/>
      <c r="R30" s="1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</row>
    <row r="31" spans="1:174" ht="8.25" customHeight="1" x14ac:dyDescent="0.45">
      <c r="A31" s="145">
        <v>0.54166666666666596</v>
      </c>
      <c r="B31" s="84"/>
      <c r="C31" s="87"/>
      <c r="D31" s="84"/>
      <c r="E31" s="87"/>
      <c r="F31" s="84"/>
      <c r="G31" s="87"/>
      <c r="H31" s="84"/>
      <c r="I31" s="82"/>
      <c r="J31" s="119">
        <f t="shared" ca="1" si="0"/>
        <v>0</v>
      </c>
      <c r="K31" s="120">
        <f t="shared" ca="1" si="1"/>
        <v>0</v>
      </c>
      <c r="L31" s="121">
        <f t="shared" ca="1" si="2"/>
        <v>0</v>
      </c>
      <c r="M31" s="122">
        <f t="shared" ca="1" si="3"/>
        <v>0</v>
      </c>
      <c r="N31" s="123">
        <f t="shared" ca="1" si="4"/>
        <v>0</v>
      </c>
      <c r="O31" s="124">
        <f t="shared" ca="1" si="5"/>
        <v>0</v>
      </c>
      <c r="P31"/>
      <c r="Q31"/>
      <c r="R31" s="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</row>
    <row r="32" spans="1:174" ht="8.25" customHeight="1" x14ac:dyDescent="0.45">
      <c r="A32" s="146">
        <v>0.55208333333333304</v>
      </c>
      <c r="B32" s="85"/>
      <c r="C32" s="79"/>
      <c r="D32" s="85"/>
      <c r="E32" s="79"/>
      <c r="F32" s="85"/>
      <c r="G32" s="79"/>
      <c r="H32" s="85"/>
      <c r="I32" s="82"/>
      <c r="J32" s="119">
        <f t="shared" ca="1" si="0"/>
        <v>0</v>
      </c>
      <c r="K32" s="120">
        <f t="shared" ca="1" si="1"/>
        <v>0</v>
      </c>
      <c r="L32" s="121">
        <f t="shared" ca="1" si="2"/>
        <v>0</v>
      </c>
      <c r="M32" s="122">
        <f t="shared" ca="1" si="3"/>
        <v>0</v>
      </c>
      <c r="N32" s="123">
        <f t="shared" ca="1" si="4"/>
        <v>0</v>
      </c>
      <c r="O32" s="124">
        <f t="shared" ca="1" si="5"/>
        <v>0</v>
      </c>
      <c r="P32"/>
      <c r="Q32"/>
      <c r="R32" s="1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</row>
    <row r="33" spans="1:174" ht="8.25" customHeight="1" x14ac:dyDescent="0.45">
      <c r="A33" s="146">
        <v>0.562499999999999</v>
      </c>
      <c r="B33" s="85"/>
      <c r="C33" s="79"/>
      <c r="D33" s="85"/>
      <c r="E33" s="79"/>
      <c r="F33" s="85"/>
      <c r="G33" s="79"/>
      <c r="H33" s="85"/>
      <c r="I33" s="82"/>
      <c r="J33" s="119">
        <f t="shared" ca="1" si="0"/>
        <v>0</v>
      </c>
      <c r="K33" s="120">
        <f t="shared" ca="1" si="1"/>
        <v>0</v>
      </c>
      <c r="L33" s="121">
        <f t="shared" ca="1" si="2"/>
        <v>0</v>
      </c>
      <c r="M33" s="122">
        <f t="shared" ca="1" si="3"/>
        <v>0</v>
      </c>
      <c r="N33" s="123">
        <f t="shared" ca="1" si="4"/>
        <v>0</v>
      </c>
      <c r="O33" s="124">
        <f t="shared" ca="1" si="5"/>
        <v>0</v>
      </c>
      <c r="P33"/>
      <c r="Q33"/>
      <c r="R33" s="1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</row>
    <row r="34" spans="1:174" ht="8.25" customHeight="1" x14ac:dyDescent="0.45">
      <c r="A34" s="147">
        <v>0.57291666666666596</v>
      </c>
      <c r="B34" s="86"/>
      <c r="C34" s="88"/>
      <c r="D34" s="86"/>
      <c r="E34" s="88"/>
      <c r="F34" s="86"/>
      <c r="G34" s="88"/>
      <c r="H34" s="86"/>
      <c r="I34" s="82"/>
      <c r="J34" s="119">
        <f t="shared" ca="1" si="0"/>
        <v>0</v>
      </c>
      <c r="K34" s="120">
        <f t="shared" ca="1" si="1"/>
        <v>0</v>
      </c>
      <c r="L34" s="121">
        <f t="shared" ca="1" si="2"/>
        <v>0</v>
      </c>
      <c r="M34" s="122">
        <f t="shared" ca="1" si="3"/>
        <v>0</v>
      </c>
      <c r="N34" s="123">
        <f t="shared" ca="1" si="4"/>
        <v>0</v>
      </c>
      <c r="O34" s="124">
        <f t="shared" ca="1" si="5"/>
        <v>0</v>
      </c>
      <c r="P34"/>
      <c r="Q34"/>
      <c r="R34" s="1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</row>
    <row r="35" spans="1:174" ht="8.25" customHeight="1" x14ac:dyDescent="0.45">
      <c r="A35" s="145">
        <v>0.58333333333333304</v>
      </c>
      <c r="B35" s="84"/>
      <c r="C35" s="87"/>
      <c r="D35" s="84"/>
      <c r="E35" s="87"/>
      <c r="F35" s="84"/>
      <c r="G35" s="87"/>
      <c r="H35" s="84"/>
      <c r="I35" s="82"/>
      <c r="J35" s="119">
        <f t="shared" ca="1" si="0"/>
        <v>0</v>
      </c>
      <c r="K35" s="120">
        <f t="shared" ca="1" si="1"/>
        <v>0</v>
      </c>
      <c r="L35" s="121">
        <f t="shared" ca="1" si="2"/>
        <v>0</v>
      </c>
      <c r="M35" s="122">
        <f t="shared" ca="1" si="3"/>
        <v>0</v>
      </c>
      <c r="N35" s="123">
        <f t="shared" ca="1" si="4"/>
        <v>0</v>
      </c>
      <c r="O35" s="124">
        <f t="shared" ca="1" si="5"/>
        <v>0</v>
      </c>
      <c r="P35"/>
      <c r="Q35"/>
      <c r="R35" s="1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</row>
    <row r="36" spans="1:174" ht="8.25" customHeight="1" x14ac:dyDescent="0.45">
      <c r="A36" s="146">
        <v>0.593749999999999</v>
      </c>
      <c r="B36" s="85"/>
      <c r="C36" s="79"/>
      <c r="D36" s="85"/>
      <c r="E36" s="79"/>
      <c r="F36" s="85"/>
      <c r="G36" s="79"/>
      <c r="H36" s="85"/>
      <c r="I36" s="82"/>
      <c r="J36" s="119">
        <f t="shared" ca="1" si="0"/>
        <v>0</v>
      </c>
      <c r="K36" s="120">
        <f t="shared" ca="1" si="1"/>
        <v>0</v>
      </c>
      <c r="L36" s="121">
        <f t="shared" ca="1" si="2"/>
        <v>0</v>
      </c>
      <c r="M36" s="122">
        <f t="shared" ca="1" si="3"/>
        <v>0</v>
      </c>
      <c r="N36" s="123">
        <f t="shared" ca="1" si="4"/>
        <v>0</v>
      </c>
      <c r="O36" s="124">
        <f t="shared" ca="1" si="5"/>
        <v>0</v>
      </c>
      <c r="P36"/>
      <c r="Q36"/>
      <c r="R36" s="1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</row>
    <row r="37" spans="1:174" ht="8.25" customHeight="1" x14ac:dyDescent="0.45">
      <c r="A37" s="146">
        <v>0.60416666666666596</v>
      </c>
      <c r="B37" s="85"/>
      <c r="C37" s="79"/>
      <c r="D37" s="85"/>
      <c r="E37" s="79"/>
      <c r="F37" s="85"/>
      <c r="G37" s="79"/>
      <c r="H37" s="85"/>
      <c r="I37" s="82"/>
      <c r="J37" s="119">
        <f t="shared" ca="1" si="0"/>
        <v>0</v>
      </c>
      <c r="K37" s="120">
        <f t="shared" ca="1" si="1"/>
        <v>0</v>
      </c>
      <c r="L37" s="121">
        <f t="shared" ca="1" si="2"/>
        <v>0</v>
      </c>
      <c r="M37" s="122">
        <f t="shared" ca="1" si="3"/>
        <v>0</v>
      </c>
      <c r="N37" s="123">
        <f t="shared" ca="1" si="4"/>
        <v>0</v>
      </c>
      <c r="O37" s="124">
        <f t="shared" ca="1" si="5"/>
        <v>0</v>
      </c>
      <c r="P37"/>
      <c r="Q37"/>
      <c r="R37" s="1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</row>
    <row r="38" spans="1:174" ht="8.25" customHeight="1" x14ac:dyDescent="0.45">
      <c r="A38" s="147">
        <v>0.61458333333333304</v>
      </c>
      <c r="B38" s="86"/>
      <c r="C38" s="88"/>
      <c r="D38" s="86"/>
      <c r="E38" s="88"/>
      <c r="F38" s="86"/>
      <c r="G38" s="88"/>
      <c r="H38" s="86"/>
      <c r="I38" s="82"/>
      <c r="J38" s="119">
        <f t="shared" ca="1" si="0"/>
        <v>0</v>
      </c>
      <c r="K38" s="120">
        <f t="shared" ca="1" si="1"/>
        <v>0</v>
      </c>
      <c r="L38" s="121">
        <f t="shared" ca="1" si="2"/>
        <v>0</v>
      </c>
      <c r="M38" s="122">
        <f t="shared" ca="1" si="3"/>
        <v>0</v>
      </c>
      <c r="N38" s="123">
        <f t="shared" ca="1" si="4"/>
        <v>0</v>
      </c>
      <c r="O38" s="124">
        <f t="shared" ca="1" si="5"/>
        <v>0</v>
      </c>
      <c r="P38"/>
      <c r="Q38"/>
      <c r="R38" s="1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</row>
    <row r="39" spans="1:174" ht="8.25" customHeight="1" x14ac:dyDescent="0.45">
      <c r="A39" s="145">
        <v>0.624999999999999</v>
      </c>
      <c r="B39" s="84"/>
      <c r="C39" s="87"/>
      <c r="D39" s="84"/>
      <c r="E39" s="87"/>
      <c r="F39" s="84"/>
      <c r="G39" s="87"/>
      <c r="H39" s="84"/>
      <c r="I39" s="82"/>
      <c r="J39" s="119">
        <f t="shared" ca="1" si="0"/>
        <v>0</v>
      </c>
      <c r="K39" s="120">
        <f t="shared" ca="1" si="1"/>
        <v>0</v>
      </c>
      <c r="L39" s="121">
        <f t="shared" ca="1" si="2"/>
        <v>0</v>
      </c>
      <c r="M39" s="122">
        <f t="shared" ca="1" si="3"/>
        <v>0</v>
      </c>
      <c r="N39" s="123">
        <f t="shared" ca="1" si="4"/>
        <v>0</v>
      </c>
      <c r="O39" s="124">
        <f t="shared" ca="1" si="5"/>
        <v>0</v>
      </c>
      <c r="P39"/>
      <c r="Q39"/>
      <c r="R39" s="1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</row>
    <row r="40" spans="1:174" ht="8.25" customHeight="1" x14ac:dyDescent="0.45">
      <c r="A40" s="146">
        <v>0.63541666666666596</v>
      </c>
      <c r="B40" s="85"/>
      <c r="C40" s="79"/>
      <c r="D40" s="85"/>
      <c r="E40" s="79"/>
      <c r="F40" s="85"/>
      <c r="G40" s="79"/>
      <c r="H40" s="85"/>
      <c r="I40" s="82"/>
      <c r="J40" s="119">
        <f t="shared" ca="1" si="0"/>
        <v>0</v>
      </c>
      <c r="K40" s="120">
        <f t="shared" ca="1" si="1"/>
        <v>0</v>
      </c>
      <c r="L40" s="121">
        <f t="shared" ca="1" si="2"/>
        <v>0</v>
      </c>
      <c r="M40" s="122">
        <f t="shared" ca="1" si="3"/>
        <v>0</v>
      </c>
      <c r="N40" s="123">
        <f t="shared" ca="1" si="4"/>
        <v>0</v>
      </c>
      <c r="O40" s="124">
        <f t="shared" ca="1" si="5"/>
        <v>0</v>
      </c>
      <c r="P40"/>
      <c r="Q40"/>
      <c r="R40" s="1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</row>
    <row r="41" spans="1:174" ht="8.25" customHeight="1" x14ac:dyDescent="0.45">
      <c r="A41" s="146">
        <v>0.64583333333333204</v>
      </c>
      <c r="B41" s="85"/>
      <c r="C41" s="79"/>
      <c r="D41" s="85"/>
      <c r="E41" s="79"/>
      <c r="F41" s="85"/>
      <c r="G41" s="79"/>
      <c r="H41" s="85"/>
      <c r="I41" s="82"/>
      <c r="J41" s="119">
        <f t="shared" ca="1" si="0"/>
        <v>0</v>
      </c>
      <c r="K41" s="120">
        <f t="shared" ca="1" si="1"/>
        <v>0</v>
      </c>
      <c r="L41" s="121">
        <f t="shared" ca="1" si="2"/>
        <v>0</v>
      </c>
      <c r="M41" s="122">
        <f t="shared" ca="1" si="3"/>
        <v>0</v>
      </c>
      <c r="N41" s="123">
        <f t="shared" ca="1" si="4"/>
        <v>0</v>
      </c>
      <c r="O41" s="124">
        <f t="shared" ca="1" si="5"/>
        <v>0</v>
      </c>
      <c r="P41"/>
      <c r="Q41"/>
      <c r="R41" s="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</row>
    <row r="42" spans="1:174" ht="8.25" customHeight="1" x14ac:dyDescent="0.45">
      <c r="A42" s="147">
        <v>0.656249999999999</v>
      </c>
      <c r="B42" s="86"/>
      <c r="C42" s="88"/>
      <c r="D42" s="86"/>
      <c r="E42" s="88"/>
      <c r="F42" s="86"/>
      <c r="G42" s="88"/>
      <c r="H42" s="86"/>
      <c r="I42" s="82"/>
      <c r="J42" s="119">
        <f t="shared" ca="1" si="0"/>
        <v>0</v>
      </c>
      <c r="K42" s="120">
        <f t="shared" ca="1" si="1"/>
        <v>0</v>
      </c>
      <c r="L42" s="121">
        <f t="shared" ca="1" si="2"/>
        <v>0</v>
      </c>
      <c r="M42" s="122">
        <f t="shared" ca="1" si="3"/>
        <v>0</v>
      </c>
      <c r="N42" s="123">
        <f t="shared" ca="1" si="4"/>
        <v>0</v>
      </c>
      <c r="O42" s="124">
        <f t="shared" ca="1" si="5"/>
        <v>0</v>
      </c>
      <c r="P42"/>
      <c r="Q42"/>
      <c r="R42" s="1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</row>
    <row r="43" spans="1:174" ht="8.25" customHeight="1" x14ac:dyDescent="0.45">
      <c r="A43" s="145">
        <v>0.66666666666666596</v>
      </c>
      <c r="B43" s="84"/>
      <c r="C43" s="87"/>
      <c r="D43" s="84"/>
      <c r="E43" s="87"/>
      <c r="F43" s="84"/>
      <c r="G43" s="87"/>
      <c r="H43" s="84"/>
      <c r="I43" s="82"/>
      <c r="J43" s="119">
        <f t="shared" ca="1" si="0"/>
        <v>0</v>
      </c>
      <c r="K43" s="120">
        <f t="shared" ca="1" si="1"/>
        <v>0</v>
      </c>
      <c r="L43" s="121">
        <f t="shared" ca="1" si="2"/>
        <v>0</v>
      </c>
      <c r="M43" s="122">
        <f t="shared" ca="1" si="3"/>
        <v>0</v>
      </c>
      <c r="N43" s="123">
        <f t="shared" ca="1" si="4"/>
        <v>0</v>
      </c>
      <c r="O43" s="124">
        <f t="shared" ca="1" si="5"/>
        <v>0</v>
      </c>
      <c r="P43"/>
      <c r="Q43"/>
      <c r="R43" s="1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</row>
    <row r="44" spans="1:174" ht="8.25" customHeight="1" x14ac:dyDescent="0.45">
      <c r="A44" s="146">
        <v>0.67708333333333204</v>
      </c>
      <c r="B44" s="85"/>
      <c r="C44" s="79"/>
      <c r="D44" s="85"/>
      <c r="E44" s="79"/>
      <c r="F44" s="85"/>
      <c r="G44" s="79"/>
      <c r="H44" s="85"/>
      <c r="I44" s="82"/>
      <c r="J44" s="119">
        <f t="shared" ca="1" si="0"/>
        <v>0</v>
      </c>
      <c r="K44" s="120">
        <f t="shared" ca="1" si="1"/>
        <v>0</v>
      </c>
      <c r="L44" s="121">
        <f t="shared" ca="1" si="2"/>
        <v>0</v>
      </c>
      <c r="M44" s="122">
        <f t="shared" ca="1" si="3"/>
        <v>0</v>
      </c>
      <c r="N44" s="123">
        <f t="shared" ca="1" si="4"/>
        <v>0</v>
      </c>
      <c r="O44" s="124">
        <f t="shared" ca="1" si="5"/>
        <v>0</v>
      </c>
      <c r="P44"/>
      <c r="Q44"/>
      <c r="R44" s="1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</row>
    <row r="45" spans="1:174" ht="8.25" customHeight="1" x14ac:dyDescent="0.45">
      <c r="A45" s="146">
        <v>0.687499999999999</v>
      </c>
      <c r="B45" s="85"/>
      <c r="C45" s="79"/>
      <c r="D45" s="85"/>
      <c r="E45" s="79"/>
      <c r="F45" s="85"/>
      <c r="G45" s="79"/>
      <c r="H45" s="85"/>
      <c r="I45" s="82"/>
      <c r="J45" s="119">
        <f t="shared" ca="1" si="0"/>
        <v>0</v>
      </c>
      <c r="K45" s="120">
        <f t="shared" ca="1" si="1"/>
        <v>0</v>
      </c>
      <c r="L45" s="121">
        <f t="shared" ca="1" si="2"/>
        <v>0</v>
      </c>
      <c r="M45" s="122">
        <f t="shared" ca="1" si="3"/>
        <v>0</v>
      </c>
      <c r="N45" s="123">
        <f t="shared" ca="1" si="4"/>
        <v>0</v>
      </c>
      <c r="O45" s="124">
        <f t="shared" ca="1" si="5"/>
        <v>0</v>
      </c>
      <c r="P45"/>
      <c r="Q45"/>
      <c r="R45" s="1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</row>
    <row r="46" spans="1:174" ht="8.25" customHeight="1" x14ac:dyDescent="0.45">
      <c r="A46" s="147">
        <v>0.69791666666666596</v>
      </c>
      <c r="B46" s="86"/>
      <c r="C46" s="88"/>
      <c r="D46" s="86"/>
      <c r="E46" s="88"/>
      <c r="F46" s="86"/>
      <c r="G46" s="88"/>
      <c r="H46" s="86"/>
      <c r="I46" s="82"/>
      <c r="J46" s="119">
        <f t="shared" ca="1" si="0"/>
        <v>0</v>
      </c>
      <c r="K46" s="120">
        <f t="shared" ca="1" si="1"/>
        <v>0</v>
      </c>
      <c r="L46" s="121">
        <f t="shared" ca="1" si="2"/>
        <v>0</v>
      </c>
      <c r="M46" s="122">
        <f t="shared" ca="1" si="3"/>
        <v>0</v>
      </c>
      <c r="N46" s="123">
        <f t="shared" ca="1" si="4"/>
        <v>0</v>
      </c>
      <c r="O46" s="124">
        <f t="shared" ca="1" si="5"/>
        <v>0</v>
      </c>
      <c r="P46"/>
      <c r="Q46"/>
      <c r="R46" s="1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</row>
    <row r="47" spans="1:174" ht="8.25" customHeight="1" x14ac:dyDescent="0.45">
      <c r="A47" s="145">
        <v>0.70833333333333204</v>
      </c>
      <c r="B47" s="84"/>
      <c r="C47" s="87"/>
      <c r="D47" s="84"/>
      <c r="E47" s="87"/>
      <c r="F47" s="84"/>
      <c r="G47" s="87"/>
      <c r="H47" s="84"/>
      <c r="I47" s="82"/>
      <c r="J47" s="119">
        <f t="shared" ca="1" si="0"/>
        <v>0</v>
      </c>
      <c r="K47" s="120">
        <f t="shared" ca="1" si="1"/>
        <v>0</v>
      </c>
      <c r="L47" s="121">
        <f t="shared" ca="1" si="2"/>
        <v>0</v>
      </c>
      <c r="M47" s="122">
        <f t="shared" ca="1" si="3"/>
        <v>0</v>
      </c>
      <c r="N47" s="123">
        <f t="shared" ca="1" si="4"/>
        <v>0</v>
      </c>
      <c r="O47" s="124">
        <f t="shared" ca="1" si="5"/>
        <v>0</v>
      </c>
      <c r="P47"/>
      <c r="Q47"/>
      <c r="R47" s="1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</row>
    <row r="48" spans="1:174" ht="8.25" customHeight="1" x14ac:dyDescent="0.45">
      <c r="A48" s="146">
        <v>0.718749999999999</v>
      </c>
      <c r="B48" s="85"/>
      <c r="C48" s="79"/>
      <c r="D48" s="85"/>
      <c r="E48" s="79"/>
      <c r="F48" s="85"/>
      <c r="G48" s="79"/>
      <c r="H48" s="85"/>
      <c r="I48" s="82"/>
      <c r="J48" s="119">
        <f t="shared" ca="1" si="0"/>
        <v>0</v>
      </c>
      <c r="K48" s="120">
        <f t="shared" ca="1" si="1"/>
        <v>0</v>
      </c>
      <c r="L48" s="121">
        <f t="shared" ca="1" si="2"/>
        <v>0</v>
      </c>
      <c r="M48" s="122">
        <f t="shared" ca="1" si="3"/>
        <v>0</v>
      </c>
      <c r="N48" s="123">
        <f t="shared" ca="1" si="4"/>
        <v>0</v>
      </c>
      <c r="O48" s="124">
        <f t="shared" ca="1" si="5"/>
        <v>0</v>
      </c>
      <c r="P48"/>
      <c r="Q48"/>
      <c r="R48" s="1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</row>
    <row r="49" spans="1:174" ht="8.25" customHeight="1" x14ac:dyDescent="0.45">
      <c r="A49" s="146">
        <v>0.72916666666666496</v>
      </c>
      <c r="B49" s="85"/>
      <c r="C49" s="79"/>
      <c r="D49" s="85"/>
      <c r="E49" s="79"/>
      <c r="F49" s="85"/>
      <c r="G49" s="79"/>
      <c r="H49" s="85"/>
      <c r="I49" s="82"/>
      <c r="J49" s="119">
        <f t="shared" ca="1" si="0"/>
        <v>0</v>
      </c>
      <c r="K49" s="120">
        <f t="shared" ca="1" si="1"/>
        <v>0</v>
      </c>
      <c r="L49" s="121">
        <f t="shared" ca="1" si="2"/>
        <v>0</v>
      </c>
      <c r="M49" s="122">
        <f t="shared" ca="1" si="3"/>
        <v>0</v>
      </c>
      <c r="N49" s="123">
        <f t="shared" ca="1" si="4"/>
        <v>0</v>
      </c>
      <c r="O49" s="124">
        <f t="shared" ca="1" si="5"/>
        <v>0</v>
      </c>
      <c r="P49"/>
      <c r="Q49"/>
      <c r="R49" s="1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</row>
    <row r="50" spans="1:174" ht="8.25" customHeight="1" x14ac:dyDescent="0.45">
      <c r="A50" s="147">
        <v>0.73958333333333204</v>
      </c>
      <c r="B50" s="86"/>
      <c r="C50" s="88"/>
      <c r="D50" s="86"/>
      <c r="E50" s="88"/>
      <c r="F50" s="86"/>
      <c r="G50" s="88"/>
      <c r="H50" s="86"/>
      <c r="I50" s="82"/>
      <c r="J50" s="119">
        <f t="shared" ca="1" si="0"/>
        <v>0</v>
      </c>
      <c r="K50" s="120">
        <f t="shared" ca="1" si="1"/>
        <v>0</v>
      </c>
      <c r="L50" s="121">
        <f t="shared" ca="1" si="2"/>
        <v>0</v>
      </c>
      <c r="M50" s="122">
        <f t="shared" ca="1" si="3"/>
        <v>0</v>
      </c>
      <c r="N50" s="123">
        <f t="shared" ca="1" si="4"/>
        <v>0</v>
      </c>
      <c r="O50" s="124">
        <f t="shared" ca="1" si="5"/>
        <v>0</v>
      </c>
      <c r="P50"/>
      <c r="Q50"/>
      <c r="R50" s="1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</row>
    <row r="51" spans="1:174" ht="8.25" customHeight="1" x14ac:dyDescent="0.45">
      <c r="A51" s="145">
        <v>0.749999999999999</v>
      </c>
      <c r="B51" s="84"/>
      <c r="C51" s="87"/>
      <c r="D51" s="84"/>
      <c r="E51" s="87"/>
      <c r="F51" s="84"/>
      <c r="G51" s="87"/>
      <c r="H51" s="84"/>
      <c r="I51" s="82"/>
      <c r="J51" s="119">
        <f t="shared" ca="1" si="0"/>
        <v>0</v>
      </c>
      <c r="K51" s="120">
        <f t="shared" ca="1" si="1"/>
        <v>0</v>
      </c>
      <c r="L51" s="121">
        <f t="shared" ca="1" si="2"/>
        <v>0</v>
      </c>
      <c r="M51" s="122">
        <f t="shared" ca="1" si="3"/>
        <v>0</v>
      </c>
      <c r="N51" s="123">
        <f t="shared" ca="1" si="4"/>
        <v>0</v>
      </c>
      <c r="O51" s="124">
        <f t="shared" ca="1" si="5"/>
        <v>0</v>
      </c>
      <c r="P51"/>
      <c r="Q51"/>
      <c r="R51" s="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</row>
    <row r="52" spans="1:174" ht="8.25" customHeight="1" x14ac:dyDescent="0.45">
      <c r="A52" s="146">
        <v>0.76041666666666496</v>
      </c>
      <c r="B52" s="85"/>
      <c r="C52" s="79"/>
      <c r="D52" s="85"/>
      <c r="E52" s="79"/>
      <c r="F52" s="85"/>
      <c r="G52" s="79"/>
      <c r="H52" s="85"/>
      <c r="I52" s="82"/>
      <c r="J52" s="119">
        <f t="shared" ca="1" si="0"/>
        <v>0</v>
      </c>
      <c r="K52" s="120">
        <f t="shared" ca="1" si="1"/>
        <v>0</v>
      </c>
      <c r="L52" s="121">
        <f t="shared" ca="1" si="2"/>
        <v>0</v>
      </c>
      <c r="M52" s="122">
        <f t="shared" ca="1" si="3"/>
        <v>0</v>
      </c>
      <c r="N52" s="123">
        <f t="shared" ca="1" si="4"/>
        <v>0</v>
      </c>
      <c r="O52" s="124">
        <f t="shared" ca="1" si="5"/>
        <v>0</v>
      </c>
      <c r="P52"/>
      <c r="Q52"/>
      <c r="R52" s="1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</row>
    <row r="53" spans="1:174" ht="8.25" customHeight="1" x14ac:dyDescent="0.45">
      <c r="A53" s="146">
        <v>0.77083333333333204</v>
      </c>
      <c r="B53" s="85"/>
      <c r="C53" s="79"/>
      <c r="D53" s="85"/>
      <c r="E53" s="79"/>
      <c r="F53" s="85"/>
      <c r="G53" s="79"/>
      <c r="H53" s="85"/>
      <c r="I53" s="82"/>
      <c r="J53" s="119">
        <f t="shared" ca="1" si="0"/>
        <v>0</v>
      </c>
      <c r="K53" s="120">
        <f t="shared" ca="1" si="1"/>
        <v>0</v>
      </c>
      <c r="L53" s="121">
        <f t="shared" ca="1" si="2"/>
        <v>0</v>
      </c>
      <c r="M53" s="122">
        <f t="shared" ca="1" si="3"/>
        <v>0</v>
      </c>
      <c r="N53" s="123">
        <f t="shared" ca="1" si="4"/>
        <v>0</v>
      </c>
      <c r="O53" s="124">
        <f t="shared" ca="1" si="5"/>
        <v>0</v>
      </c>
      <c r="P53"/>
      <c r="Q53"/>
      <c r="R53" s="1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</row>
    <row r="54" spans="1:174" ht="8.25" customHeight="1" x14ac:dyDescent="0.45">
      <c r="A54" s="147">
        <v>0.781249999999999</v>
      </c>
      <c r="B54" s="86"/>
      <c r="C54" s="88"/>
      <c r="D54" s="86"/>
      <c r="E54" s="88"/>
      <c r="F54" s="86"/>
      <c r="G54" s="88"/>
      <c r="H54" s="86"/>
      <c r="I54" s="82"/>
      <c r="J54" s="119">
        <f t="shared" ca="1" si="0"/>
        <v>0</v>
      </c>
      <c r="K54" s="120">
        <f t="shared" ca="1" si="1"/>
        <v>0</v>
      </c>
      <c r="L54" s="121">
        <f t="shared" ca="1" si="2"/>
        <v>0</v>
      </c>
      <c r="M54" s="122">
        <f t="shared" ca="1" si="3"/>
        <v>0</v>
      </c>
      <c r="N54" s="123">
        <f t="shared" ca="1" si="4"/>
        <v>0</v>
      </c>
      <c r="O54" s="124">
        <f t="shared" ca="1" si="5"/>
        <v>0</v>
      </c>
      <c r="P54"/>
      <c r="Q54"/>
      <c r="R54" s="1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</row>
    <row r="55" spans="1:174" ht="8.25" customHeight="1" x14ac:dyDescent="0.45">
      <c r="A55" s="145">
        <v>0.79166666666666496</v>
      </c>
      <c r="B55" s="84"/>
      <c r="C55" s="87"/>
      <c r="D55" s="84"/>
      <c r="E55" s="87"/>
      <c r="F55" s="84"/>
      <c r="G55" s="87"/>
      <c r="H55" s="84"/>
      <c r="I55" s="82"/>
      <c r="J55" s="119">
        <f t="shared" ca="1" si="0"/>
        <v>0</v>
      </c>
      <c r="K55" s="120">
        <f t="shared" ca="1" si="1"/>
        <v>0</v>
      </c>
      <c r="L55" s="121">
        <f t="shared" ca="1" si="2"/>
        <v>0</v>
      </c>
      <c r="M55" s="122">
        <f t="shared" ca="1" si="3"/>
        <v>0</v>
      </c>
      <c r="N55" s="123">
        <f t="shared" ca="1" si="4"/>
        <v>0</v>
      </c>
      <c r="O55" s="124">
        <f t="shared" ca="1" si="5"/>
        <v>0</v>
      </c>
      <c r="P55"/>
      <c r="Q55"/>
      <c r="R55" s="1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</row>
    <row r="56" spans="1:174" ht="8.25" customHeight="1" x14ac:dyDescent="0.45">
      <c r="A56" s="146">
        <v>0.80208333333333204</v>
      </c>
      <c r="B56" s="85"/>
      <c r="C56" s="79"/>
      <c r="D56" s="85"/>
      <c r="E56" s="79"/>
      <c r="F56" s="85"/>
      <c r="G56" s="79"/>
      <c r="H56" s="85"/>
      <c r="I56" s="82"/>
      <c r="J56" s="119">
        <f t="shared" ca="1" si="0"/>
        <v>0</v>
      </c>
      <c r="K56" s="120">
        <f t="shared" ca="1" si="1"/>
        <v>0</v>
      </c>
      <c r="L56" s="121">
        <f t="shared" ca="1" si="2"/>
        <v>0</v>
      </c>
      <c r="M56" s="122">
        <f t="shared" ca="1" si="3"/>
        <v>0</v>
      </c>
      <c r="N56" s="123">
        <f t="shared" ca="1" si="4"/>
        <v>0</v>
      </c>
      <c r="O56" s="124">
        <f t="shared" ca="1" si="5"/>
        <v>0</v>
      </c>
      <c r="P56"/>
      <c r="Q56"/>
      <c r="R56" s="1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</row>
    <row r="57" spans="1:174" ht="8.25" customHeight="1" x14ac:dyDescent="0.45">
      <c r="A57" s="146">
        <v>0.812499999999998</v>
      </c>
      <c r="B57" s="85"/>
      <c r="C57" s="79"/>
      <c r="D57" s="85"/>
      <c r="E57" s="79"/>
      <c r="F57" s="85"/>
      <c r="G57" s="79"/>
      <c r="H57" s="85"/>
      <c r="I57" s="82"/>
      <c r="J57" s="119">
        <f t="shared" ca="1" si="0"/>
        <v>0</v>
      </c>
      <c r="K57" s="120">
        <f t="shared" ca="1" si="1"/>
        <v>0</v>
      </c>
      <c r="L57" s="121">
        <f t="shared" ca="1" si="2"/>
        <v>0</v>
      </c>
      <c r="M57" s="122">
        <f t="shared" ca="1" si="3"/>
        <v>0</v>
      </c>
      <c r="N57" s="123">
        <f t="shared" ca="1" si="4"/>
        <v>0</v>
      </c>
      <c r="O57" s="124">
        <f t="shared" ca="1" si="5"/>
        <v>0</v>
      </c>
      <c r="P57"/>
      <c r="Q57"/>
      <c r="R57" s="1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</row>
    <row r="58" spans="1:174" ht="7.9" customHeight="1" x14ac:dyDescent="0.45">
      <c r="A58" s="147">
        <v>0.82291666666666496</v>
      </c>
      <c r="B58" s="86"/>
      <c r="C58" s="88"/>
      <c r="D58" s="86"/>
      <c r="E58" s="88"/>
      <c r="F58" s="86"/>
      <c r="G58" s="88"/>
      <c r="H58" s="86"/>
      <c r="I58" s="82"/>
      <c r="J58" s="119">
        <f t="shared" ca="1" si="0"/>
        <v>0</v>
      </c>
      <c r="K58" s="120">
        <f t="shared" ca="1" si="1"/>
        <v>0</v>
      </c>
      <c r="L58" s="121">
        <f t="shared" ca="1" si="2"/>
        <v>0</v>
      </c>
      <c r="M58" s="122">
        <f t="shared" ca="1" si="3"/>
        <v>0</v>
      </c>
      <c r="N58" s="123">
        <f t="shared" ca="1" si="4"/>
        <v>0</v>
      </c>
      <c r="O58" s="124">
        <f t="shared" ca="1" si="5"/>
        <v>0</v>
      </c>
      <c r="P58"/>
      <c r="Q58"/>
      <c r="R58" s="1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</row>
    <row r="59" spans="1:174" ht="8.25" customHeight="1" x14ac:dyDescent="0.45">
      <c r="A59" s="145">
        <v>0.83333333333333204</v>
      </c>
      <c r="B59" s="84"/>
      <c r="C59" s="87"/>
      <c r="D59" s="84"/>
      <c r="E59" s="87"/>
      <c r="F59" s="84"/>
      <c r="G59" s="87"/>
      <c r="H59" s="84"/>
      <c r="I59" s="82"/>
      <c r="J59" s="119">
        <f t="shared" ca="1" si="0"/>
        <v>0</v>
      </c>
      <c r="K59" s="120">
        <f t="shared" ca="1" si="1"/>
        <v>0</v>
      </c>
      <c r="L59" s="121">
        <f t="shared" ca="1" si="2"/>
        <v>0</v>
      </c>
      <c r="M59" s="122">
        <f t="shared" ca="1" si="3"/>
        <v>0</v>
      </c>
      <c r="N59" s="123">
        <f t="shared" ca="1" si="4"/>
        <v>0</v>
      </c>
      <c r="O59" s="124">
        <f t="shared" ca="1" si="5"/>
        <v>0</v>
      </c>
      <c r="P59"/>
      <c r="Q59"/>
      <c r="R59" s="1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</row>
    <row r="60" spans="1:174" ht="8.25" customHeight="1" x14ac:dyDescent="0.45">
      <c r="A60" s="146">
        <v>0.843749999999998</v>
      </c>
      <c r="B60" s="85"/>
      <c r="C60" s="79"/>
      <c r="D60" s="85"/>
      <c r="E60" s="79"/>
      <c r="F60" s="85"/>
      <c r="G60" s="79"/>
      <c r="H60" s="85"/>
      <c r="I60" s="82"/>
      <c r="J60" s="119">
        <f t="shared" ca="1" si="0"/>
        <v>0</v>
      </c>
      <c r="K60" s="120">
        <f t="shared" ca="1" si="1"/>
        <v>0</v>
      </c>
      <c r="L60" s="121">
        <f t="shared" ca="1" si="2"/>
        <v>0</v>
      </c>
      <c r="M60" s="122">
        <f t="shared" ca="1" si="3"/>
        <v>0</v>
      </c>
      <c r="N60" s="123">
        <f t="shared" ca="1" si="4"/>
        <v>0</v>
      </c>
      <c r="O60" s="124">
        <f t="shared" ca="1" si="5"/>
        <v>0</v>
      </c>
      <c r="P60"/>
      <c r="Q60"/>
      <c r="R60" s="1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</row>
    <row r="61" spans="1:174" ht="8.25" customHeight="1" x14ac:dyDescent="0.45">
      <c r="A61" s="146">
        <v>0.85416666666666496</v>
      </c>
      <c r="B61" s="85"/>
      <c r="C61" s="79"/>
      <c r="D61" s="85"/>
      <c r="E61" s="79"/>
      <c r="F61" s="85"/>
      <c r="G61" s="79"/>
      <c r="H61" s="85"/>
      <c r="I61" s="82"/>
      <c r="J61" s="119">
        <f t="shared" ca="1" si="0"/>
        <v>0</v>
      </c>
      <c r="K61" s="120">
        <f t="shared" ca="1" si="1"/>
        <v>0</v>
      </c>
      <c r="L61" s="121">
        <f t="shared" ca="1" si="2"/>
        <v>0</v>
      </c>
      <c r="M61" s="122">
        <f t="shared" ca="1" si="3"/>
        <v>0</v>
      </c>
      <c r="N61" s="123">
        <f t="shared" ca="1" si="4"/>
        <v>0</v>
      </c>
      <c r="O61" s="124">
        <f t="shared" ca="1" si="5"/>
        <v>0</v>
      </c>
      <c r="P61"/>
      <c r="Q61"/>
      <c r="R61" s="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</row>
    <row r="62" spans="1:174" ht="8.25" customHeight="1" x14ac:dyDescent="0.45">
      <c r="A62" s="147">
        <v>0.86458333333333204</v>
      </c>
      <c r="B62" s="86"/>
      <c r="C62" s="88"/>
      <c r="D62" s="86"/>
      <c r="E62" s="88"/>
      <c r="F62" s="86"/>
      <c r="G62" s="88"/>
      <c r="H62" s="86"/>
      <c r="I62" s="82"/>
      <c r="J62" s="119">
        <f t="shared" ca="1" si="0"/>
        <v>0</v>
      </c>
      <c r="K62" s="120">
        <f t="shared" ca="1" si="1"/>
        <v>0</v>
      </c>
      <c r="L62" s="121">
        <f t="shared" ca="1" si="2"/>
        <v>0</v>
      </c>
      <c r="M62" s="122">
        <f t="shared" ca="1" si="3"/>
        <v>0</v>
      </c>
      <c r="N62" s="123">
        <f t="shared" ca="1" si="4"/>
        <v>0</v>
      </c>
      <c r="O62" s="124">
        <f t="shared" ca="1" si="5"/>
        <v>0</v>
      </c>
      <c r="P62"/>
      <c r="Q62"/>
      <c r="R62" s="1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</row>
    <row r="63" spans="1:174" ht="8.25" customHeight="1" x14ac:dyDescent="0.45">
      <c r="A63" s="145">
        <v>0.874999999999998</v>
      </c>
      <c r="B63" s="84"/>
      <c r="C63" s="87"/>
      <c r="D63" s="84"/>
      <c r="E63" s="87"/>
      <c r="F63" s="84"/>
      <c r="G63" s="87"/>
      <c r="H63" s="84"/>
      <c r="I63" s="82"/>
      <c r="J63" s="119">
        <f t="shared" ca="1" si="0"/>
        <v>0</v>
      </c>
      <c r="K63" s="120">
        <f t="shared" ca="1" si="1"/>
        <v>0</v>
      </c>
      <c r="L63" s="121">
        <f t="shared" ca="1" si="2"/>
        <v>0</v>
      </c>
      <c r="M63" s="122">
        <f t="shared" ca="1" si="3"/>
        <v>0</v>
      </c>
      <c r="N63" s="123">
        <f t="shared" ca="1" si="4"/>
        <v>0</v>
      </c>
      <c r="O63" s="124">
        <f t="shared" ca="1" si="5"/>
        <v>0</v>
      </c>
      <c r="P63"/>
      <c r="Q63"/>
      <c r="R63" s="1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</row>
    <row r="64" spans="1:174" ht="8.25" customHeight="1" x14ac:dyDescent="0.45">
      <c r="A64" s="146">
        <v>0.88541666666666496</v>
      </c>
      <c r="B64" s="85"/>
      <c r="C64" s="79"/>
      <c r="D64" s="85"/>
      <c r="E64" s="79"/>
      <c r="F64" s="85"/>
      <c r="G64" s="79"/>
      <c r="H64" s="85"/>
      <c r="I64" s="82"/>
      <c r="J64" s="119">
        <f t="shared" ca="1" si="0"/>
        <v>0</v>
      </c>
      <c r="K64" s="120">
        <f t="shared" ca="1" si="1"/>
        <v>0</v>
      </c>
      <c r="L64" s="121">
        <f t="shared" ca="1" si="2"/>
        <v>0</v>
      </c>
      <c r="M64" s="122">
        <f t="shared" ca="1" si="3"/>
        <v>0</v>
      </c>
      <c r="N64" s="123">
        <f t="shared" ca="1" si="4"/>
        <v>0</v>
      </c>
      <c r="O64" s="124">
        <f t="shared" ca="1" si="5"/>
        <v>0</v>
      </c>
      <c r="P64"/>
      <c r="Q64"/>
      <c r="R64" s="1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</row>
    <row r="65" spans="1:174" ht="8.25" customHeight="1" x14ac:dyDescent="0.45">
      <c r="A65" s="146">
        <v>0.89583333333333204</v>
      </c>
      <c r="B65" s="85"/>
      <c r="C65" s="79"/>
      <c r="D65" s="85"/>
      <c r="E65" s="79"/>
      <c r="F65" s="85"/>
      <c r="G65" s="79"/>
      <c r="H65" s="85"/>
      <c r="I65" s="82"/>
      <c r="J65" s="119">
        <f t="shared" ca="1" si="0"/>
        <v>0</v>
      </c>
      <c r="K65" s="120">
        <f t="shared" ca="1" si="1"/>
        <v>0</v>
      </c>
      <c r="L65" s="121">
        <f t="shared" ca="1" si="2"/>
        <v>0</v>
      </c>
      <c r="M65" s="122">
        <f t="shared" ca="1" si="3"/>
        <v>0</v>
      </c>
      <c r="N65" s="123">
        <f t="shared" ca="1" si="4"/>
        <v>0</v>
      </c>
      <c r="O65" s="124">
        <f t="shared" ca="1" si="5"/>
        <v>0</v>
      </c>
      <c r="P65"/>
      <c r="Q65"/>
      <c r="R65" s="1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</row>
    <row r="66" spans="1:174" ht="8.25" customHeight="1" x14ac:dyDescent="0.45">
      <c r="A66" s="147">
        <v>0.906249999999998</v>
      </c>
      <c r="B66" s="86"/>
      <c r="C66" s="88"/>
      <c r="D66" s="86"/>
      <c r="E66" s="88"/>
      <c r="F66" s="86"/>
      <c r="G66" s="88"/>
      <c r="H66" s="86"/>
      <c r="I66" s="82"/>
      <c r="J66" s="119">
        <f t="shared" ca="1" si="0"/>
        <v>0</v>
      </c>
      <c r="K66" s="120">
        <f t="shared" ca="1" si="1"/>
        <v>0</v>
      </c>
      <c r="L66" s="121">
        <f t="shared" ca="1" si="2"/>
        <v>0</v>
      </c>
      <c r="M66" s="122">
        <f t="shared" ca="1" si="3"/>
        <v>0</v>
      </c>
      <c r="N66" s="123">
        <f t="shared" ca="1" si="4"/>
        <v>0</v>
      </c>
      <c r="O66" s="124">
        <f t="shared" ca="1" si="5"/>
        <v>0</v>
      </c>
      <c r="P66"/>
      <c r="Q66"/>
      <c r="R66" s="1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</row>
    <row r="67" spans="1:174" ht="8.25" customHeight="1" x14ac:dyDescent="0.45">
      <c r="A67" s="145">
        <v>0.91666666666666496</v>
      </c>
      <c r="B67" s="84"/>
      <c r="C67" s="87"/>
      <c r="D67" s="84"/>
      <c r="E67" s="87"/>
      <c r="F67" s="84"/>
      <c r="G67" s="87"/>
      <c r="H67" s="84"/>
      <c r="I67" s="82"/>
      <c r="J67" s="119">
        <f t="shared" ca="1" si="0"/>
        <v>0</v>
      </c>
      <c r="K67" s="120">
        <f t="shared" ca="1" si="1"/>
        <v>0</v>
      </c>
      <c r="L67" s="121">
        <f t="shared" ca="1" si="2"/>
        <v>0</v>
      </c>
      <c r="M67" s="122">
        <f t="shared" ca="1" si="3"/>
        <v>0</v>
      </c>
      <c r="N67" s="123">
        <f t="shared" ca="1" si="4"/>
        <v>0</v>
      </c>
      <c r="O67" s="124">
        <f t="shared" ca="1" si="5"/>
        <v>0</v>
      </c>
      <c r="P67"/>
      <c r="Q67"/>
      <c r="R67" s="1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</row>
    <row r="68" spans="1:174" ht="8.25" customHeight="1" x14ac:dyDescent="0.45">
      <c r="A68" s="146">
        <v>0.92708333333333104</v>
      </c>
      <c r="B68" s="85"/>
      <c r="C68" s="79"/>
      <c r="D68" s="85"/>
      <c r="E68" s="79"/>
      <c r="F68" s="85"/>
      <c r="G68" s="79"/>
      <c r="H68" s="85"/>
      <c r="I68" s="82"/>
      <c r="J68" s="119">
        <f t="shared" ref="J68:J74" ca="1" si="6">IFERROR(COUNTIFS(INDIRECT(CONCATENATE("'",$I68,"'!B3:H74")),"*Pre-Vocational*",INDIRECT(CONCATENATE("'",$I68,"'!B3:H74")),"*"&amp;$A$1&amp;"*")/4,0)</f>
        <v>0</v>
      </c>
      <c r="K68" s="120">
        <f t="shared" ref="K68:K74" ca="1" si="7">IFERROR(COUNTIFS(INDIRECT(CONCATENATE("'",$I68,"'!B3:H74")),"*CareGiver*",INDIRECT(CONCATENATE("'",$I68,"'!B3:H74")),"*"&amp;$A$1&amp;"*")/4,0)</f>
        <v>0</v>
      </c>
      <c r="L68" s="121">
        <f t="shared" ref="L68:L74" ca="1" si="8">IFERROR(COUNTIFS(INDIRECT(CONCATENATE("'",$I68,"'!B3:H74")),"*Advocacy*",INDIRECT(CONCATENATE("'",$I68,"'!B3:H74")),"*"&amp;$A$1&amp;"*")/4,0)</f>
        <v>0</v>
      </c>
      <c r="M68" s="122">
        <f t="shared" ref="M68:M74" ca="1" si="9">IFERROR(COUNTIFS(INDIRECT(CONCATENATE("'",$I68,"'!B3:H74")),"*Respite*",INDIRECT(CONCATENATE("'",$I68,"'!B3:H74")),"*"&amp;$A$1&amp;"*")/4,0)</f>
        <v>0</v>
      </c>
      <c r="N68" s="123">
        <f t="shared" ref="N68:N74" ca="1" si="10">IFERROR(COUNTIFS(INDIRECT(CONCATENATE("'",$I68,"'!B3:H74")),"*Com Hab*",INDIRECT(CONCATENATE("'",$I68,"'!B3:H74")),"*"&amp;$A$1&amp;"*")/4,0)</f>
        <v>0</v>
      </c>
      <c r="O68" s="124">
        <f t="shared" ref="O68:O74" ca="1" si="11">SUM(J68:N68)</f>
        <v>0</v>
      </c>
      <c r="P68"/>
      <c r="Q68"/>
      <c r="R68" s="1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</row>
    <row r="69" spans="1:174" ht="8.25" customHeight="1" x14ac:dyDescent="0.45">
      <c r="A69" s="146">
        <v>0.937499999999998</v>
      </c>
      <c r="B69" s="85"/>
      <c r="C69" s="79"/>
      <c r="D69" s="85"/>
      <c r="E69" s="79"/>
      <c r="F69" s="85"/>
      <c r="G69" s="79"/>
      <c r="H69" s="85"/>
      <c r="I69" s="82"/>
      <c r="J69" s="119">
        <f t="shared" ca="1" si="6"/>
        <v>0</v>
      </c>
      <c r="K69" s="120">
        <f t="shared" ca="1" si="7"/>
        <v>0</v>
      </c>
      <c r="L69" s="121">
        <f t="shared" ca="1" si="8"/>
        <v>0</v>
      </c>
      <c r="M69" s="122">
        <f t="shared" ca="1" si="9"/>
        <v>0</v>
      </c>
      <c r="N69" s="123">
        <f t="shared" ca="1" si="10"/>
        <v>0</v>
      </c>
      <c r="O69" s="124">
        <f t="shared" ca="1" si="11"/>
        <v>0</v>
      </c>
      <c r="P69"/>
      <c r="Q69"/>
      <c r="R69" s="1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</row>
    <row r="70" spans="1:174" ht="8.25" customHeight="1" x14ac:dyDescent="0.45">
      <c r="A70" s="147">
        <v>0.94791666666666496</v>
      </c>
      <c r="B70" s="86"/>
      <c r="C70" s="88"/>
      <c r="D70" s="86"/>
      <c r="E70" s="88"/>
      <c r="F70" s="86"/>
      <c r="G70" s="88"/>
      <c r="H70" s="86"/>
      <c r="I70" s="82"/>
      <c r="J70" s="119">
        <f t="shared" ca="1" si="6"/>
        <v>0</v>
      </c>
      <c r="K70" s="120">
        <f t="shared" ca="1" si="7"/>
        <v>0</v>
      </c>
      <c r="L70" s="121">
        <f t="shared" ca="1" si="8"/>
        <v>0</v>
      </c>
      <c r="M70" s="122">
        <f t="shared" ca="1" si="9"/>
        <v>0</v>
      </c>
      <c r="N70" s="123">
        <f t="shared" ca="1" si="10"/>
        <v>0</v>
      </c>
      <c r="O70" s="124">
        <f t="shared" ca="1" si="11"/>
        <v>0</v>
      </c>
      <c r="P70"/>
      <c r="Q70"/>
      <c r="R70" s="1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</row>
    <row r="71" spans="1:174" ht="8.25" customHeight="1" x14ac:dyDescent="0.45">
      <c r="A71" s="145">
        <v>0.95833333333333337</v>
      </c>
      <c r="B71" s="84"/>
      <c r="C71" s="87"/>
      <c r="D71" s="84"/>
      <c r="E71" s="87"/>
      <c r="F71" s="84"/>
      <c r="G71" s="87"/>
      <c r="H71" s="84"/>
      <c r="I71" s="82"/>
      <c r="J71" s="119">
        <f t="shared" ca="1" si="6"/>
        <v>0</v>
      </c>
      <c r="K71" s="120">
        <f t="shared" ca="1" si="7"/>
        <v>0</v>
      </c>
      <c r="L71" s="121">
        <f t="shared" ca="1" si="8"/>
        <v>0</v>
      </c>
      <c r="M71" s="122">
        <f t="shared" ca="1" si="9"/>
        <v>0</v>
      </c>
      <c r="N71" s="123">
        <f t="shared" ca="1" si="10"/>
        <v>0</v>
      </c>
      <c r="O71" s="124">
        <f t="shared" ca="1" si="11"/>
        <v>0</v>
      </c>
      <c r="P71"/>
      <c r="Q71"/>
      <c r="R71" s="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</row>
    <row r="72" spans="1:174" ht="8.25" customHeight="1" x14ac:dyDescent="0.45">
      <c r="A72" s="146">
        <v>0.96875</v>
      </c>
      <c r="B72" s="85"/>
      <c r="C72" s="79"/>
      <c r="D72" s="85"/>
      <c r="E72" s="79"/>
      <c r="F72" s="85"/>
      <c r="G72" s="79"/>
      <c r="H72" s="85"/>
      <c r="I72" s="82"/>
      <c r="J72" s="119">
        <f t="shared" ca="1" si="6"/>
        <v>0</v>
      </c>
      <c r="K72" s="120">
        <f t="shared" ca="1" si="7"/>
        <v>0</v>
      </c>
      <c r="L72" s="121">
        <f t="shared" ca="1" si="8"/>
        <v>0</v>
      </c>
      <c r="M72" s="122">
        <f t="shared" ca="1" si="9"/>
        <v>0</v>
      </c>
      <c r="N72" s="123">
        <f t="shared" ca="1" si="10"/>
        <v>0</v>
      </c>
      <c r="O72" s="124">
        <f t="shared" ca="1" si="11"/>
        <v>0</v>
      </c>
      <c r="P72"/>
      <c r="Q72"/>
      <c r="R72" s="1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</row>
    <row r="73" spans="1:174" ht="8.25" customHeight="1" x14ac:dyDescent="0.45">
      <c r="A73" s="146">
        <v>0.97916666666666663</v>
      </c>
      <c r="B73" s="85"/>
      <c r="C73" s="79"/>
      <c r="D73" s="85"/>
      <c r="E73" s="79"/>
      <c r="F73" s="85"/>
      <c r="G73" s="79"/>
      <c r="H73" s="85"/>
      <c r="I73" s="82"/>
      <c r="J73" s="119">
        <f t="shared" ca="1" si="6"/>
        <v>0</v>
      </c>
      <c r="K73" s="120">
        <f t="shared" ca="1" si="7"/>
        <v>0</v>
      </c>
      <c r="L73" s="121">
        <f t="shared" ca="1" si="8"/>
        <v>0</v>
      </c>
      <c r="M73" s="122">
        <f t="shared" ca="1" si="9"/>
        <v>0</v>
      </c>
      <c r="N73" s="123">
        <f t="shared" ca="1" si="10"/>
        <v>0</v>
      </c>
      <c r="O73" s="124">
        <f t="shared" ca="1" si="11"/>
        <v>0</v>
      </c>
      <c r="P73"/>
      <c r="Q73"/>
      <c r="R73" s="1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</row>
    <row r="74" spans="1:174" ht="8.25" customHeight="1" x14ac:dyDescent="0.45">
      <c r="A74" s="147">
        <v>0.98958333333333337</v>
      </c>
      <c r="B74" s="86"/>
      <c r="C74" s="88"/>
      <c r="D74" s="86"/>
      <c r="E74" s="88"/>
      <c r="F74" s="86"/>
      <c r="G74" s="88"/>
      <c r="H74" s="86"/>
      <c r="I74" s="82"/>
      <c r="J74" s="119">
        <f t="shared" ca="1" si="6"/>
        <v>0</v>
      </c>
      <c r="K74" s="120">
        <f t="shared" ca="1" si="7"/>
        <v>0</v>
      </c>
      <c r="L74" s="121">
        <f t="shared" ca="1" si="8"/>
        <v>0</v>
      </c>
      <c r="M74" s="122">
        <f t="shared" ca="1" si="9"/>
        <v>0</v>
      </c>
      <c r="N74" s="123">
        <f t="shared" ca="1" si="10"/>
        <v>0</v>
      </c>
      <c r="O74" s="124">
        <f t="shared" ca="1" si="11"/>
        <v>0</v>
      </c>
      <c r="P74"/>
      <c r="Q74"/>
      <c r="R74" s="1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</row>
    <row r="75" spans="1:174" ht="8.25" customHeight="1" x14ac:dyDescent="0.45">
      <c r="A75" s="139" t="s">
        <v>5</v>
      </c>
      <c r="B75" s="89"/>
      <c r="C75" s="89"/>
      <c r="D75" s="89"/>
      <c r="E75" s="89"/>
      <c r="F75" s="89"/>
      <c r="G75" s="89"/>
      <c r="H75" s="90">
        <f>COUNTIF($B$3:$H$74,"*Pre-Vocational*")/4</f>
        <v>0</v>
      </c>
      <c r="I75" s="82"/>
      <c r="P75"/>
      <c r="Q75"/>
      <c r="R75" s="1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</row>
    <row r="76" spans="1:174" ht="8.25" customHeight="1" x14ac:dyDescent="0.45">
      <c r="A76" s="140" t="s">
        <v>6</v>
      </c>
      <c r="B76" s="60"/>
      <c r="C76" s="60"/>
      <c r="D76" s="60"/>
      <c r="E76" s="60"/>
      <c r="F76" s="60"/>
      <c r="G76" s="60"/>
      <c r="H76" s="91">
        <f>COUNTIF($B$3:$H$74,"*CareGiver*")/4</f>
        <v>0</v>
      </c>
      <c r="I76" s="82"/>
      <c r="P76"/>
      <c r="Q76"/>
      <c r="R76" s="1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</row>
    <row r="77" spans="1:174" ht="8.25" customHeight="1" x14ac:dyDescent="0.45">
      <c r="A77" s="141" t="s">
        <v>7</v>
      </c>
      <c r="B77" s="62"/>
      <c r="C77" s="62"/>
      <c r="D77" s="62"/>
      <c r="E77" s="62"/>
      <c r="F77" s="62"/>
      <c r="G77" s="62"/>
      <c r="H77" s="92">
        <f>COUNTIF($B$3:$H$74,"*Advocacy*")/4</f>
        <v>0</v>
      </c>
      <c r="I77" s="82"/>
      <c r="P77"/>
      <c r="Q77"/>
      <c r="R77" s="1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</row>
    <row r="78" spans="1:174" ht="8.25" customHeight="1" x14ac:dyDescent="0.45">
      <c r="A78" s="142" t="s">
        <v>8</v>
      </c>
      <c r="B78" s="64"/>
      <c r="C78" s="64"/>
      <c r="D78" s="64"/>
      <c r="E78" s="64"/>
      <c r="F78" s="64"/>
      <c r="G78" s="64"/>
      <c r="H78" s="93">
        <f>COUNTIF($B$3:$H$74,"*Respite*")/4</f>
        <v>0</v>
      </c>
      <c r="I78" s="82"/>
      <c r="P78"/>
      <c r="Q78"/>
      <c r="R78" s="1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</row>
    <row r="79" spans="1:174" ht="8.25" customHeight="1" x14ac:dyDescent="0.45">
      <c r="A79" s="143" t="s">
        <v>107</v>
      </c>
      <c r="B79" s="68"/>
      <c r="C79" s="68"/>
      <c r="D79" s="68"/>
      <c r="E79" s="68"/>
      <c r="F79" s="68"/>
      <c r="G79" s="68"/>
      <c r="H79" s="94">
        <f>COUNTIF($B$3:$H$74,"*Com Hab*")/4</f>
        <v>0</v>
      </c>
      <c r="I79" s="82"/>
      <c r="P79"/>
      <c r="Q79"/>
      <c r="R79" s="1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</row>
    <row r="80" spans="1:174" ht="8.25" customHeight="1" x14ac:dyDescent="0.45">
      <c r="A80" s="144" t="s">
        <v>39</v>
      </c>
      <c r="B80" s="95"/>
      <c r="C80" s="95"/>
      <c r="D80" s="95"/>
      <c r="E80" s="95"/>
      <c r="F80" s="95"/>
      <c r="G80" s="95"/>
      <c r="H80" s="96">
        <f>SUM(H75:H79)</f>
        <v>0</v>
      </c>
      <c r="I80" s="82"/>
      <c r="P80"/>
      <c r="Q80"/>
      <c r="R80" s="1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</row>
    <row r="81" spans="1:126" ht="8.25" hidden="1" customHeight="1" x14ac:dyDescent="0.45">
      <c r="I81" s="82"/>
      <c r="DV81" s="12"/>
    </row>
    <row r="82" spans="1:126" ht="8.25" hidden="1" customHeight="1" x14ac:dyDescent="0.45">
      <c r="I82" s="82"/>
    </row>
    <row r="83" spans="1:126" ht="8.25" hidden="1" customHeight="1" x14ac:dyDescent="0.45">
      <c r="I83" s="82"/>
      <c r="DU83" s="11" t="s">
        <v>176</v>
      </c>
    </row>
    <row r="84" spans="1:126" ht="8.25" hidden="1" customHeight="1" x14ac:dyDescent="0.45">
      <c r="I84" s="82"/>
    </row>
    <row r="85" spans="1:126" ht="14.25" hidden="1" x14ac:dyDescent="0.45">
      <c r="A85"/>
      <c r="B85"/>
      <c r="C85"/>
      <c r="D85"/>
      <c r="E85"/>
      <c r="F85"/>
      <c r="G85"/>
      <c r="H85"/>
      <c r="I85" s="82"/>
    </row>
    <row r="86" spans="1:126" ht="14.25" hidden="1" x14ac:dyDescent="0.45">
      <c r="A86"/>
      <c r="B86"/>
      <c r="C86"/>
      <c r="D86"/>
      <c r="E86"/>
      <c r="F86"/>
      <c r="G86"/>
      <c r="H86"/>
      <c r="I86" s="82"/>
    </row>
    <row r="87" spans="1:126" ht="14.25" hidden="1" x14ac:dyDescent="0.45">
      <c r="A87"/>
      <c r="B87"/>
      <c r="C87"/>
      <c r="D87"/>
      <c r="E87"/>
      <c r="F87"/>
      <c r="G87"/>
      <c r="H87"/>
      <c r="I87" s="82"/>
    </row>
    <row r="88" spans="1:126" ht="14.25" hidden="1" x14ac:dyDescent="0.45">
      <c r="A88"/>
      <c r="B88"/>
      <c r="C88"/>
      <c r="D88"/>
      <c r="E88"/>
      <c r="F88"/>
      <c r="G88"/>
      <c r="H88"/>
      <c r="I88" s="82"/>
    </row>
    <row r="89" spans="1:126" ht="14.25" hidden="1" x14ac:dyDescent="0.45">
      <c r="A89"/>
      <c r="B89"/>
      <c r="C89"/>
      <c r="D89"/>
      <c r="E89"/>
      <c r="F89"/>
      <c r="G89"/>
      <c r="H89"/>
      <c r="I89" s="82"/>
    </row>
    <row r="90" spans="1:126" ht="8.25" hidden="1" customHeight="1" x14ac:dyDescent="0.45">
      <c r="A90"/>
      <c r="B90"/>
      <c r="C90"/>
      <c r="D90"/>
      <c r="E90"/>
      <c r="F90"/>
      <c r="G90"/>
      <c r="H90"/>
      <c r="I90" s="82"/>
    </row>
    <row r="91" spans="1:126" ht="8.25" hidden="1" customHeight="1" x14ac:dyDescent="0.45">
      <c r="I91" s="82"/>
    </row>
    <row r="92" spans="1:126" ht="8.25" hidden="1" customHeight="1" x14ac:dyDescent="0.45">
      <c r="I92" s="82"/>
    </row>
    <row r="93" spans="1:126" ht="8.25" hidden="1" customHeight="1" x14ac:dyDescent="0.45">
      <c r="I93" s="82"/>
    </row>
    <row r="94" spans="1:126" ht="8.25" hidden="1" customHeight="1" x14ac:dyDescent="0.45">
      <c r="I94" s="82"/>
    </row>
    <row r="95" spans="1:126" ht="8.25" hidden="1" customHeight="1" x14ac:dyDescent="0.45">
      <c r="I95" s="82"/>
    </row>
    <row r="96" spans="1:126" ht="8.25" hidden="1" customHeight="1" x14ac:dyDescent="0.45">
      <c r="I96" s="82"/>
    </row>
    <row r="97" spans="9:9" ht="8.25" hidden="1" customHeight="1" x14ac:dyDescent="0.45">
      <c r="I97" s="82"/>
    </row>
    <row r="98" spans="9:9" ht="8.25" hidden="1" customHeight="1" x14ac:dyDescent="0.45">
      <c r="I98" s="82"/>
    </row>
    <row r="99" spans="9:9" ht="8.25" hidden="1" customHeight="1" x14ac:dyDescent="0.45">
      <c r="I99" s="82"/>
    </row>
    <row r="100" spans="9:9" ht="8.25" hidden="1" customHeight="1" x14ac:dyDescent="0.45">
      <c r="I100" s="82"/>
    </row>
    <row r="101" spans="9:9" ht="8.25" hidden="1" customHeight="1" x14ac:dyDescent="0.45">
      <c r="I101" s="82"/>
    </row>
    <row r="102" spans="9:9" ht="8.25" hidden="1" customHeight="1" x14ac:dyDescent="0.45">
      <c r="I102" s="82"/>
    </row>
    <row r="103" spans="9:9" ht="8.25" hidden="1" customHeight="1" x14ac:dyDescent="0.45">
      <c r="I103" s="82"/>
    </row>
    <row r="104" spans="9:9" ht="8.25" hidden="1" customHeight="1" x14ac:dyDescent="0.45">
      <c r="I104" s="82"/>
    </row>
    <row r="105" spans="9:9" ht="8.25" hidden="1" customHeight="1" x14ac:dyDescent="0.45">
      <c r="I105" s="82"/>
    </row>
    <row r="106" spans="9:9" ht="8.25" hidden="1" customHeight="1" x14ac:dyDescent="0.45">
      <c r="I106" s="82"/>
    </row>
    <row r="107" spans="9:9" ht="8.25" hidden="1" customHeight="1" x14ac:dyDescent="0.45">
      <c r="I107" s="82"/>
    </row>
    <row r="108" spans="9:9" ht="8.25" hidden="1" customHeight="1" x14ac:dyDescent="0.45">
      <c r="I108" s="82"/>
    </row>
    <row r="109" spans="9:9" ht="8.25" hidden="1" customHeight="1" x14ac:dyDescent="0.45">
      <c r="I109" s="82"/>
    </row>
    <row r="110" spans="9:9" ht="8.25" hidden="1" customHeight="1" x14ac:dyDescent="0.45">
      <c r="I110" s="82"/>
    </row>
    <row r="111" spans="9:9" ht="8.25" hidden="1" customHeight="1" x14ac:dyDescent="0.45">
      <c r="I111" s="82"/>
    </row>
    <row r="112" spans="9:9" ht="8.25" hidden="1" customHeight="1" x14ac:dyDescent="0.45">
      <c r="I112" s="82"/>
    </row>
    <row r="113" spans="9:9" ht="8.25" hidden="1" customHeight="1" x14ac:dyDescent="0.45">
      <c r="I113" s="82"/>
    </row>
    <row r="114" spans="9:9" ht="8.25" hidden="1" customHeight="1" x14ac:dyDescent="0.45">
      <c r="I114" s="82"/>
    </row>
    <row r="115" spans="9:9" ht="8.25" hidden="1" customHeight="1" x14ac:dyDescent="0.45">
      <c r="I115" s="82"/>
    </row>
    <row r="116" spans="9:9" ht="8.25" hidden="1" customHeight="1" x14ac:dyDescent="0.45">
      <c r="I116" s="82"/>
    </row>
    <row r="117" spans="9:9" ht="8.25" hidden="1" customHeight="1" x14ac:dyDescent="0.45">
      <c r="I117" s="82"/>
    </row>
    <row r="118" spans="9:9" ht="8.25" hidden="1" customHeight="1" x14ac:dyDescent="0.45">
      <c r="I118" s="82"/>
    </row>
    <row r="119" spans="9:9" ht="8.25" hidden="1" customHeight="1" x14ac:dyDescent="0.45">
      <c r="I119" s="82"/>
    </row>
    <row r="120" spans="9:9" ht="8.25" hidden="1" customHeight="1" x14ac:dyDescent="0.45">
      <c r="I120" s="82"/>
    </row>
    <row r="121" spans="9:9" ht="8.25" hidden="1" customHeight="1" x14ac:dyDescent="0.45">
      <c r="I121" s="82"/>
    </row>
    <row r="122" spans="9:9" ht="8.25" hidden="1" customHeight="1" x14ac:dyDescent="0.45">
      <c r="I122" s="82"/>
    </row>
    <row r="123" spans="9:9" ht="8.25" hidden="1" customHeight="1" x14ac:dyDescent="0.45">
      <c r="I123" s="82"/>
    </row>
    <row r="124" spans="9:9" ht="8.25" hidden="1" customHeight="1" x14ac:dyDescent="0.45">
      <c r="I124" s="82"/>
    </row>
    <row r="125" spans="9:9" ht="8.25" hidden="1" customHeight="1" x14ac:dyDescent="0.45">
      <c r="I125" s="82"/>
    </row>
    <row r="126" spans="9:9" ht="8.25" hidden="1" customHeight="1" x14ac:dyDescent="0.45">
      <c r="I126" s="82"/>
    </row>
    <row r="127" spans="9:9" ht="8.25" hidden="1" customHeight="1" x14ac:dyDescent="0.45">
      <c r="I127" s="82"/>
    </row>
    <row r="128" spans="9:9" ht="8.25" hidden="1" customHeight="1" x14ac:dyDescent="0.45">
      <c r="I128" s="82"/>
    </row>
    <row r="129" spans="9:9" ht="8.25" hidden="1" customHeight="1" x14ac:dyDescent="0.45">
      <c r="I129" s="82"/>
    </row>
    <row r="130" spans="9:9" ht="8.25" hidden="1" customHeight="1" x14ac:dyDescent="0.45">
      <c r="I130" s="82"/>
    </row>
    <row r="131" spans="9:9" ht="8.25" hidden="1" customHeight="1" x14ac:dyDescent="0.45">
      <c r="I131" s="82"/>
    </row>
    <row r="132" spans="9:9" ht="8.25" hidden="1" customHeight="1" x14ac:dyDescent="0.45">
      <c r="I132" s="82"/>
    </row>
    <row r="133" spans="9:9" ht="8.25" hidden="1" customHeight="1" x14ac:dyDescent="0.45">
      <c r="I133" s="82"/>
    </row>
    <row r="134" spans="9:9" ht="8.25" hidden="1" customHeight="1" x14ac:dyDescent="0.45">
      <c r="I134" s="82"/>
    </row>
    <row r="135" spans="9:9" ht="8.25" hidden="1" customHeight="1" x14ac:dyDescent="0.45">
      <c r="I135" s="82"/>
    </row>
    <row r="136" spans="9:9" ht="8.25" hidden="1" customHeight="1" x14ac:dyDescent="0.45">
      <c r="I136" s="82"/>
    </row>
    <row r="137" spans="9:9" ht="8.25" hidden="1" customHeight="1" x14ac:dyDescent="0.45">
      <c r="I137" s="82"/>
    </row>
    <row r="138" spans="9:9" ht="8.25" hidden="1" customHeight="1" x14ac:dyDescent="0.45">
      <c r="I138" s="82"/>
    </row>
    <row r="139" spans="9:9" ht="8.25" hidden="1" customHeight="1" x14ac:dyDescent="0.45">
      <c r="I139" s="82"/>
    </row>
    <row r="140" spans="9:9" ht="8.25" hidden="1" customHeight="1" x14ac:dyDescent="0.45">
      <c r="I140" s="82"/>
    </row>
    <row r="141" spans="9:9" ht="8.25" hidden="1" customHeight="1" x14ac:dyDescent="0.45">
      <c r="I141" s="82"/>
    </row>
    <row r="142" spans="9:9" ht="8.25" hidden="1" customHeight="1" x14ac:dyDescent="0.45">
      <c r="I142" s="82"/>
    </row>
    <row r="143" spans="9:9" ht="8.25" hidden="1" customHeight="1" x14ac:dyDescent="0.45">
      <c r="I143" s="82"/>
    </row>
    <row r="144" spans="9:9" ht="8.25" hidden="1" customHeight="1" x14ac:dyDescent="0.45">
      <c r="I144" s="82"/>
    </row>
    <row r="145" spans="9:9" ht="8.25" hidden="1" customHeight="1" x14ac:dyDescent="0.45">
      <c r="I145" s="82"/>
    </row>
    <row r="146" spans="9:9" ht="8.25" hidden="1" customHeight="1" x14ac:dyDescent="0.45">
      <c r="I146" s="82"/>
    </row>
    <row r="147" spans="9:9" ht="8.25" hidden="1" customHeight="1" x14ac:dyDescent="0.45">
      <c r="I147" s="82"/>
    </row>
    <row r="148" spans="9:9" ht="8.25" hidden="1" customHeight="1" x14ac:dyDescent="0.45">
      <c r="I148" s="82"/>
    </row>
    <row r="149" spans="9:9" ht="8.25" hidden="1" customHeight="1" x14ac:dyDescent="0.45">
      <c r="I149" s="82"/>
    </row>
    <row r="150" spans="9:9" ht="8.25" hidden="1" customHeight="1" x14ac:dyDescent="0.45">
      <c r="I150" s="82"/>
    </row>
    <row r="151" spans="9:9" ht="8.25" hidden="1" customHeight="1" x14ac:dyDescent="0.45">
      <c r="I151" s="82"/>
    </row>
    <row r="152" spans="9:9" ht="8.25" hidden="1" customHeight="1" x14ac:dyDescent="0.45">
      <c r="I152" s="82"/>
    </row>
    <row r="153" spans="9:9" ht="8.25" hidden="1" customHeight="1" x14ac:dyDescent="0.45">
      <c r="I153" s="82"/>
    </row>
    <row r="154" spans="9:9" ht="8.25" hidden="1" customHeight="1" x14ac:dyDescent="0.45">
      <c r="I154" s="82"/>
    </row>
    <row r="155" spans="9:9" ht="8.25" hidden="1" customHeight="1" x14ac:dyDescent="0.45">
      <c r="I155" s="82"/>
    </row>
    <row r="156" spans="9:9" ht="8.25" hidden="1" customHeight="1" x14ac:dyDescent="0.45">
      <c r="I156" s="82"/>
    </row>
    <row r="157" spans="9:9" ht="8.25" hidden="1" customHeight="1" x14ac:dyDescent="0.45">
      <c r="I157" s="82"/>
    </row>
    <row r="158" spans="9:9" ht="8.25" hidden="1" customHeight="1" x14ac:dyDescent="0.45">
      <c r="I158" s="82"/>
    </row>
    <row r="159" spans="9:9" ht="8.25" hidden="1" customHeight="1" x14ac:dyDescent="0.45">
      <c r="I159" s="82"/>
    </row>
    <row r="160" spans="9:9" ht="8.25" hidden="1" customHeight="1" x14ac:dyDescent="0.45">
      <c r="I160" s="82"/>
    </row>
    <row r="161" spans="9:9" ht="8.25" hidden="1" customHeight="1" x14ac:dyDescent="0.45">
      <c r="I161" s="82"/>
    </row>
    <row r="162" spans="9:9" ht="8.25" hidden="1" customHeight="1" x14ac:dyDescent="0.45">
      <c r="I162" s="82"/>
    </row>
    <row r="163" spans="9:9" ht="8.25" hidden="1" customHeight="1" x14ac:dyDescent="0.45">
      <c r="I163" s="82"/>
    </row>
    <row r="164" spans="9:9" ht="8.25" hidden="1" customHeight="1" x14ac:dyDescent="0.45">
      <c r="I164" s="82"/>
    </row>
    <row r="165" spans="9:9" ht="8.25" hidden="1" customHeight="1" x14ac:dyDescent="0.45">
      <c r="I165" s="82"/>
    </row>
    <row r="166" spans="9:9" ht="8.25" hidden="1" customHeight="1" x14ac:dyDescent="0.45">
      <c r="I166" s="82"/>
    </row>
    <row r="167" spans="9:9" ht="8.25" hidden="1" customHeight="1" x14ac:dyDescent="0.45">
      <c r="I167" s="82"/>
    </row>
    <row r="168" spans="9:9" ht="8.25" hidden="1" customHeight="1" x14ac:dyDescent="0.45">
      <c r="I168" s="82"/>
    </row>
    <row r="169" spans="9:9" ht="8.25" hidden="1" customHeight="1" x14ac:dyDescent="0.45">
      <c r="I169" s="82"/>
    </row>
    <row r="170" spans="9:9" ht="8.25" hidden="1" customHeight="1" x14ac:dyDescent="0.45">
      <c r="I170" s="82"/>
    </row>
    <row r="171" spans="9:9" ht="8.25" hidden="1" customHeight="1" x14ac:dyDescent="0.45">
      <c r="I171" s="82"/>
    </row>
    <row r="172" spans="9:9" ht="8.25" hidden="1" customHeight="1" x14ac:dyDescent="0.45">
      <c r="I172" s="82"/>
    </row>
    <row r="173" spans="9:9" ht="8.25" hidden="1" customHeight="1" x14ac:dyDescent="0.45">
      <c r="I173" s="82"/>
    </row>
    <row r="174" spans="9:9" ht="8.25" hidden="1" customHeight="1" x14ac:dyDescent="0.45">
      <c r="I174" s="82"/>
    </row>
    <row r="175" spans="9:9" ht="8.25" hidden="1" customHeight="1" x14ac:dyDescent="0.45">
      <c r="I175" s="82"/>
    </row>
    <row r="176" spans="9:9" ht="8.25" hidden="1" customHeight="1" x14ac:dyDescent="0.45">
      <c r="I176" s="82"/>
    </row>
    <row r="177" spans="9:9" ht="8.25" hidden="1" customHeight="1" x14ac:dyDescent="0.45">
      <c r="I177" s="82"/>
    </row>
    <row r="178" spans="9:9" ht="8.25" hidden="1" customHeight="1" x14ac:dyDescent="0.45">
      <c r="I178" s="82"/>
    </row>
    <row r="179" spans="9:9" ht="8.25" hidden="1" customHeight="1" x14ac:dyDescent="0.45">
      <c r="I179" s="82"/>
    </row>
    <row r="180" spans="9:9" ht="8.25" hidden="1" customHeight="1" x14ac:dyDescent="0.45">
      <c r="I180" s="82"/>
    </row>
  </sheetData>
  <mergeCells count="7">
    <mergeCell ref="O1:O2"/>
    <mergeCell ref="A1:H1"/>
    <mergeCell ref="J1:J2"/>
    <mergeCell ref="K1:K2"/>
    <mergeCell ref="L1:L2"/>
    <mergeCell ref="M1:M2"/>
    <mergeCell ref="N1:N2"/>
  </mergeCells>
  <conditionalFormatting sqref="B3:H74">
    <cfRule type="containsText" dxfId="35" priority="1" operator="containsText" text="Unavailable">
      <formula>NOT(ISERROR(SEARCH("Unavailable",B3)))</formula>
    </cfRule>
    <cfRule type="containsText" dxfId="34" priority="2" operator="containsText" text="Com Hab">
      <formula>NOT(ISERROR(SEARCH("Com Hab",B3)))</formula>
    </cfRule>
    <cfRule type="containsText" dxfId="33" priority="3" operator="containsText" text="Respite">
      <formula>NOT(ISERROR(SEARCH("Respite",B3)))</formula>
    </cfRule>
    <cfRule type="containsText" dxfId="32" priority="4" operator="containsText" text="Advocacy">
      <formula>NOT(ISERROR(SEARCH("Advocacy",B3)))</formula>
    </cfRule>
    <cfRule type="containsText" dxfId="31" priority="5" operator="containsText" text="CareGiver">
      <formula>NOT(ISERROR(SEARCH("CareGiver",B3)))</formula>
    </cfRule>
    <cfRule type="containsText" dxfId="30" priority="6" operator="containsText" text="Pre-Vocational">
      <formula>NOT(ISERROR(SEARCH("Pre-Vocational",B3)))</formula>
    </cfRule>
  </conditionalFormatting>
  <dataValidations count="3">
    <dataValidation allowBlank="1" showInputMessage="1" showErrorMessage="1" prompt="Fill out in worker home sheet" sqref="R1:R6" xr:uid="{CE5FC45C-F5DB-435D-ADD4-716D2DD575D6}"/>
    <dataValidation type="list" allowBlank="1" showInputMessage="1" showErrorMessage="1" sqref="I3:I180" xr:uid="{945ED6CB-9E74-421D-9E36-7327D6A41CDA}">
      <formula1>Clients</formula1>
    </dataValidation>
    <dataValidation type="list" allowBlank="1" showInputMessage="1" showErrorMessage="1" sqref="A1" xr:uid="{DCEFAC2B-03D5-4D2B-A0D7-0B8F069B28D3}">
      <formula1>worker</formula1>
    </dataValidation>
  </dataValidations>
  <pageMargins left="0" right="0" top="1.75" bottom="0.75" header="0" footer="0"/>
  <pageSetup orientation="portrait" r:id="rId1"/>
  <headerFooter scaleWithDoc="0">
    <oddHeader>&amp;L&amp;G&amp;C
&amp;G</oddHeader>
    <oddFooter>&amp;C
Signature: ____________________ Date: ____/____/____
 &amp;K92D05010 Prag Blvd #003 Monroe NY 10950 ● 845-600-1331 ● Info@legadail.org &amp;K01+000
&amp;G</oddFooter>
  </headerFooter>
  <drawing r:id="rId2"/>
  <legacyDrawingHF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1E506-1326-4B55-A0A4-800BD29F527F}">
  <sheetPr codeName="Sheet14">
    <tabColor indexed="30"/>
    <pageSetUpPr fitToPage="1"/>
  </sheetPr>
  <dimension ref="A1:GC180"/>
  <sheetViews>
    <sheetView showGridLines="0" zoomScale="85" zoomScaleNormal="85" workbookViewId="0">
      <selection activeCell="R41" sqref="R41"/>
    </sheetView>
  </sheetViews>
  <sheetFormatPr defaultColWidth="0" defaultRowHeight="0" customHeight="1" zeroHeight="1" x14ac:dyDescent="0.45"/>
  <cols>
    <col min="1" max="1" width="11.265625" style="11" bestFit="1" customWidth="1"/>
    <col min="2" max="8" width="6.53125" style="11" customWidth="1"/>
    <col min="9" max="9" width="16.53125" style="83" customWidth="1"/>
    <col min="10" max="15" width="6.53125" customWidth="1"/>
    <col min="16" max="16" width="5.46484375" style="11" customWidth="1"/>
    <col min="17" max="17" width="17.73046875" style="11" customWidth="1"/>
    <col min="18" max="18" width="29.53125" style="50" customWidth="1"/>
    <col min="19" max="19" width="3.73046875" style="11" customWidth="1"/>
    <col min="20" max="20" width="37.53125" style="11" customWidth="1"/>
    <col min="21" max="21" width="3.73046875" style="11" customWidth="1"/>
    <col min="22" max="22" width="4.796875" style="11" hidden="1" customWidth="1"/>
    <col min="23" max="23" width="10.265625" style="11" hidden="1" customWidth="1"/>
    <col min="24" max="24" width="14.265625" style="11" hidden="1" customWidth="1"/>
    <col min="25" max="29" width="3.73046875" style="11" hidden="1" customWidth="1"/>
    <col min="30" max="30" width="4.796875" style="11" hidden="1" customWidth="1"/>
    <col min="31" max="31" width="10.265625" style="11" hidden="1" customWidth="1"/>
    <col min="32" max="37" width="3.73046875" style="11" hidden="1" customWidth="1"/>
    <col min="38" max="38" width="4.796875" style="11" hidden="1" customWidth="1"/>
    <col min="39" max="39" width="10.265625" style="11" hidden="1" customWidth="1"/>
    <col min="40" max="45" width="3.73046875" style="11" hidden="1" customWidth="1"/>
    <col min="46" max="46" width="4.796875" style="11" hidden="1" customWidth="1"/>
    <col min="47" max="47" width="10.265625" style="11" hidden="1" customWidth="1"/>
    <col min="48" max="53" width="3.73046875" style="11" hidden="1" customWidth="1"/>
    <col min="54" max="54" width="4.796875" style="11" hidden="1" customWidth="1"/>
    <col min="55" max="55" width="10.265625" style="11" hidden="1" customWidth="1"/>
    <col min="56" max="61" width="3.73046875" style="11" hidden="1" customWidth="1"/>
    <col min="62" max="62" width="4.796875" style="11" hidden="1" customWidth="1"/>
    <col min="63" max="63" width="10.265625" style="11" hidden="1" customWidth="1"/>
    <col min="64" max="69" width="3.73046875" style="11" hidden="1" customWidth="1"/>
    <col min="70" max="70" width="4.796875" style="11" hidden="1" customWidth="1"/>
    <col min="71" max="71" width="10.265625" style="11" hidden="1" customWidth="1"/>
    <col min="72" max="77" width="3.73046875" style="11" hidden="1" customWidth="1"/>
    <col min="78" max="78" width="4.796875" style="11" hidden="1" customWidth="1"/>
    <col min="79" max="79" width="10.265625" style="11" hidden="1" customWidth="1"/>
    <col min="80" max="85" width="3.73046875" style="11" hidden="1" customWidth="1"/>
    <col min="86" max="86" width="4.796875" style="11" hidden="1" customWidth="1"/>
    <col min="87" max="87" width="10.265625" style="11" hidden="1" customWidth="1"/>
    <col min="88" max="93" width="3.73046875" style="11" hidden="1" customWidth="1"/>
    <col min="94" max="94" width="4.796875" style="11" hidden="1" customWidth="1"/>
    <col min="95" max="95" width="10.265625" style="11" hidden="1" customWidth="1"/>
    <col min="96" max="101" width="3.73046875" style="11" hidden="1" customWidth="1"/>
    <col min="102" max="102" width="4.796875" style="11" hidden="1" customWidth="1"/>
    <col min="103" max="103" width="10.265625" style="11" hidden="1" customWidth="1"/>
    <col min="104" max="109" width="3.73046875" style="11" hidden="1" customWidth="1"/>
    <col min="110" max="110" width="4.796875" style="11" hidden="1" customWidth="1"/>
    <col min="111" max="111" width="10.265625" style="11" hidden="1" customWidth="1"/>
    <col min="112" max="117" width="3.73046875" style="11" hidden="1" customWidth="1"/>
    <col min="118" max="118" width="4.796875" style="11" hidden="1" customWidth="1"/>
    <col min="119" max="119" width="10.265625" style="11" hidden="1" customWidth="1"/>
    <col min="120" max="125" width="3.73046875" style="11" hidden="1" customWidth="1"/>
    <col min="126" max="126" width="4.796875" style="11" hidden="1" customWidth="1"/>
    <col min="127" max="127" width="10.265625" style="11" hidden="1" customWidth="1"/>
    <col min="128" max="133" width="3.73046875" style="11" hidden="1" customWidth="1"/>
    <col min="134" max="134" width="4.796875" style="11" hidden="1" customWidth="1"/>
    <col min="135" max="135" width="10.265625" style="11" hidden="1" customWidth="1"/>
    <col min="136" max="141" width="3.73046875" style="11" hidden="1" customWidth="1"/>
    <col min="142" max="142" width="4.796875" style="11" hidden="1" customWidth="1"/>
    <col min="143" max="143" width="10.265625" style="11" hidden="1" customWidth="1"/>
    <col min="144" max="149" width="3.73046875" style="11" hidden="1" customWidth="1"/>
    <col min="150" max="150" width="4.796875" style="11" hidden="1" customWidth="1"/>
    <col min="151" max="151" width="10.265625" style="11" hidden="1" customWidth="1"/>
    <col min="152" max="157" width="3.73046875" style="11" hidden="1" customWidth="1"/>
    <col min="158" max="158" width="4.796875" style="11" hidden="1" customWidth="1"/>
    <col min="159" max="159" width="10.265625" style="11" hidden="1" customWidth="1"/>
    <col min="160" max="165" width="3.73046875" style="11" hidden="1" customWidth="1"/>
    <col min="166" max="166" width="4.796875" style="11" hidden="1" customWidth="1"/>
    <col min="167" max="167" width="10.265625" style="11" hidden="1" customWidth="1"/>
    <col min="168" max="173" width="3.73046875" style="11" hidden="1" customWidth="1"/>
    <col min="174" max="174" width="4.796875" style="11" hidden="1" customWidth="1"/>
    <col min="175" max="175" width="3.73046875" hidden="1" customWidth="1"/>
    <col min="176" max="176" width="20.265625" hidden="1" customWidth="1"/>
    <col min="177" max="178" width="14.53125" hidden="1" customWidth="1"/>
    <col min="179" max="183" width="3.73046875" hidden="1" customWidth="1"/>
    <col min="184" max="184" width="12" hidden="1" customWidth="1"/>
    <col min="185" max="185" width="8.265625" hidden="1" customWidth="1"/>
    <col min="186" max="16384" width="3.73046875" hidden="1"/>
  </cols>
  <sheetData>
    <row r="1" spans="1:174" ht="8.25" customHeight="1" thickBot="1" x14ac:dyDescent="0.5">
      <c r="A1" s="181" t="s">
        <v>23</v>
      </c>
      <c r="B1" s="182"/>
      <c r="C1" s="182"/>
      <c r="D1" s="182"/>
      <c r="E1" s="182"/>
      <c r="F1" s="182"/>
      <c r="G1" s="182"/>
      <c r="H1" s="183"/>
      <c r="I1" s="148"/>
      <c r="J1" s="180" t="s">
        <v>208</v>
      </c>
      <c r="K1" s="180" t="s">
        <v>6</v>
      </c>
      <c r="L1" s="180" t="s">
        <v>7</v>
      </c>
      <c r="M1" s="180" t="s">
        <v>8</v>
      </c>
      <c r="N1" s="180" t="s">
        <v>107</v>
      </c>
      <c r="O1" s="180" t="s">
        <v>39</v>
      </c>
      <c r="P1"/>
      <c r="Q1" s="117" t="s">
        <v>10</v>
      </c>
      <c r="R1" s="115" t="str" cm="1">
        <f t="array" aca="1" ref="R1" ca="1">INDIRECT(CONCATENATE("Worker!A",MATCH($A$1,Worker!A:A,0)))</f>
        <v>Worker 6</v>
      </c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</row>
    <row r="2" spans="1:174" ht="8.25" customHeight="1" thickTop="1" thickBot="1" x14ac:dyDescent="0.5">
      <c r="A2" s="47"/>
      <c r="B2" s="47" t="s">
        <v>32</v>
      </c>
      <c r="C2" s="47" t="s">
        <v>33</v>
      </c>
      <c r="D2" s="47" t="s">
        <v>34</v>
      </c>
      <c r="E2" s="47" t="s">
        <v>35</v>
      </c>
      <c r="F2" s="47" t="s">
        <v>36</v>
      </c>
      <c r="G2" s="47" t="s">
        <v>37</v>
      </c>
      <c r="H2" s="47" t="s">
        <v>38</v>
      </c>
      <c r="I2" s="149" t="s">
        <v>172</v>
      </c>
      <c r="J2" s="180"/>
      <c r="K2" s="180"/>
      <c r="L2" s="180"/>
      <c r="M2" s="180"/>
      <c r="N2" s="180"/>
      <c r="O2" s="180"/>
      <c r="P2"/>
      <c r="Q2" s="117" t="s">
        <v>198</v>
      </c>
      <c r="R2" s="115" cm="1">
        <f t="array" aca="1" ref="R2" ca="1">INDIRECT(CONCATENATE("Worker!I",MATCH($A$1,Worker!A:A,0)))</f>
        <v>0</v>
      </c>
      <c r="S2"/>
      <c r="T2"/>
      <c r="U2"/>
      <c r="V2"/>
      <c r="W2" s="29" t="s">
        <v>179</v>
      </c>
      <c r="X2" s="29" t="str">
        <f>LOWER(A1)</f>
        <v>worker 6</v>
      </c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</row>
    <row r="3" spans="1:174" ht="8.25" customHeight="1" thickTop="1" thickBot="1" x14ac:dyDescent="0.5">
      <c r="A3" s="145">
        <v>0.25</v>
      </c>
      <c r="B3" s="84"/>
      <c r="C3" s="87"/>
      <c r="D3" s="84"/>
      <c r="E3" s="87"/>
      <c r="F3" s="84"/>
      <c r="G3" s="87"/>
      <c r="H3" s="84"/>
      <c r="I3" s="82"/>
      <c r="J3" s="119">
        <f ca="1">IFERROR(COUNTIFS(INDIRECT(CONCATENATE("'",$I3,"'!B3:H74")),"*Pre-Vocational*",INDIRECT(CONCATENATE("'",$I3,"'!B3:H74")),"*"&amp;$A$1&amp;"*")/4,0)</f>
        <v>0</v>
      </c>
      <c r="K3" s="120">
        <f ca="1">IFERROR(COUNTIFS(INDIRECT(CONCATENATE("'",$I3,"'!B3:H74")),"*CareGiver*",INDIRECT(CONCATENATE("'",$I3,"'!B3:H74")),"*"&amp;$A$1&amp;"*")/4,0)</f>
        <v>0</v>
      </c>
      <c r="L3" s="121">
        <f ca="1">IFERROR(COUNTIFS(INDIRECT(CONCATENATE("'",$I3,"'!B3:H74")),"*Advocacy*",INDIRECT(CONCATENATE("'",$I3,"'!B3:H74")),"*"&amp;$A$1&amp;"*")/4,0)</f>
        <v>0</v>
      </c>
      <c r="M3" s="122">
        <f ca="1">IFERROR(COUNTIFS(INDIRECT(CONCATENATE("'",$I3,"'!B3:H74")),"*Respite*",INDIRECT(CONCATENATE("'",$I3,"'!B3:H74")),"*"&amp;$A$1&amp;"*")/4,0)</f>
        <v>0</v>
      </c>
      <c r="N3" s="123">
        <f ca="1">IFERROR(COUNTIFS(INDIRECT(CONCATENATE("'",$I3,"'!B3:H74")),"*Com Hab*",INDIRECT(CONCATENATE("'",$I3,"'!B3:H74")),"*"&amp;$A$1&amp;"*")/4,0)</f>
        <v>0</v>
      </c>
      <c r="O3" s="124">
        <f ca="1">SUM(J3:N3)</f>
        <v>0</v>
      </c>
      <c r="P3"/>
      <c r="Q3" s="117" t="s">
        <v>201</v>
      </c>
      <c r="R3" s="115" cm="1">
        <f t="array" aca="1" ref="R3" ca="1">INDIRECT(CONCATENATE("Worker!J",MATCH($A$1,Worker!A:A,0)))</f>
        <v>0</v>
      </c>
      <c r="S3"/>
      <c r="T3"/>
      <c r="U3"/>
      <c r="V3"/>
      <c r="W3" s="29" t="s">
        <v>166</v>
      </c>
      <c r="X3" s="29" t="str">
        <f>LOWER(VLOOKUP(X2,Worker!A:N,12,FALSE))</f>
        <v/>
      </c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</row>
    <row r="4" spans="1:174" ht="8.25" customHeight="1" thickTop="1" thickBot="1" x14ac:dyDescent="0.5">
      <c r="A4" s="146">
        <v>0.26041666666666669</v>
      </c>
      <c r="B4" s="85"/>
      <c r="C4" s="79"/>
      <c r="D4" s="85"/>
      <c r="E4" s="79"/>
      <c r="F4" s="85"/>
      <c r="G4" s="79"/>
      <c r="H4" s="85"/>
      <c r="I4" s="82"/>
      <c r="J4" s="119">
        <f t="shared" ref="J4:J67" ca="1" si="0">IFERROR(COUNTIFS(INDIRECT(CONCATENATE("'",$I4,"'!B3:H74")),"*Pre-Vocational*",INDIRECT(CONCATENATE("'",$I4,"'!B3:H74")),"*"&amp;$A$1&amp;"*")/4,0)</f>
        <v>0</v>
      </c>
      <c r="K4" s="120">
        <f t="shared" ref="K4:K67" ca="1" si="1">IFERROR(COUNTIFS(INDIRECT(CONCATENATE("'",$I4,"'!B3:H74")),"*CareGiver*",INDIRECT(CONCATENATE("'",$I4,"'!B3:H74")),"*"&amp;$A$1&amp;"*")/4,0)</f>
        <v>0</v>
      </c>
      <c r="L4" s="121">
        <f t="shared" ref="L4:L67" ca="1" si="2">IFERROR(COUNTIFS(INDIRECT(CONCATENATE("'",$I4,"'!B3:H74")),"*Advocacy*",INDIRECT(CONCATENATE("'",$I4,"'!B3:H74")),"*"&amp;$A$1&amp;"*")/4,0)</f>
        <v>0</v>
      </c>
      <c r="M4" s="122">
        <f t="shared" ref="M4:M67" ca="1" si="3">IFERROR(COUNTIFS(INDIRECT(CONCATENATE("'",$I4,"'!B3:H74")),"*Respite*",INDIRECT(CONCATENATE("'",$I4,"'!B3:H74")),"*"&amp;$A$1&amp;"*")/4,0)</f>
        <v>0</v>
      </c>
      <c r="N4" s="123">
        <f t="shared" ref="N4:N67" ca="1" si="4">IFERROR(COUNTIFS(INDIRECT(CONCATENATE("'",$I4,"'!B3:H74")),"*Com Hab*",INDIRECT(CONCATENATE("'",$I4,"'!B3:H74")),"*"&amp;$A$1&amp;"*")/4,0)</f>
        <v>0</v>
      </c>
      <c r="O4" s="124">
        <f t="shared" ref="O4:O67" ca="1" si="5">SUM(J4:N4)</f>
        <v>0</v>
      </c>
      <c r="P4"/>
      <c r="Q4" s="117" t="s">
        <v>199</v>
      </c>
      <c r="R4" s="115" cm="1">
        <f t="array" aca="1" ref="R4" ca="1">INDIRECT(CONCATENATE("Worker!K",MATCH($A$1,Worker!A:A,0)))</f>
        <v>0</v>
      </c>
      <c r="S4"/>
      <c r="T4"/>
      <c r="U4"/>
      <c r="V4"/>
      <c r="W4" s="29" t="s">
        <v>109</v>
      </c>
      <c r="X4" s="30">
        <f>VLOOKUP(X2,Worker!A:N,2,FALSE)</f>
        <v>120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</row>
    <row r="5" spans="1:174" ht="8.25" customHeight="1" thickTop="1" thickBot="1" x14ac:dyDescent="0.5">
      <c r="A5" s="146">
        <v>0.27083333333333331</v>
      </c>
      <c r="B5" s="85"/>
      <c r="C5" s="79"/>
      <c r="D5" s="85"/>
      <c r="E5" s="79"/>
      <c r="F5" s="85"/>
      <c r="G5" s="79"/>
      <c r="H5" s="85"/>
      <c r="I5" s="82"/>
      <c r="J5" s="119">
        <f t="shared" ca="1" si="0"/>
        <v>0</v>
      </c>
      <c r="K5" s="120">
        <f t="shared" ca="1" si="1"/>
        <v>0</v>
      </c>
      <c r="L5" s="121">
        <f t="shared" ca="1" si="2"/>
        <v>0</v>
      </c>
      <c r="M5" s="122">
        <f t="shared" ca="1" si="3"/>
        <v>0</v>
      </c>
      <c r="N5" s="123">
        <f t="shared" ca="1" si="4"/>
        <v>0</v>
      </c>
      <c r="O5" s="124">
        <f t="shared" ca="1" si="5"/>
        <v>0</v>
      </c>
      <c r="P5"/>
      <c r="Q5" s="117" t="s">
        <v>226</v>
      </c>
      <c r="R5" s="115" cm="1">
        <f t="array" aca="1" ref="R5" ca="1">INDIRECT(CONCATENATE("Worker!L",MATCH($A$1,Worker!A:A,0)))</f>
        <v>0</v>
      </c>
      <c r="S5"/>
      <c r="T5"/>
      <c r="U5"/>
      <c r="V5"/>
      <c r="W5" s="31"/>
      <c r="X5" s="30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</row>
    <row r="6" spans="1:174" ht="8.25" customHeight="1" thickTop="1" thickBot="1" x14ac:dyDescent="0.5">
      <c r="A6" s="147">
        <v>0.28125</v>
      </c>
      <c r="B6" s="86"/>
      <c r="C6" s="88"/>
      <c r="D6" s="86"/>
      <c r="E6" s="88"/>
      <c r="F6" s="86"/>
      <c r="G6" s="88"/>
      <c r="H6" s="86"/>
      <c r="I6" s="82"/>
      <c r="J6" s="119">
        <f t="shared" ca="1" si="0"/>
        <v>0</v>
      </c>
      <c r="K6" s="120">
        <f t="shared" ca="1" si="1"/>
        <v>0</v>
      </c>
      <c r="L6" s="121">
        <f t="shared" ca="1" si="2"/>
        <v>0</v>
      </c>
      <c r="M6" s="122">
        <f t="shared" ca="1" si="3"/>
        <v>0</v>
      </c>
      <c r="N6" s="123">
        <f t="shared" ca="1" si="4"/>
        <v>0</v>
      </c>
      <c r="O6" s="124">
        <f t="shared" ca="1" si="5"/>
        <v>0</v>
      </c>
      <c r="P6"/>
      <c r="Q6" s="117" t="s">
        <v>200</v>
      </c>
      <c r="R6" s="115" cm="1">
        <f t="array" aca="1" ref="R6" ca="1">INDIRECT(CONCATENATE("Worker!M",MATCH($A$1,Worker!A:A,0)))</f>
        <v>0</v>
      </c>
      <c r="S6"/>
      <c r="T6"/>
      <c r="U6"/>
      <c r="V6"/>
      <c r="W6" s="31"/>
      <c r="X6" s="30">
        <f>IF(X4=Settings!E1,5,IF(X4=Settings!F1,6,IF(X4=Settings!G1,7,)))</f>
        <v>5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</row>
    <row r="7" spans="1:174" ht="8.25" customHeight="1" thickTop="1" thickBot="1" x14ac:dyDescent="0.5">
      <c r="A7" s="145">
        <v>0.29166666666666669</v>
      </c>
      <c r="B7" s="84"/>
      <c r="C7" s="87"/>
      <c r="D7" s="84"/>
      <c r="E7" s="87"/>
      <c r="F7" s="84"/>
      <c r="G7" s="87"/>
      <c r="H7" s="84"/>
      <c r="I7" s="82"/>
      <c r="J7" s="119">
        <f t="shared" ca="1" si="0"/>
        <v>0</v>
      </c>
      <c r="K7" s="120">
        <f t="shared" ca="1" si="1"/>
        <v>0</v>
      </c>
      <c r="L7" s="121">
        <f t="shared" ca="1" si="2"/>
        <v>0</v>
      </c>
      <c r="M7" s="122">
        <f t="shared" ca="1" si="3"/>
        <v>0</v>
      </c>
      <c r="N7" s="123">
        <f t="shared" ca="1" si="4"/>
        <v>0</v>
      </c>
      <c r="O7" s="124">
        <f t="shared" ca="1" si="5"/>
        <v>0</v>
      </c>
      <c r="P7"/>
      <c r="Q7"/>
      <c r="R7" s="1"/>
      <c r="S7"/>
      <c r="T7"/>
      <c r="U7"/>
      <c r="V7"/>
      <c r="W7" s="31"/>
      <c r="X7" s="30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</row>
    <row r="8" spans="1:174" ht="8.25" customHeight="1" thickTop="1" thickBot="1" x14ac:dyDescent="0.5">
      <c r="A8" s="146">
        <v>0.30208333333333331</v>
      </c>
      <c r="B8" s="85"/>
      <c r="C8" s="79"/>
      <c r="D8" s="85"/>
      <c r="E8" s="79"/>
      <c r="F8" s="85"/>
      <c r="G8" s="79"/>
      <c r="H8" s="85"/>
      <c r="I8" s="82"/>
      <c r="J8" s="119">
        <f t="shared" ca="1" si="0"/>
        <v>0</v>
      </c>
      <c r="K8" s="120">
        <f t="shared" ca="1" si="1"/>
        <v>0</v>
      </c>
      <c r="L8" s="121">
        <f t="shared" ca="1" si="2"/>
        <v>0</v>
      </c>
      <c r="M8" s="122">
        <f t="shared" ca="1" si="3"/>
        <v>0</v>
      </c>
      <c r="N8" s="123">
        <f t="shared" ca="1" si="4"/>
        <v>0</v>
      </c>
      <c r="O8" s="124">
        <f t="shared" ca="1" si="5"/>
        <v>0</v>
      </c>
      <c r="P8"/>
      <c r="Q8"/>
      <c r="R8" s="1"/>
      <c r="S8"/>
      <c r="T8"/>
      <c r="U8"/>
      <c r="V8"/>
      <c r="W8" s="29" t="s">
        <v>108</v>
      </c>
      <c r="X8" s="30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</row>
    <row r="9" spans="1:174" ht="8.25" customHeight="1" thickTop="1" thickBot="1" x14ac:dyDescent="0.5">
      <c r="A9" s="146">
        <v>0.3125</v>
      </c>
      <c r="B9" s="85"/>
      <c r="C9" s="79"/>
      <c r="D9" s="85"/>
      <c r="E9" s="79"/>
      <c r="F9" s="85"/>
      <c r="G9" s="79"/>
      <c r="H9" s="85"/>
      <c r="I9" s="82"/>
      <c r="J9" s="119">
        <f t="shared" ca="1" si="0"/>
        <v>0</v>
      </c>
      <c r="K9" s="120">
        <f t="shared" ca="1" si="1"/>
        <v>0</v>
      </c>
      <c r="L9" s="121">
        <f t="shared" ca="1" si="2"/>
        <v>0</v>
      </c>
      <c r="M9" s="122">
        <f t="shared" ca="1" si="3"/>
        <v>0</v>
      </c>
      <c r="N9" s="123">
        <f t="shared" ca="1" si="4"/>
        <v>0</v>
      </c>
      <c r="O9" s="124">
        <f t="shared" ca="1" si="5"/>
        <v>0</v>
      </c>
      <c r="P9"/>
      <c r="Q9"/>
      <c r="R9" s="1"/>
      <c r="S9"/>
      <c r="T9"/>
      <c r="U9"/>
      <c r="V9"/>
      <c r="W9" s="29" t="s">
        <v>5</v>
      </c>
      <c r="X9" s="30" t="str">
        <f>VLOOKUP(W9,Settings!$A$1:$G$6,$X$6,FALSE)</f>
        <v>Yes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</row>
    <row r="10" spans="1:174" ht="8.25" customHeight="1" thickTop="1" thickBot="1" x14ac:dyDescent="0.5">
      <c r="A10" s="147">
        <v>0.32291666666666702</v>
      </c>
      <c r="B10" s="86"/>
      <c r="C10" s="88"/>
      <c r="D10" s="86"/>
      <c r="E10" s="88"/>
      <c r="F10" s="86"/>
      <c r="G10" s="88"/>
      <c r="H10" s="86"/>
      <c r="I10" s="82"/>
      <c r="J10" s="119">
        <f t="shared" ca="1" si="0"/>
        <v>0</v>
      </c>
      <c r="K10" s="120">
        <f t="shared" ca="1" si="1"/>
        <v>0</v>
      </c>
      <c r="L10" s="121">
        <f t="shared" ca="1" si="2"/>
        <v>0</v>
      </c>
      <c r="M10" s="122">
        <f t="shared" ca="1" si="3"/>
        <v>0</v>
      </c>
      <c r="N10" s="123">
        <f t="shared" ca="1" si="4"/>
        <v>0</v>
      </c>
      <c r="O10" s="124">
        <f t="shared" ca="1" si="5"/>
        <v>0</v>
      </c>
      <c r="P10"/>
      <c r="Q10"/>
      <c r="R10" s="1"/>
      <c r="S10"/>
      <c r="T10"/>
      <c r="U10"/>
      <c r="V10"/>
      <c r="W10" s="29" t="s">
        <v>6</v>
      </c>
      <c r="X10" s="30" t="str">
        <f>VLOOKUP(W10,Settings!$A$1:$G$6,$X$6,FALSE)</f>
        <v>Yes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</row>
    <row r="11" spans="1:174" ht="8.25" customHeight="1" thickTop="1" thickBot="1" x14ac:dyDescent="0.5">
      <c r="A11" s="145">
        <v>0.33333333333333298</v>
      </c>
      <c r="B11" s="84"/>
      <c r="C11" s="87"/>
      <c r="D11" s="84"/>
      <c r="E11" s="87"/>
      <c r="F11" s="84"/>
      <c r="G11" s="87"/>
      <c r="H11" s="84"/>
      <c r="I11" s="82"/>
      <c r="J11" s="119">
        <f t="shared" ca="1" si="0"/>
        <v>0</v>
      </c>
      <c r="K11" s="120">
        <f t="shared" ca="1" si="1"/>
        <v>0</v>
      </c>
      <c r="L11" s="121">
        <f t="shared" ca="1" si="2"/>
        <v>0</v>
      </c>
      <c r="M11" s="122">
        <f t="shared" ca="1" si="3"/>
        <v>0</v>
      </c>
      <c r="N11" s="123">
        <f t="shared" ca="1" si="4"/>
        <v>0</v>
      </c>
      <c r="O11" s="124">
        <f t="shared" ca="1" si="5"/>
        <v>0</v>
      </c>
      <c r="P11"/>
      <c r="Q11"/>
      <c r="R11" s="1"/>
      <c r="S11"/>
      <c r="T11"/>
      <c r="U11"/>
      <c r="V11"/>
      <c r="W11" s="29" t="s">
        <v>7</v>
      </c>
      <c r="X11" s="30" t="str">
        <f>VLOOKUP(W11,Settings!$A$1:$G$6,$X$6,FALSE)</f>
        <v>Yes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</row>
    <row r="12" spans="1:174" ht="8.25" customHeight="1" thickTop="1" thickBot="1" x14ac:dyDescent="0.5">
      <c r="A12" s="146">
        <v>0.34375</v>
      </c>
      <c r="B12" s="85"/>
      <c r="C12" s="79"/>
      <c r="D12" s="85"/>
      <c r="E12" s="79"/>
      <c r="F12" s="85"/>
      <c r="G12" s="79"/>
      <c r="H12" s="85"/>
      <c r="I12" s="82"/>
      <c r="J12" s="119">
        <f t="shared" ca="1" si="0"/>
        <v>0</v>
      </c>
      <c r="K12" s="120">
        <f t="shared" ca="1" si="1"/>
        <v>0</v>
      </c>
      <c r="L12" s="121">
        <f t="shared" ca="1" si="2"/>
        <v>0</v>
      </c>
      <c r="M12" s="122">
        <f t="shared" ca="1" si="3"/>
        <v>0</v>
      </c>
      <c r="N12" s="123">
        <f t="shared" ca="1" si="4"/>
        <v>0</v>
      </c>
      <c r="O12" s="124">
        <f t="shared" ca="1" si="5"/>
        <v>0</v>
      </c>
      <c r="P12"/>
      <c r="Q12"/>
      <c r="R12" s="1"/>
      <c r="S12"/>
      <c r="T12"/>
      <c r="U12"/>
      <c r="V12"/>
      <c r="W12" s="29" t="s">
        <v>8</v>
      </c>
      <c r="X12" s="30" t="str">
        <f>VLOOKUP(W12,Settings!$A$1:$G$6,$X$6,FALSE)</f>
        <v>Yes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</row>
    <row r="13" spans="1:174" ht="8.25" customHeight="1" thickTop="1" thickBot="1" x14ac:dyDescent="0.5">
      <c r="A13" s="146">
        <v>0.35416666666666602</v>
      </c>
      <c r="B13" s="85"/>
      <c r="C13" s="79"/>
      <c r="D13" s="85"/>
      <c r="E13" s="79"/>
      <c r="F13" s="85"/>
      <c r="G13" s="79"/>
      <c r="H13" s="85"/>
      <c r="I13" s="82"/>
      <c r="J13" s="119">
        <f t="shared" ca="1" si="0"/>
        <v>0</v>
      </c>
      <c r="K13" s="120">
        <f t="shared" ca="1" si="1"/>
        <v>0</v>
      </c>
      <c r="L13" s="121">
        <f t="shared" ca="1" si="2"/>
        <v>0</v>
      </c>
      <c r="M13" s="122">
        <f t="shared" ca="1" si="3"/>
        <v>0</v>
      </c>
      <c r="N13" s="123">
        <f t="shared" ca="1" si="4"/>
        <v>0</v>
      </c>
      <c r="O13" s="124">
        <f t="shared" ca="1" si="5"/>
        <v>0</v>
      </c>
      <c r="P13"/>
      <c r="Q13"/>
      <c r="R13" s="1"/>
      <c r="S13"/>
      <c r="T13"/>
      <c r="U13"/>
      <c r="V13"/>
      <c r="W13" s="29" t="s">
        <v>107</v>
      </c>
      <c r="X13" s="30" t="str">
        <f>VLOOKUP(W13,Settings!$A$1:$G$6,$X$6,FALSE)</f>
        <v>Yes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</row>
    <row r="14" spans="1:174" ht="8.25" customHeight="1" thickTop="1" x14ac:dyDescent="0.45">
      <c r="A14" s="147">
        <v>0.36458333333333298</v>
      </c>
      <c r="B14" s="86"/>
      <c r="C14" s="88"/>
      <c r="D14" s="86"/>
      <c r="E14" s="88"/>
      <c r="F14" s="86"/>
      <c r="G14" s="88"/>
      <c r="H14" s="86"/>
      <c r="I14" s="82"/>
      <c r="J14" s="119">
        <f t="shared" ca="1" si="0"/>
        <v>0</v>
      </c>
      <c r="K14" s="120">
        <f t="shared" ca="1" si="1"/>
        <v>0</v>
      </c>
      <c r="L14" s="121">
        <f t="shared" ca="1" si="2"/>
        <v>0</v>
      </c>
      <c r="M14" s="122">
        <f t="shared" ca="1" si="3"/>
        <v>0</v>
      </c>
      <c r="N14" s="123">
        <f t="shared" ca="1" si="4"/>
        <v>0</v>
      </c>
      <c r="O14" s="124">
        <f t="shared" ca="1" si="5"/>
        <v>0</v>
      </c>
      <c r="P14"/>
      <c r="Q14"/>
      <c r="R14" s="1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</row>
    <row r="15" spans="1:174" ht="8.25" customHeight="1" x14ac:dyDescent="0.45">
      <c r="A15" s="145">
        <v>0.375</v>
      </c>
      <c r="B15" s="84"/>
      <c r="C15" s="87"/>
      <c r="D15" s="84"/>
      <c r="E15" s="87"/>
      <c r="F15" s="84"/>
      <c r="G15" s="87"/>
      <c r="H15" s="84"/>
      <c r="I15" s="82"/>
      <c r="J15" s="119">
        <f t="shared" ca="1" si="0"/>
        <v>0</v>
      </c>
      <c r="K15" s="120">
        <f t="shared" ca="1" si="1"/>
        <v>0</v>
      </c>
      <c r="L15" s="121">
        <f t="shared" ca="1" si="2"/>
        <v>0</v>
      </c>
      <c r="M15" s="122">
        <f t="shared" ca="1" si="3"/>
        <v>0</v>
      </c>
      <c r="N15" s="123">
        <f t="shared" ca="1" si="4"/>
        <v>0</v>
      </c>
      <c r="O15" s="124">
        <f t="shared" ca="1" si="5"/>
        <v>0</v>
      </c>
      <c r="P15"/>
      <c r="Q15"/>
      <c r="R15" s="1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</row>
    <row r="16" spans="1:174" ht="8.25" customHeight="1" x14ac:dyDescent="0.45">
      <c r="A16" s="146">
        <v>0.38541666666666602</v>
      </c>
      <c r="B16" s="85"/>
      <c r="C16" s="79"/>
      <c r="D16" s="85"/>
      <c r="E16" s="79"/>
      <c r="F16" s="85"/>
      <c r="G16" s="79"/>
      <c r="H16" s="85"/>
      <c r="I16" s="82"/>
      <c r="J16" s="119">
        <f t="shared" ca="1" si="0"/>
        <v>0</v>
      </c>
      <c r="K16" s="120">
        <f t="shared" ca="1" si="1"/>
        <v>0</v>
      </c>
      <c r="L16" s="121">
        <f t="shared" ca="1" si="2"/>
        <v>0</v>
      </c>
      <c r="M16" s="122">
        <f t="shared" ca="1" si="3"/>
        <v>0</v>
      </c>
      <c r="N16" s="123">
        <f t="shared" ca="1" si="4"/>
        <v>0</v>
      </c>
      <c r="O16" s="124">
        <f t="shared" ca="1" si="5"/>
        <v>0</v>
      </c>
      <c r="P16"/>
      <c r="Q16"/>
      <c r="R16" s="1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</row>
    <row r="17" spans="1:174" ht="8.25" customHeight="1" x14ac:dyDescent="0.45">
      <c r="A17" s="146">
        <v>0.39583333333333298</v>
      </c>
      <c r="B17" s="85"/>
      <c r="C17" s="79"/>
      <c r="D17" s="85"/>
      <c r="E17" s="79"/>
      <c r="F17" s="85"/>
      <c r="G17" s="79"/>
      <c r="H17" s="85"/>
      <c r="I17" s="82"/>
      <c r="J17" s="119">
        <f t="shared" ca="1" si="0"/>
        <v>0</v>
      </c>
      <c r="K17" s="120">
        <f t="shared" ca="1" si="1"/>
        <v>0</v>
      </c>
      <c r="L17" s="121">
        <f t="shared" ca="1" si="2"/>
        <v>0</v>
      </c>
      <c r="M17" s="122">
        <f t="shared" ca="1" si="3"/>
        <v>0</v>
      </c>
      <c r="N17" s="123">
        <f t="shared" ca="1" si="4"/>
        <v>0</v>
      </c>
      <c r="O17" s="124">
        <f t="shared" ca="1" si="5"/>
        <v>0</v>
      </c>
      <c r="P17"/>
      <c r="Q17"/>
      <c r="R17" s="1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</row>
    <row r="18" spans="1:174" ht="7.9" customHeight="1" x14ac:dyDescent="0.45">
      <c r="A18" s="147">
        <v>0.40625</v>
      </c>
      <c r="B18" s="86"/>
      <c r="C18" s="88"/>
      <c r="D18" s="86"/>
      <c r="E18" s="88"/>
      <c r="F18" s="86"/>
      <c r="G18" s="88"/>
      <c r="H18" s="86"/>
      <c r="I18" s="82"/>
      <c r="J18" s="119">
        <f t="shared" ca="1" si="0"/>
        <v>0</v>
      </c>
      <c r="K18" s="120">
        <f t="shared" ca="1" si="1"/>
        <v>0</v>
      </c>
      <c r="L18" s="121">
        <f t="shared" ca="1" si="2"/>
        <v>0</v>
      </c>
      <c r="M18" s="122">
        <f t="shared" ca="1" si="3"/>
        <v>0</v>
      </c>
      <c r="N18" s="123">
        <f t="shared" ca="1" si="4"/>
        <v>0</v>
      </c>
      <c r="O18" s="124">
        <f t="shared" ca="1" si="5"/>
        <v>0</v>
      </c>
      <c r="P18"/>
      <c r="Q18"/>
      <c r="R18" s="1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</row>
    <row r="19" spans="1:174" ht="8.25" customHeight="1" x14ac:dyDescent="0.45">
      <c r="A19" s="145">
        <v>0.41666666666666702</v>
      </c>
      <c r="B19" s="84"/>
      <c r="C19" s="87"/>
      <c r="D19" s="84"/>
      <c r="E19" s="87"/>
      <c r="F19" s="84"/>
      <c r="G19" s="87"/>
      <c r="H19" s="84"/>
      <c r="I19" s="82"/>
      <c r="J19" s="119">
        <f t="shared" ca="1" si="0"/>
        <v>0</v>
      </c>
      <c r="K19" s="120">
        <f t="shared" ca="1" si="1"/>
        <v>0</v>
      </c>
      <c r="L19" s="121">
        <f t="shared" ca="1" si="2"/>
        <v>0</v>
      </c>
      <c r="M19" s="122">
        <f t="shared" ca="1" si="3"/>
        <v>0</v>
      </c>
      <c r="N19" s="123">
        <f t="shared" ca="1" si="4"/>
        <v>0</v>
      </c>
      <c r="O19" s="124">
        <f t="shared" ca="1" si="5"/>
        <v>0</v>
      </c>
      <c r="P19"/>
      <c r="Q19"/>
      <c r="R19" s="1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</row>
    <row r="20" spans="1:174" ht="8.25" customHeight="1" x14ac:dyDescent="0.45">
      <c r="A20" s="146">
        <v>0.42708333333333298</v>
      </c>
      <c r="B20" s="85"/>
      <c r="C20" s="79"/>
      <c r="D20" s="85"/>
      <c r="E20" s="79"/>
      <c r="F20" s="85"/>
      <c r="G20" s="79"/>
      <c r="H20" s="85"/>
      <c r="I20" s="82"/>
      <c r="J20" s="119">
        <f t="shared" ca="1" si="0"/>
        <v>0</v>
      </c>
      <c r="K20" s="120">
        <f t="shared" ca="1" si="1"/>
        <v>0</v>
      </c>
      <c r="L20" s="121">
        <f t="shared" ca="1" si="2"/>
        <v>0</v>
      </c>
      <c r="M20" s="122">
        <f t="shared" ca="1" si="3"/>
        <v>0</v>
      </c>
      <c r="N20" s="123">
        <f t="shared" ca="1" si="4"/>
        <v>0</v>
      </c>
      <c r="O20" s="124">
        <f t="shared" ca="1" si="5"/>
        <v>0</v>
      </c>
      <c r="P20"/>
      <c r="Q20"/>
      <c r="R20" s="1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</row>
    <row r="21" spans="1:174" ht="8.25" customHeight="1" x14ac:dyDescent="0.45">
      <c r="A21" s="146">
        <v>0.4375</v>
      </c>
      <c r="B21" s="85"/>
      <c r="C21" s="79"/>
      <c r="D21" s="85"/>
      <c r="E21" s="79"/>
      <c r="F21" s="85"/>
      <c r="G21" s="79"/>
      <c r="H21" s="85"/>
      <c r="I21" s="82"/>
      <c r="J21" s="119">
        <f t="shared" ca="1" si="0"/>
        <v>0</v>
      </c>
      <c r="K21" s="120">
        <f t="shared" ca="1" si="1"/>
        <v>0</v>
      </c>
      <c r="L21" s="121">
        <f t="shared" ca="1" si="2"/>
        <v>0</v>
      </c>
      <c r="M21" s="122">
        <f t="shared" ca="1" si="3"/>
        <v>0</v>
      </c>
      <c r="N21" s="123">
        <f t="shared" ca="1" si="4"/>
        <v>0</v>
      </c>
      <c r="O21" s="124">
        <f t="shared" ca="1" si="5"/>
        <v>0</v>
      </c>
      <c r="P21"/>
      <c r="Q21"/>
      <c r="R21" s="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</row>
    <row r="22" spans="1:174" ht="7.9" customHeight="1" x14ac:dyDescent="0.45">
      <c r="A22" s="147">
        <v>0.44791666666666602</v>
      </c>
      <c r="B22" s="86"/>
      <c r="C22" s="88"/>
      <c r="D22" s="86"/>
      <c r="E22" s="88"/>
      <c r="F22" s="86"/>
      <c r="G22" s="88"/>
      <c r="H22" s="86"/>
      <c r="I22" s="82"/>
      <c r="J22" s="119">
        <f t="shared" ca="1" si="0"/>
        <v>0</v>
      </c>
      <c r="K22" s="120">
        <f t="shared" ca="1" si="1"/>
        <v>0</v>
      </c>
      <c r="L22" s="121">
        <f t="shared" ca="1" si="2"/>
        <v>0</v>
      </c>
      <c r="M22" s="122">
        <f t="shared" ca="1" si="3"/>
        <v>0</v>
      </c>
      <c r="N22" s="123">
        <f t="shared" ca="1" si="4"/>
        <v>0</v>
      </c>
      <c r="O22" s="124">
        <f t="shared" ca="1" si="5"/>
        <v>0</v>
      </c>
      <c r="P22"/>
      <c r="Q22"/>
      <c r="R22" s="1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</row>
    <row r="23" spans="1:174" ht="8.25" customHeight="1" x14ac:dyDescent="0.45">
      <c r="A23" s="145">
        <v>0.45833333333333298</v>
      </c>
      <c r="B23" s="84"/>
      <c r="C23" s="87"/>
      <c r="D23" s="84"/>
      <c r="E23" s="87"/>
      <c r="F23" s="84"/>
      <c r="G23" s="87"/>
      <c r="H23" s="84"/>
      <c r="I23" s="82"/>
      <c r="J23" s="119">
        <f t="shared" ca="1" si="0"/>
        <v>0</v>
      </c>
      <c r="K23" s="120">
        <f t="shared" ca="1" si="1"/>
        <v>0</v>
      </c>
      <c r="L23" s="121">
        <f t="shared" ca="1" si="2"/>
        <v>0</v>
      </c>
      <c r="M23" s="122">
        <f t="shared" ca="1" si="3"/>
        <v>0</v>
      </c>
      <c r="N23" s="123">
        <f t="shared" ca="1" si="4"/>
        <v>0</v>
      </c>
      <c r="O23" s="124">
        <f t="shared" ca="1" si="5"/>
        <v>0</v>
      </c>
      <c r="P23"/>
      <c r="Q23"/>
      <c r="R23" s="1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</row>
    <row r="24" spans="1:174" ht="8.25" customHeight="1" x14ac:dyDescent="0.45">
      <c r="A24" s="146">
        <v>0.46875</v>
      </c>
      <c r="B24" s="85"/>
      <c r="C24" s="79"/>
      <c r="D24" s="85"/>
      <c r="E24" s="79"/>
      <c r="F24" s="85"/>
      <c r="G24" s="79"/>
      <c r="H24" s="85"/>
      <c r="I24" s="82"/>
      <c r="J24" s="119">
        <f t="shared" ca="1" si="0"/>
        <v>0</v>
      </c>
      <c r="K24" s="120">
        <f t="shared" ca="1" si="1"/>
        <v>0</v>
      </c>
      <c r="L24" s="121">
        <f t="shared" ca="1" si="2"/>
        <v>0</v>
      </c>
      <c r="M24" s="122">
        <f t="shared" ca="1" si="3"/>
        <v>0</v>
      </c>
      <c r="N24" s="123">
        <f t="shared" ca="1" si="4"/>
        <v>0</v>
      </c>
      <c r="O24" s="124">
        <f t="shared" ca="1" si="5"/>
        <v>0</v>
      </c>
      <c r="P24"/>
      <c r="Q24"/>
      <c r="R24" s="1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</row>
    <row r="25" spans="1:174" ht="8.25" customHeight="1" x14ac:dyDescent="0.45">
      <c r="A25" s="146">
        <v>0.47916666666666602</v>
      </c>
      <c r="B25" s="85"/>
      <c r="C25" s="79"/>
      <c r="D25" s="85"/>
      <c r="E25" s="79"/>
      <c r="F25" s="85"/>
      <c r="G25" s="79"/>
      <c r="H25" s="85"/>
      <c r="I25" s="82"/>
      <c r="J25" s="119">
        <f t="shared" ca="1" si="0"/>
        <v>0</v>
      </c>
      <c r="K25" s="120">
        <f t="shared" ca="1" si="1"/>
        <v>0</v>
      </c>
      <c r="L25" s="121">
        <f t="shared" ca="1" si="2"/>
        <v>0</v>
      </c>
      <c r="M25" s="122">
        <f t="shared" ca="1" si="3"/>
        <v>0</v>
      </c>
      <c r="N25" s="123">
        <f t="shared" ca="1" si="4"/>
        <v>0</v>
      </c>
      <c r="O25" s="124">
        <f t="shared" ca="1" si="5"/>
        <v>0</v>
      </c>
      <c r="P25"/>
      <c r="Q25"/>
      <c r="R25" s="1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</row>
    <row r="26" spans="1:174" ht="8.25" customHeight="1" x14ac:dyDescent="0.45">
      <c r="A26" s="147">
        <v>0.48958333333333298</v>
      </c>
      <c r="B26" s="86"/>
      <c r="C26" s="88"/>
      <c r="D26" s="86"/>
      <c r="E26" s="88"/>
      <c r="F26" s="86"/>
      <c r="G26" s="88"/>
      <c r="H26" s="86"/>
      <c r="I26" s="82"/>
      <c r="J26" s="119">
        <f t="shared" ca="1" si="0"/>
        <v>0</v>
      </c>
      <c r="K26" s="120">
        <f t="shared" ca="1" si="1"/>
        <v>0</v>
      </c>
      <c r="L26" s="121">
        <f t="shared" ca="1" si="2"/>
        <v>0</v>
      </c>
      <c r="M26" s="122">
        <f t="shared" ca="1" si="3"/>
        <v>0</v>
      </c>
      <c r="N26" s="123">
        <f t="shared" ca="1" si="4"/>
        <v>0</v>
      </c>
      <c r="O26" s="124">
        <f t="shared" ca="1" si="5"/>
        <v>0</v>
      </c>
      <c r="P26"/>
      <c r="Q26"/>
      <c r="R26" s="1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</row>
    <row r="27" spans="1:174" ht="8.25" customHeight="1" x14ac:dyDescent="0.45">
      <c r="A27" s="145">
        <v>0.5</v>
      </c>
      <c r="B27" s="84"/>
      <c r="C27" s="87"/>
      <c r="D27" s="84"/>
      <c r="E27" s="87"/>
      <c r="F27" s="84"/>
      <c r="G27" s="87"/>
      <c r="H27" s="84"/>
      <c r="I27" s="82"/>
      <c r="J27" s="119">
        <f t="shared" ca="1" si="0"/>
        <v>0</v>
      </c>
      <c r="K27" s="120">
        <f t="shared" ca="1" si="1"/>
        <v>0</v>
      </c>
      <c r="L27" s="121">
        <f t="shared" ca="1" si="2"/>
        <v>0</v>
      </c>
      <c r="M27" s="122">
        <f t="shared" ca="1" si="3"/>
        <v>0</v>
      </c>
      <c r="N27" s="123">
        <f t="shared" ca="1" si="4"/>
        <v>0</v>
      </c>
      <c r="O27" s="124">
        <f t="shared" ca="1" si="5"/>
        <v>0</v>
      </c>
      <c r="P27"/>
      <c r="Q27"/>
      <c r="R27" s="1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</row>
    <row r="28" spans="1:174" ht="8.25" customHeight="1" x14ac:dyDescent="0.45">
      <c r="A28" s="146">
        <v>0.51041666666666596</v>
      </c>
      <c r="B28" s="85"/>
      <c r="C28" s="79"/>
      <c r="D28" s="85"/>
      <c r="E28" s="79"/>
      <c r="F28" s="85"/>
      <c r="G28" s="79"/>
      <c r="H28" s="85"/>
      <c r="I28" s="82"/>
      <c r="J28" s="119">
        <f t="shared" ca="1" si="0"/>
        <v>0</v>
      </c>
      <c r="K28" s="120">
        <f t="shared" ca="1" si="1"/>
        <v>0</v>
      </c>
      <c r="L28" s="121">
        <f t="shared" ca="1" si="2"/>
        <v>0</v>
      </c>
      <c r="M28" s="122">
        <f t="shared" ca="1" si="3"/>
        <v>0</v>
      </c>
      <c r="N28" s="123">
        <f t="shared" ca="1" si="4"/>
        <v>0</v>
      </c>
      <c r="O28" s="124">
        <f t="shared" ca="1" si="5"/>
        <v>0</v>
      </c>
      <c r="P28"/>
      <c r="Q28"/>
      <c r="R28" s="1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</row>
    <row r="29" spans="1:174" ht="8.25" customHeight="1" x14ac:dyDescent="0.45">
      <c r="A29" s="146">
        <v>0.52083333333333304</v>
      </c>
      <c r="B29" s="85"/>
      <c r="C29" s="79"/>
      <c r="D29" s="85"/>
      <c r="E29" s="79"/>
      <c r="F29" s="85"/>
      <c r="G29" s="79"/>
      <c r="H29" s="85"/>
      <c r="I29" s="82"/>
      <c r="J29" s="119">
        <f t="shared" ca="1" si="0"/>
        <v>0</v>
      </c>
      <c r="K29" s="120">
        <f t="shared" ca="1" si="1"/>
        <v>0</v>
      </c>
      <c r="L29" s="121">
        <f t="shared" ca="1" si="2"/>
        <v>0</v>
      </c>
      <c r="M29" s="122">
        <f t="shared" ca="1" si="3"/>
        <v>0</v>
      </c>
      <c r="N29" s="123">
        <f t="shared" ca="1" si="4"/>
        <v>0</v>
      </c>
      <c r="O29" s="124">
        <f t="shared" ca="1" si="5"/>
        <v>0</v>
      </c>
      <c r="P29"/>
      <c r="Q29"/>
      <c r="R29" s="1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</row>
    <row r="30" spans="1:174" ht="8.25" customHeight="1" x14ac:dyDescent="0.45">
      <c r="A30" s="147">
        <v>0.531249999999999</v>
      </c>
      <c r="B30" s="86"/>
      <c r="C30" s="88"/>
      <c r="D30" s="86"/>
      <c r="E30" s="88"/>
      <c r="F30" s="86"/>
      <c r="G30" s="88"/>
      <c r="H30" s="86"/>
      <c r="I30" s="82"/>
      <c r="J30" s="119">
        <f t="shared" ca="1" si="0"/>
        <v>0</v>
      </c>
      <c r="K30" s="120">
        <f t="shared" ca="1" si="1"/>
        <v>0</v>
      </c>
      <c r="L30" s="121">
        <f t="shared" ca="1" si="2"/>
        <v>0</v>
      </c>
      <c r="M30" s="122">
        <f t="shared" ca="1" si="3"/>
        <v>0</v>
      </c>
      <c r="N30" s="123">
        <f t="shared" ca="1" si="4"/>
        <v>0</v>
      </c>
      <c r="O30" s="124">
        <f t="shared" ca="1" si="5"/>
        <v>0</v>
      </c>
      <c r="P30"/>
      <c r="Q30"/>
      <c r="R30" s="1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</row>
    <row r="31" spans="1:174" ht="8.25" customHeight="1" x14ac:dyDescent="0.45">
      <c r="A31" s="145">
        <v>0.54166666666666596</v>
      </c>
      <c r="B31" s="84"/>
      <c r="C31" s="87"/>
      <c r="D31" s="84"/>
      <c r="E31" s="87"/>
      <c r="F31" s="84"/>
      <c r="G31" s="87"/>
      <c r="H31" s="84"/>
      <c r="I31" s="82"/>
      <c r="J31" s="119">
        <f t="shared" ca="1" si="0"/>
        <v>0</v>
      </c>
      <c r="K31" s="120">
        <f t="shared" ca="1" si="1"/>
        <v>0</v>
      </c>
      <c r="L31" s="121">
        <f t="shared" ca="1" si="2"/>
        <v>0</v>
      </c>
      <c r="M31" s="122">
        <f t="shared" ca="1" si="3"/>
        <v>0</v>
      </c>
      <c r="N31" s="123">
        <f t="shared" ca="1" si="4"/>
        <v>0</v>
      </c>
      <c r="O31" s="124">
        <f t="shared" ca="1" si="5"/>
        <v>0</v>
      </c>
      <c r="P31"/>
      <c r="Q31"/>
      <c r="R31" s="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</row>
    <row r="32" spans="1:174" ht="8.25" customHeight="1" x14ac:dyDescent="0.45">
      <c r="A32" s="146">
        <v>0.55208333333333304</v>
      </c>
      <c r="B32" s="85"/>
      <c r="C32" s="79"/>
      <c r="D32" s="85"/>
      <c r="E32" s="79"/>
      <c r="F32" s="85"/>
      <c r="G32" s="79"/>
      <c r="H32" s="85"/>
      <c r="I32" s="82"/>
      <c r="J32" s="119">
        <f t="shared" ca="1" si="0"/>
        <v>0</v>
      </c>
      <c r="K32" s="120">
        <f t="shared" ca="1" si="1"/>
        <v>0</v>
      </c>
      <c r="L32" s="121">
        <f t="shared" ca="1" si="2"/>
        <v>0</v>
      </c>
      <c r="M32" s="122">
        <f t="shared" ca="1" si="3"/>
        <v>0</v>
      </c>
      <c r="N32" s="123">
        <f t="shared" ca="1" si="4"/>
        <v>0</v>
      </c>
      <c r="O32" s="124">
        <f t="shared" ca="1" si="5"/>
        <v>0</v>
      </c>
      <c r="P32"/>
      <c r="Q32"/>
      <c r="R32" s="1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</row>
    <row r="33" spans="1:174" ht="8.25" customHeight="1" x14ac:dyDescent="0.45">
      <c r="A33" s="146">
        <v>0.562499999999999</v>
      </c>
      <c r="B33" s="85"/>
      <c r="C33" s="79"/>
      <c r="D33" s="85"/>
      <c r="E33" s="79"/>
      <c r="F33" s="85"/>
      <c r="G33" s="79"/>
      <c r="H33" s="85"/>
      <c r="I33" s="82"/>
      <c r="J33" s="119">
        <f t="shared" ca="1" si="0"/>
        <v>0</v>
      </c>
      <c r="K33" s="120">
        <f t="shared" ca="1" si="1"/>
        <v>0</v>
      </c>
      <c r="L33" s="121">
        <f t="shared" ca="1" si="2"/>
        <v>0</v>
      </c>
      <c r="M33" s="122">
        <f t="shared" ca="1" si="3"/>
        <v>0</v>
      </c>
      <c r="N33" s="123">
        <f t="shared" ca="1" si="4"/>
        <v>0</v>
      </c>
      <c r="O33" s="124">
        <f t="shared" ca="1" si="5"/>
        <v>0</v>
      </c>
      <c r="P33"/>
      <c r="Q33"/>
      <c r="R33" s="1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</row>
    <row r="34" spans="1:174" ht="8.25" customHeight="1" x14ac:dyDescent="0.45">
      <c r="A34" s="147">
        <v>0.57291666666666596</v>
      </c>
      <c r="B34" s="86"/>
      <c r="C34" s="88"/>
      <c r="D34" s="86"/>
      <c r="E34" s="88"/>
      <c r="F34" s="86"/>
      <c r="G34" s="88"/>
      <c r="H34" s="86"/>
      <c r="I34" s="82"/>
      <c r="J34" s="119">
        <f t="shared" ca="1" si="0"/>
        <v>0</v>
      </c>
      <c r="K34" s="120">
        <f t="shared" ca="1" si="1"/>
        <v>0</v>
      </c>
      <c r="L34" s="121">
        <f t="shared" ca="1" si="2"/>
        <v>0</v>
      </c>
      <c r="M34" s="122">
        <f t="shared" ca="1" si="3"/>
        <v>0</v>
      </c>
      <c r="N34" s="123">
        <f t="shared" ca="1" si="4"/>
        <v>0</v>
      </c>
      <c r="O34" s="124">
        <f t="shared" ca="1" si="5"/>
        <v>0</v>
      </c>
      <c r="P34"/>
      <c r="Q34"/>
      <c r="R34" s="1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</row>
    <row r="35" spans="1:174" ht="8.25" customHeight="1" x14ac:dyDescent="0.45">
      <c r="A35" s="145">
        <v>0.58333333333333304</v>
      </c>
      <c r="B35" s="84"/>
      <c r="C35" s="87"/>
      <c r="D35" s="84"/>
      <c r="E35" s="87"/>
      <c r="F35" s="84"/>
      <c r="G35" s="87"/>
      <c r="H35" s="84"/>
      <c r="I35" s="82"/>
      <c r="J35" s="119">
        <f t="shared" ca="1" si="0"/>
        <v>0</v>
      </c>
      <c r="K35" s="120">
        <f t="shared" ca="1" si="1"/>
        <v>0</v>
      </c>
      <c r="L35" s="121">
        <f t="shared" ca="1" si="2"/>
        <v>0</v>
      </c>
      <c r="M35" s="122">
        <f t="shared" ca="1" si="3"/>
        <v>0</v>
      </c>
      <c r="N35" s="123">
        <f t="shared" ca="1" si="4"/>
        <v>0</v>
      </c>
      <c r="O35" s="124">
        <f t="shared" ca="1" si="5"/>
        <v>0</v>
      </c>
      <c r="P35"/>
      <c r="Q35"/>
      <c r="R35" s="1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</row>
    <row r="36" spans="1:174" ht="8.25" customHeight="1" x14ac:dyDescent="0.45">
      <c r="A36" s="146">
        <v>0.593749999999999</v>
      </c>
      <c r="B36" s="85"/>
      <c r="C36" s="79"/>
      <c r="D36" s="85"/>
      <c r="E36" s="79"/>
      <c r="F36" s="85"/>
      <c r="G36" s="79"/>
      <c r="H36" s="85"/>
      <c r="I36" s="82"/>
      <c r="J36" s="119">
        <f t="shared" ca="1" si="0"/>
        <v>0</v>
      </c>
      <c r="K36" s="120">
        <f t="shared" ca="1" si="1"/>
        <v>0</v>
      </c>
      <c r="L36" s="121">
        <f t="shared" ca="1" si="2"/>
        <v>0</v>
      </c>
      <c r="M36" s="122">
        <f t="shared" ca="1" si="3"/>
        <v>0</v>
      </c>
      <c r="N36" s="123">
        <f t="shared" ca="1" si="4"/>
        <v>0</v>
      </c>
      <c r="O36" s="124">
        <f t="shared" ca="1" si="5"/>
        <v>0</v>
      </c>
      <c r="P36"/>
      <c r="Q36"/>
      <c r="R36" s="1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</row>
    <row r="37" spans="1:174" ht="8.25" customHeight="1" x14ac:dyDescent="0.45">
      <c r="A37" s="146">
        <v>0.60416666666666596</v>
      </c>
      <c r="B37" s="85"/>
      <c r="C37" s="79"/>
      <c r="D37" s="85"/>
      <c r="E37" s="79"/>
      <c r="F37" s="85"/>
      <c r="G37" s="79"/>
      <c r="H37" s="85"/>
      <c r="I37" s="82"/>
      <c r="J37" s="119">
        <f t="shared" ca="1" si="0"/>
        <v>0</v>
      </c>
      <c r="K37" s="120">
        <f t="shared" ca="1" si="1"/>
        <v>0</v>
      </c>
      <c r="L37" s="121">
        <f t="shared" ca="1" si="2"/>
        <v>0</v>
      </c>
      <c r="M37" s="122">
        <f t="shared" ca="1" si="3"/>
        <v>0</v>
      </c>
      <c r="N37" s="123">
        <f t="shared" ca="1" si="4"/>
        <v>0</v>
      </c>
      <c r="O37" s="124">
        <f t="shared" ca="1" si="5"/>
        <v>0</v>
      </c>
      <c r="P37"/>
      <c r="Q37"/>
      <c r="R37" s="1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</row>
    <row r="38" spans="1:174" ht="8.25" customHeight="1" x14ac:dyDescent="0.45">
      <c r="A38" s="147">
        <v>0.61458333333333304</v>
      </c>
      <c r="B38" s="86"/>
      <c r="C38" s="88"/>
      <c r="D38" s="86"/>
      <c r="E38" s="88"/>
      <c r="F38" s="86"/>
      <c r="G38" s="88"/>
      <c r="H38" s="86"/>
      <c r="I38" s="82"/>
      <c r="J38" s="119">
        <f t="shared" ca="1" si="0"/>
        <v>0</v>
      </c>
      <c r="K38" s="120">
        <f t="shared" ca="1" si="1"/>
        <v>0</v>
      </c>
      <c r="L38" s="121">
        <f t="shared" ca="1" si="2"/>
        <v>0</v>
      </c>
      <c r="M38" s="122">
        <f t="shared" ca="1" si="3"/>
        <v>0</v>
      </c>
      <c r="N38" s="123">
        <f t="shared" ca="1" si="4"/>
        <v>0</v>
      </c>
      <c r="O38" s="124">
        <f t="shared" ca="1" si="5"/>
        <v>0</v>
      </c>
      <c r="P38"/>
      <c r="Q38"/>
      <c r="R38" s="1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</row>
    <row r="39" spans="1:174" ht="8.25" customHeight="1" x14ac:dyDescent="0.45">
      <c r="A39" s="145">
        <v>0.624999999999999</v>
      </c>
      <c r="B39" s="84"/>
      <c r="C39" s="87"/>
      <c r="D39" s="84"/>
      <c r="E39" s="87"/>
      <c r="F39" s="84"/>
      <c r="G39" s="87"/>
      <c r="H39" s="84"/>
      <c r="I39" s="82"/>
      <c r="J39" s="119">
        <f t="shared" ca="1" si="0"/>
        <v>0</v>
      </c>
      <c r="K39" s="120">
        <f t="shared" ca="1" si="1"/>
        <v>0</v>
      </c>
      <c r="L39" s="121">
        <f t="shared" ca="1" si="2"/>
        <v>0</v>
      </c>
      <c r="M39" s="122">
        <f t="shared" ca="1" si="3"/>
        <v>0</v>
      </c>
      <c r="N39" s="123">
        <f t="shared" ca="1" si="4"/>
        <v>0</v>
      </c>
      <c r="O39" s="124">
        <f t="shared" ca="1" si="5"/>
        <v>0</v>
      </c>
      <c r="P39"/>
      <c r="Q39"/>
      <c r="R39" s="1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</row>
    <row r="40" spans="1:174" ht="8.25" customHeight="1" x14ac:dyDescent="0.45">
      <c r="A40" s="146">
        <v>0.63541666666666596</v>
      </c>
      <c r="B40" s="85"/>
      <c r="C40" s="79"/>
      <c r="D40" s="85"/>
      <c r="E40" s="79"/>
      <c r="F40" s="85"/>
      <c r="G40" s="79"/>
      <c r="H40" s="85"/>
      <c r="I40" s="82"/>
      <c r="J40" s="119">
        <f t="shared" ca="1" si="0"/>
        <v>0</v>
      </c>
      <c r="K40" s="120">
        <f t="shared" ca="1" si="1"/>
        <v>0</v>
      </c>
      <c r="L40" s="121">
        <f t="shared" ca="1" si="2"/>
        <v>0</v>
      </c>
      <c r="M40" s="122">
        <f t="shared" ca="1" si="3"/>
        <v>0</v>
      </c>
      <c r="N40" s="123">
        <f t="shared" ca="1" si="4"/>
        <v>0</v>
      </c>
      <c r="O40" s="124">
        <f t="shared" ca="1" si="5"/>
        <v>0</v>
      </c>
      <c r="P40"/>
      <c r="Q40"/>
      <c r="R40" s="1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</row>
    <row r="41" spans="1:174" ht="8.25" customHeight="1" x14ac:dyDescent="0.45">
      <c r="A41" s="146">
        <v>0.64583333333333204</v>
      </c>
      <c r="B41" s="85"/>
      <c r="C41" s="79"/>
      <c r="D41" s="85"/>
      <c r="E41" s="79"/>
      <c r="F41" s="85"/>
      <c r="G41" s="79"/>
      <c r="H41" s="85"/>
      <c r="I41" s="82"/>
      <c r="J41" s="119">
        <f t="shared" ca="1" si="0"/>
        <v>0</v>
      </c>
      <c r="K41" s="120">
        <f t="shared" ca="1" si="1"/>
        <v>0</v>
      </c>
      <c r="L41" s="121">
        <f t="shared" ca="1" si="2"/>
        <v>0</v>
      </c>
      <c r="M41" s="122">
        <f t="shared" ca="1" si="3"/>
        <v>0</v>
      </c>
      <c r="N41" s="123">
        <f t="shared" ca="1" si="4"/>
        <v>0</v>
      </c>
      <c r="O41" s="124">
        <f t="shared" ca="1" si="5"/>
        <v>0</v>
      </c>
      <c r="P41"/>
      <c r="Q41"/>
      <c r="R41" s="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</row>
    <row r="42" spans="1:174" ht="8.25" customHeight="1" x14ac:dyDescent="0.45">
      <c r="A42" s="147">
        <v>0.656249999999999</v>
      </c>
      <c r="B42" s="86"/>
      <c r="C42" s="88"/>
      <c r="D42" s="86"/>
      <c r="E42" s="88"/>
      <c r="F42" s="86"/>
      <c r="G42" s="88"/>
      <c r="H42" s="86"/>
      <c r="I42" s="82"/>
      <c r="J42" s="119">
        <f t="shared" ca="1" si="0"/>
        <v>0</v>
      </c>
      <c r="K42" s="120">
        <f t="shared" ca="1" si="1"/>
        <v>0</v>
      </c>
      <c r="L42" s="121">
        <f t="shared" ca="1" si="2"/>
        <v>0</v>
      </c>
      <c r="M42" s="122">
        <f t="shared" ca="1" si="3"/>
        <v>0</v>
      </c>
      <c r="N42" s="123">
        <f t="shared" ca="1" si="4"/>
        <v>0</v>
      </c>
      <c r="O42" s="124">
        <f t="shared" ca="1" si="5"/>
        <v>0</v>
      </c>
      <c r="P42"/>
      <c r="Q42"/>
      <c r="R42" s="1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</row>
    <row r="43" spans="1:174" ht="8.25" customHeight="1" x14ac:dyDescent="0.45">
      <c r="A43" s="145">
        <v>0.66666666666666596</v>
      </c>
      <c r="B43" s="84"/>
      <c r="C43" s="87"/>
      <c r="D43" s="84"/>
      <c r="E43" s="87"/>
      <c r="F43" s="84"/>
      <c r="G43" s="87"/>
      <c r="H43" s="84"/>
      <c r="I43" s="82"/>
      <c r="J43" s="119">
        <f t="shared" ca="1" si="0"/>
        <v>0</v>
      </c>
      <c r="K43" s="120">
        <f t="shared" ca="1" si="1"/>
        <v>0</v>
      </c>
      <c r="L43" s="121">
        <f t="shared" ca="1" si="2"/>
        <v>0</v>
      </c>
      <c r="M43" s="122">
        <f t="shared" ca="1" si="3"/>
        <v>0</v>
      </c>
      <c r="N43" s="123">
        <f t="shared" ca="1" si="4"/>
        <v>0</v>
      </c>
      <c r="O43" s="124">
        <f t="shared" ca="1" si="5"/>
        <v>0</v>
      </c>
      <c r="P43"/>
      <c r="Q43"/>
      <c r="R43" s="1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</row>
    <row r="44" spans="1:174" ht="8.25" customHeight="1" x14ac:dyDescent="0.45">
      <c r="A44" s="146">
        <v>0.67708333333333204</v>
      </c>
      <c r="B44" s="85"/>
      <c r="C44" s="79"/>
      <c r="D44" s="85"/>
      <c r="E44" s="79"/>
      <c r="F44" s="85"/>
      <c r="G44" s="79"/>
      <c r="H44" s="85"/>
      <c r="I44" s="82"/>
      <c r="J44" s="119">
        <f t="shared" ca="1" si="0"/>
        <v>0</v>
      </c>
      <c r="K44" s="120">
        <f t="shared" ca="1" si="1"/>
        <v>0</v>
      </c>
      <c r="L44" s="121">
        <f t="shared" ca="1" si="2"/>
        <v>0</v>
      </c>
      <c r="M44" s="122">
        <f t="shared" ca="1" si="3"/>
        <v>0</v>
      </c>
      <c r="N44" s="123">
        <f t="shared" ca="1" si="4"/>
        <v>0</v>
      </c>
      <c r="O44" s="124">
        <f t="shared" ca="1" si="5"/>
        <v>0</v>
      </c>
      <c r="P44"/>
      <c r="Q44"/>
      <c r="R44" s="1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</row>
    <row r="45" spans="1:174" ht="8.25" customHeight="1" x14ac:dyDescent="0.45">
      <c r="A45" s="146">
        <v>0.687499999999999</v>
      </c>
      <c r="B45" s="85"/>
      <c r="C45" s="79"/>
      <c r="D45" s="85"/>
      <c r="E45" s="79"/>
      <c r="F45" s="85"/>
      <c r="G45" s="79"/>
      <c r="H45" s="85"/>
      <c r="I45" s="82"/>
      <c r="J45" s="119">
        <f t="shared" ca="1" si="0"/>
        <v>0</v>
      </c>
      <c r="K45" s="120">
        <f t="shared" ca="1" si="1"/>
        <v>0</v>
      </c>
      <c r="L45" s="121">
        <f t="shared" ca="1" si="2"/>
        <v>0</v>
      </c>
      <c r="M45" s="122">
        <f t="shared" ca="1" si="3"/>
        <v>0</v>
      </c>
      <c r="N45" s="123">
        <f t="shared" ca="1" si="4"/>
        <v>0</v>
      </c>
      <c r="O45" s="124">
        <f t="shared" ca="1" si="5"/>
        <v>0</v>
      </c>
      <c r="P45"/>
      <c r="Q45"/>
      <c r="R45" s="1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</row>
    <row r="46" spans="1:174" ht="8.25" customHeight="1" x14ac:dyDescent="0.45">
      <c r="A46" s="147">
        <v>0.69791666666666596</v>
      </c>
      <c r="B46" s="86"/>
      <c r="C46" s="88"/>
      <c r="D46" s="86"/>
      <c r="E46" s="88"/>
      <c r="F46" s="86"/>
      <c r="G46" s="88"/>
      <c r="H46" s="86"/>
      <c r="I46" s="82"/>
      <c r="J46" s="119">
        <f t="shared" ca="1" si="0"/>
        <v>0</v>
      </c>
      <c r="K46" s="120">
        <f t="shared" ca="1" si="1"/>
        <v>0</v>
      </c>
      <c r="L46" s="121">
        <f t="shared" ca="1" si="2"/>
        <v>0</v>
      </c>
      <c r="M46" s="122">
        <f t="shared" ca="1" si="3"/>
        <v>0</v>
      </c>
      <c r="N46" s="123">
        <f t="shared" ca="1" si="4"/>
        <v>0</v>
      </c>
      <c r="O46" s="124">
        <f t="shared" ca="1" si="5"/>
        <v>0</v>
      </c>
      <c r="P46"/>
      <c r="Q46"/>
      <c r="R46" s="1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</row>
    <row r="47" spans="1:174" ht="8.25" customHeight="1" x14ac:dyDescent="0.45">
      <c r="A47" s="145">
        <v>0.70833333333333204</v>
      </c>
      <c r="B47" s="84"/>
      <c r="C47" s="87"/>
      <c r="D47" s="84"/>
      <c r="E47" s="87"/>
      <c r="F47" s="84"/>
      <c r="G47" s="87"/>
      <c r="H47" s="84"/>
      <c r="I47" s="82"/>
      <c r="J47" s="119">
        <f t="shared" ca="1" si="0"/>
        <v>0</v>
      </c>
      <c r="K47" s="120">
        <f t="shared" ca="1" si="1"/>
        <v>0</v>
      </c>
      <c r="L47" s="121">
        <f t="shared" ca="1" si="2"/>
        <v>0</v>
      </c>
      <c r="M47" s="122">
        <f t="shared" ca="1" si="3"/>
        <v>0</v>
      </c>
      <c r="N47" s="123">
        <f t="shared" ca="1" si="4"/>
        <v>0</v>
      </c>
      <c r="O47" s="124">
        <f t="shared" ca="1" si="5"/>
        <v>0</v>
      </c>
      <c r="P47"/>
      <c r="Q47"/>
      <c r="R47" s="1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</row>
    <row r="48" spans="1:174" ht="8.25" customHeight="1" x14ac:dyDescent="0.45">
      <c r="A48" s="146">
        <v>0.718749999999999</v>
      </c>
      <c r="B48" s="85"/>
      <c r="C48" s="79"/>
      <c r="D48" s="85"/>
      <c r="E48" s="79"/>
      <c r="F48" s="85"/>
      <c r="G48" s="79"/>
      <c r="H48" s="85"/>
      <c r="I48" s="82"/>
      <c r="J48" s="119">
        <f t="shared" ca="1" si="0"/>
        <v>0</v>
      </c>
      <c r="K48" s="120">
        <f t="shared" ca="1" si="1"/>
        <v>0</v>
      </c>
      <c r="L48" s="121">
        <f t="shared" ca="1" si="2"/>
        <v>0</v>
      </c>
      <c r="M48" s="122">
        <f t="shared" ca="1" si="3"/>
        <v>0</v>
      </c>
      <c r="N48" s="123">
        <f t="shared" ca="1" si="4"/>
        <v>0</v>
      </c>
      <c r="O48" s="124">
        <f t="shared" ca="1" si="5"/>
        <v>0</v>
      </c>
      <c r="P48"/>
      <c r="Q48"/>
      <c r="R48" s="1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</row>
    <row r="49" spans="1:174" ht="8.25" customHeight="1" x14ac:dyDescent="0.45">
      <c r="A49" s="146">
        <v>0.72916666666666496</v>
      </c>
      <c r="B49" s="85"/>
      <c r="C49" s="79"/>
      <c r="D49" s="85"/>
      <c r="E49" s="79"/>
      <c r="F49" s="85"/>
      <c r="G49" s="79"/>
      <c r="H49" s="85"/>
      <c r="I49" s="82"/>
      <c r="J49" s="119">
        <f t="shared" ca="1" si="0"/>
        <v>0</v>
      </c>
      <c r="K49" s="120">
        <f t="shared" ca="1" si="1"/>
        <v>0</v>
      </c>
      <c r="L49" s="121">
        <f t="shared" ca="1" si="2"/>
        <v>0</v>
      </c>
      <c r="M49" s="122">
        <f t="shared" ca="1" si="3"/>
        <v>0</v>
      </c>
      <c r="N49" s="123">
        <f t="shared" ca="1" si="4"/>
        <v>0</v>
      </c>
      <c r="O49" s="124">
        <f t="shared" ca="1" si="5"/>
        <v>0</v>
      </c>
      <c r="P49"/>
      <c r="Q49"/>
      <c r="R49" s="1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</row>
    <row r="50" spans="1:174" ht="8.25" customHeight="1" x14ac:dyDescent="0.45">
      <c r="A50" s="147">
        <v>0.73958333333333204</v>
      </c>
      <c r="B50" s="86"/>
      <c r="C50" s="88"/>
      <c r="D50" s="86"/>
      <c r="E50" s="88"/>
      <c r="F50" s="86"/>
      <c r="G50" s="88"/>
      <c r="H50" s="86"/>
      <c r="I50" s="82"/>
      <c r="J50" s="119">
        <f t="shared" ca="1" si="0"/>
        <v>0</v>
      </c>
      <c r="K50" s="120">
        <f t="shared" ca="1" si="1"/>
        <v>0</v>
      </c>
      <c r="L50" s="121">
        <f t="shared" ca="1" si="2"/>
        <v>0</v>
      </c>
      <c r="M50" s="122">
        <f t="shared" ca="1" si="3"/>
        <v>0</v>
      </c>
      <c r="N50" s="123">
        <f t="shared" ca="1" si="4"/>
        <v>0</v>
      </c>
      <c r="O50" s="124">
        <f t="shared" ca="1" si="5"/>
        <v>0</v>
      </c>
      <c r="P50"/>
      <c r="Q50"/>
      <c r="R50" s="1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</row>
    <row r="51" spans="1:174" ht="8.25" customHeight="1" x14ac:dyDescent="0.45">
      <c r="A51" s="145">
        <v>0.749999999999999</v>
      </c>
      <c r="B51" s="84"/>
      <c r="C51" s="87"/>
      <c r="D51" s="84"/>
      <c r="E51" s="87"/>
      <c r="F51" s="84"/>
      <c r="G51" s="87"/>
      <c r="H51" s="84"/>
      <c r="I51" s="82"/>
      <c r="J51" s="119">
        <f t="shared" ca="1" si="0"/>
        <v>0</v>
      </c>
      <c r="K51" s="120">
        <f t="shared" ca="1" si="1"/>
        <v>0</v>
      </c>
      <c r="L51" s="121">
        <f t="shared" ca="1" si="2"/>
        <v>0</v>
      </c>
      <c r="M51" s="122">
        <f t="shared" ca="1" si="3"/>
        <v>0</v>
      </c>
      <c r="N51" s="123">
        <f t="shared" ca="1" si="4"/>
        <v>0</v>
      </c>
      <c r="O51" s="124">
        <f t="shared" ca="1" si="5"/>
        <v>0</v>
      </c>
      <c r="P51"/>
      <c r="Q51"/>
      <c r="R51" s="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</row>
    <row r="52" spans="1:174" ht="8.25" customHeight="1" x14ac:dyDescent="0.45">
      <c r="A52" s="146">
        <v>0.76041666666666496</v>
      </c>
      <c r="B52" s="85"/>
      <c r="C52" s="79"/>
      <c r="D52" s="85"/>
      <c r="E52" s="79"/>
      <c r="F52" s="85"/>
      <c r="G52" s="79"/>
      <c r="H52" s="85"/>
      <c r="I52" s="82"/>
      <c r="J52" s="119">
        <f t="shared" ca="1" si="0"/>
        <v>0</v>
      </c>
      <c r="K52" s="120">
        <f t="shared" ca="1" si="1"/>
        <v>0</v>
      </c>
      <c r="L52" s="121">
        <f t="shared" ca="1" si="2"/>
        <v>0</v>
      </c>
      <c r="M52" s="122">
        <f t="shared" ca="1" si="3"/>
        <v>0</v>
      </c>
      <c r="N52" s="123">
        <f t="shared" ca="1" si="4"/>
        <v>0</v>
      </c>
      <c r="O52" s="124">
        <f t="shared" ca="1" si="5"/>
        <v>0</v>
      </c>
      <c r="P52"/>
      <c r="Q52"/>
      <c r="R52" s="1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</row>
    <row r="53" spans="1:174" ht="8.25" customHeight="1" x14ac:dyDescent="0.45">
      <c r="A53" s="146">
        <v>0.77083333333333204</v>
      </c>
      <c r="B53" s="85"/>
      <c r="C53" s="79"/>
      <c r="D53" s="85"/>
      <c r="E53" s="79"/>
      <c r="F53" s="85"/>
      <c r="G53" s="79"/>
      <c r="H53" s="85"/>
      <c r="I53" s="82"/>
      <c r="J53" s="119">
        <f t="shared" ca="1" si="0"/>
        <v>0</v>
      </c>
      <c r="K53" s="120">
        <f t="shared" ca="1" si="1"/>
        <v>0</v>
      </c>
      <c r="L53" s="121">
        <f t="shared" ca="1" si="2"/>
        <v>0</v>
      </c>
      <c r="M53" s="122">
        <f t="shared" ca="1" si="3"/>
        <v>0</v>
      </c>
      <c r="N53" s="123">
        <f t="shared" ca="1" si="4"/>
        <v>0</v>
      </c>
      <c r="O53" s="124">
        <f t="shared" ca="1" si="5"/>
        <v>0</v>
      </c>
      <c r="P53"/>
      <c r="Q53"/>
      <c r="R53" s="1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</row>
    <row r="54" spans="1:174" ht="8.25" customHeight="1" x14ac:dyDescent="0.45">
      <c r="A54" s="147">
        <v>0.781249999999999</v>
      </c>
      <c r="B54" s="86"/>
      <c r="C54" s="88"/>
      <c r="D54" s="86"/>
      <c r="E54" s="88"/>
      <c r="F54" s="86"/>
      <c r="G54" s="88"/>
      <c r="H54" s="86"/>
      <c r="I54" s="82"/>
      <c r="J54" s="119">
        <f t="shared" ca="1" si="0"/>
        <v>0</v>
      </c>
      <c r="K54" s="120">
        <f t="shared" ca="1" si="1"/>
        <v>0</v>
      </c>
      <c r="L54" s="121">
        <f t="shared" ca="1" si="2"/>
        <v>0</v>
      </c>
      <c r="M54" s="122">
        <f t="shared" ca="1" si="3"/>
        <v>0</v>
      </c>
      <c r="N54" s="123">
        <f t="shared" ca="1" si="4"/>
        <v>0</v>
      </c>
      <c r="O54" s="124">
        <f t="shared" ca="1" si="5"/>
        <v>0</v>
      </c>
      <c r="P54"/>
      <c r="Q54"/>
      <c r="R54" s="1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</row>
    <row r="55" spans="1:174" ht="8.25" customHeight="1" x14ac:dyDescent="0.45">
      <c r="A55" s="145">
        <v>0.79166666666666496</v>
      </c>
      <c r="B55" s="84"/>
      <c r="C55" s="87"/>
      <c r="D55" s="84"/>
      <c r="E55" s="87"/>
      <c r="F55" s="84"/>
      <c r="G55" s="87"/>
      <c r="H55" s="84"/>
      <c r="I55" s="82"/>
      <c r="J55" s="119">
        <f t="shared" ca="1" si="0"/>
        <v>0</v>
      </c>
      <c r="K55" s="120">
        <f t="shared" ca="1" si="1"/>
        <v>0</v>
      </c>
      <c r="L55" s="121">
        <f t="shared" ca="1" si="2"/>
        <v>0</v>
      </c>
      <c r="M55" s="122">
        <f t="shared" ca="1" si="3"/>
        <v>0</v>
      </c>
      <c r="N55" s="123">
        <f t="shared" ca="1" si="4"/>
        <v>0</v>
      </c>
      <c r="O55" s="124">
        <f t="shared" ca="1" si="5"/>
        <v>0</v>
      </c>
      <c r="P55"/>
      <c r="Q55"/>
      <c r="R55" s="1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</row>
    <row r="56" spans="1:174" ht="8.25" customHeight="1" x14ac:dyDescent="0.45">
      <c r="A56" s="146">
        <v>0.80208333333333204</v>
      </c>
      <c r="B56" s="85"/>
      <c r="C56" s="79"/>
      <c r="D56" s="85"/>
      <c r="E56" s="79"/>
      <c r="F56" s="85"/>
      <c r="G56" s="79"/>
      <c r="H56" s="85"/>
      <c r="I56" s="82"/>
      <c r="J56" s="119">
        <f t="shared" ca="1" si="0"/>
        <v>0</v>
      </c>
      <c r="K56" s="120">
        <f t="shared" ca="1" si="1"/>
        <v>0</v>
      </c>
      <c r="L56" s="121">
        <f t="shared" ca="1" si="2"/>
        <v>0</v>
      </c>
      <c r="M56" s="122">
        <f t="shared" ca="1" si="3"/>
        <v>0</v>
      </c>
      <c r="N56" s="123">
        <f t="shared" ca="1" si="4"/>
        <v>0</v>
      </c>
      <c r="O56" s="124">
        <f t="shared" ca="1" si="5"/>
        <v>0</v>
      </c>
      <c r="P56"/>
      <c r="Q56"/>
      <c r="R56" s="1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</row>
    <row r="57" spans="1:174" ht="8.25" customHeight="1" x14ac:dyDescent="0.45">
      <c r="A57" s="146">
        <v>0.812499999999998</v>
      </c>
      <c r="B57" s="85"/>
      <c r="C57" s="79"/>
      <c r="D57" s="85"/>
      <c r="E57" s="79"/>
      <c r="F57" s="85"/>
      <c r="G57" s="79"/>
      <c r="H57" s="85"/>
      <c r="I57" s="82"/>
      <c r="J57" s="119">
        <f t="shared" ca="1" si="0"/>
        <v>0</v>
      </c>
      <c r="K57" s="120">
        <f t="shared" ca="1" si="1"/>
        <v>0</v>
      </c>
      <c r="L57" s="121">
        <f t="shared" ca="1" si="2"/>
        <v>0</v>
      </c>
      <c r="M57" s="122">
        <f t="shared" ca="1" si="3"/>
        <v>0</v>
      </c>
      <c r="N57" s="123">
        <f t="shared" ca="1" si="4"/>
        <v>0</v>
      </c>
      <c r="O57" s="124">
        <f t="shared" ca="1" si="5"/>
        <v>0</v>
      </c>
      <c r="P57"/>
      <c r="Q57"/>
      <c r="R57" s="1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</row>
    <row r="58" spans="1:174" ht="7.9" customHeight="1" x14ac:dyDescent="0.45">
      <c r="A58" s="147">
        <v>0.82291666666666496</v>
      </c>
      <c r="B58" s="86"/>
      <c r="C58" s="88"/>
      <c r="D58" s="86"/>
      <c r="E58" s="88"/>
      <c r="F58" s="86"/>
      <c r="G58" s="88"/>
      <c r="H58" s="86"/>
      <c r="I58" s="82"/>
      <c r="J58" s="119">
        <f t="shared" ca="1" si="0"/>
        <v>0</v>
      </c>
      <c r="K58" s="120">
        <f t="shared" ca="1" si="1"/>
        <v>0</v>
      </c>
      <c r="L58" s="121">
        <f t="shared" ca="1" si="2"/>
        <v>0</v>
      </c>
      <c r="M58" s="122">
        <f t="shared" ca="1" si="3"/>
        <v>0</v>
      </c>
      <c r="N58" s="123">
        <f t="shared" ca="1" si="4"/>
        <v>0</v>
      </c>
      <c r="O58" s="124">
        <f t="shared" ca="1" si="5"/>
        <v>0</v>
      </c>
      <c r="P58"/>
      <c r="Q58"/>
      <c r="R58" s="1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</row>
    <row r="59" spans="1:174" ht="8.25" customHeight="1" x14ac:dyDescent="0.45">
      <c r="A59" s="145">
        <v>0.83333333333333204</v>
      </c>
      <c r="B59" s="84"/>
      <c r="C59" s="87"/>
      <c r="D59" s="84"/>
      <c r="E59" s="87"/>
      <c r="F59" s="84"/>
      <c r="G59" s="87"/>
      <c r="H59" s="84"/>
      <c r="I59" s="82"/>
      <c r="J59" s="119">
        <f t="shared" ca="1" si="0"/>
        <v>0</v>
      </c>
      <c r="K59" s="120">
        <f t="shared" ca="1" si="1"/>
        <v>0</v>
      </c>
      <c r="L59" s="121">
        <f t="shared" ca="1" si="2"/>
        <v>0</v>
      </c>
      <c r="M59" s="122">
        <f t="shared" ca="1" si="3"/>
        <v>0</v>
      </c>
      <c r="N59" s="123">
        <f t="shared" ca="1" si="4"/>
        <v>0</v>
      </c>
      <c r="O59" s="124">
        <f t="shared" ca="1" si="5"/>
        <v>0</v>
      </c>
      <c r="P59"/>
      <c r="Q59"/>
      <c r="R59" s="1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</row>
    <row r="60" spans="1:174" ht="8.25" customHeight="1" x14ac:dyDescent="0.45">
      <c r="A60" s="146">
        <v>0.843749999999998</v>
      </c>
      <c r="B60" s="85"/>
      <c r="C60" s="79"/>
      <c r="D60" s="85"/>
      <c r="E60" s="79"/>
      <c r="F60" s="85"/>
      <c r="G60" s="79"/>
      <c r="H60" s="85"/>
      <c r="I60" s="82"/>
      <c r="J60" s="119">
        <f t="shared" ca="1" si="0"/>
        <v>0</v>
      </c>
      <c r="K60" s="120">
        <f t="shared" ca="1" si="1"/>
        <v>0</v>
      </c>
      <c r="L60" s="121">
        <f t="shared" ca="1" si="2"/>
        <v>0</v>
      </c>
      <c r="M60" s="122">
        <f t="shared" ca="1" si="3"/>
        <v>0</v>
      </c>
      <c r="N60" s="123">
        <f t="shared" ca="1" si="4"/>
        <v>0</v>
      </c>
      <c r="O60" s="124">
        <f t="shared" ca="1" si="5"/>
        <v>0</v>
      </c>
      <c r="P60"/>
      <c r="Q60"/>
      <c r="R60" s="1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</row>
    <row r="61" spans="1:174" ht="8.25" customHeight="1" x14ac:dyDescent="0.45">
      <c r="A61" s="146">
        <v>0.85416666666666496</v>
      </c>
      <c r="B61" s="85"/>
      <c r="C61" s="79"/>
      <c r="D61" s="85"/>
      <c r="E61" s="79"/>
      <c r="F61" s="85"/>
      <c r="G61" s="79"/>
      <c r="H61" s="85"/>
      <c r="I61" s="82"/>
      <c r="J61" s="119">
        <f t="shared" ca="1" si="0"/>
        <v>0</v>
      </c>
      <c r="K61" s="120">
        <f t="shared" ca="1" si="1"/>
        <v>0</v>
      </c>
      <c r="L61" s="121">
        <f t="shared" ca="1" si="2"/>
        <v>0</v>
      </c>
      <c r="M61" s="122">
        <f t="shared" ca="1" si="3"/>
        <v>0</v>
      </c>
      <c r="N61" s="123">
        <f t="shared" ca="1" si="4"/>
        <v>0</v>
      </c>
      <c r="O61" s="124">
        <f t="shared" ca="1" si="5"/>
        <v>0</v>
      </c>
      <c r="P61"/>
      <c r="Q61"/>
      <c r="R61" s="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</row>
    <row r="62" spans="1:174" ht="8.25" customHeight="1" x14ac:dyDescent="0.45">
      <c r="A62" s="147">
        <v>0.86458333333333204</v>
      </c>
      <c r="B62" s="86"/>
      <c r="C62" s="88"/>
      <c r="D62" s="86"/>
      <c r="E62" s="88"/>
      <c r="F62" s="86"/>
      <c r="G62" s="88"/>
      <c r="H62" s="86"/>
      <c r="I62" s="82"/>
      <c r="J62" s="119">
        <f t="shared" ca="1" si="0"/>
        <v>0</v>
      </c>
      <c r="K62" s="120">
        <f t="shared" ca="1" si="1"/>
        <v>0</v>
      </c>
      <c r="L62" s="121">
        <f t="shared" ca="1" si="2"/>
        <v>0</v>
      </c>
      <c r="M62" s="122">
        <f t="shared" ca="1" si="3"/>
        <v>0</v>
      </c>
      <c r="N62" s="123">
        <f t="shared" ca="1" si="4"/>
        <v>0</v>
      </c>
      <c r="O62" s="124">
        <f t="shared" ca="1" si="5"/>
        <v>0</v>
      </c>
      <c r="P62"/>
      <c r="Q62"/>
      <c r="R62" s="1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</row>
    <row r="63" spans="1:174" ht="8.25" customHeight="1" x14ac:dyDescent="0.45">
      <c r="A63" s="145">
        <v>0.874999999999998</v>
      </c>
      <c r="B63" s="84"/>
      <c r="C63" s="87"/>
      <c r="D63" s="84"/>
      <c r="E63" s="87"/>
      <c r="F63" s="84"/>
      <c r="G63" s="87"/>
      <c r="H63" s="84"/>
      <c r="I63" s="82"/>
      <c r="J63" s="119">
        <f t="shared" ca="1" si="0"/>
        <v>0</v>
      </c>
      <c r="K63" s="120">
        <f t="shared" ca="1" si="1"/>
        <v>0</v>
      </c>
      <c r="L63" s="121">
        <f t="shared" ca="1" si="2"/>
        <v>0</v>
      </c>
      <c r="M63" s="122">
        <f t="shared" ca="1" si="3"/>
        <v>0</v>
      </c>
      <c r="N63" s="123">
        <f t="shared" ca="1" si="4"/>
        <v>0</v>
      </c>
      <c r="O63" s="124">
        <f t="shared" ca="1" si="5"/>
        <v>0</v>
      </c>
      <c r="P63"/>
      <c r="Q63"/>
      <c r="R63" s="1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</row>
    <row r="64" spans="1:174" ht="8.25" customHeight="1" x14ac:dyDescent="0.45">
      <c r="A64" s="146">
        <v>0.88541666666666496</v>
      </c>
      <c r="B64" s="85"/>
      <c r="C64" s="79"/>
      <c r="D64" s="85"/>
      <c r="E64" s="79"/>
      <c r="F64" s="85"/>
      <c r="G64" s="79"/>
      <c r="H64" s="85"/>
      <c r="I64" s="82"/>
      <c r="J64" s="119">
        <f t="shared" ca="1" si="0"/>
        <v>0</v>
      </c>
      <c r="K64" s="120">
        <f t="shared" ca="1" si="1"/>
        <v>0</v>
      </c>
      <c r="L64" s="121">
        <f t="shared" ca="1" si="2"/>
        <v>0</v>
      </c>
      <c r="M64" s="122">
        <f t="shared" ca="1" si="3"/>
        <v>0</v>
      </c>
      <c r="N64" s="123">
        <f t="shared" ca="1" si="4"/>
        <v>0</v>
      </c>
      <c r="O64" s="124">
        <f t="shared" ca="1" si="5"/>
        <v>0</v>
      </c>
      <c r="P64"/>
      <c r="Q64"/>
      <c r="R64" s="1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</row>
    <row r="65" spans="1:174" ht="8.25" customHeight="1" x14ac:dyDescent="0.45">
      <c r="A65" s="146">
        <v>0.89583333333333204</v>
      </c>
      <c r="B65" s="85"/>
      <c r="C65" s="79"/>
      <c r="D65" s="85"/>
      <c r="E65" s="79"/>
      <c r="F65" s="85"/>
      <c r="G65" s="79"/>
      <c r="H65" s="85"/>
      <c r="I65" s="82"/>
      <c r="J65" s="119">
        <f t="shared" ca="1" si="0"/>
        <v>0</v>
      </c>
      <c r="K65" s="120">
        <f t="shared" ca="1" si="1"/>
        <v>0</v>
      </c>
      <c r="L65" s="121">
        <f t="shared" ca="1" si="2"/>
        <v>0</v>
      </c>
      <c r="M65" s="122">
        <f t="shared" ca="1" si="3"/>
        <v>0</v>
      </c>
      <c r="N65" s="123">
        <f t="shared" ca="1" si="4"/>
        <v>0</v>
      </c>
      <c r="O65" s="124">
        <f t="shared" ca="1" si="5"/>
        <v>0</v>
      </c>
      <c r="P65"/>
      <c r="Q65"/>
      <c r="R65" s="1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</row>
    <row r="66" spans="1:174" ht="8.25" customHeight="1" x14ac:dyDescent="0.45">
      <c r="A66" s="147">
        <v>0.906249999999998</v>
      </c>
      <c r="B66" s="86"/>
      <c r="C66" s="88"/>
      <c r="D66" s="86"/>
      <c r="E66" s="88"/>
      <c r="F66" s="86"/>
      <c r="G66" s="88"/>
      <c r="H66" s="86"/>
      <c r="I66" s="82"/>
      <c r="J66" s="119">
        <f t="shared" ca="1" si="0"/>
        <v>0</v>
      </c>
      <c r="K66" s="120">
        <f t="shared" ca="1" si="1"/>
        <v>0</v>
      </c>
      <c r="L66" s="121">
        <f t="shared" ca="1" si="2"/>
        <v>0</v>
      </c>
      <c r="M66" s="122">
        <f t="shared" ca="1" si="3"/>
        <v>0</v>
      </c>
      <c r="N66" s="123">
        <f t="shared" ca="1" si="4"/>
        <v>0</v>
      </c>
      <c r="O66" s="124">
        <f t="shared" ca="1" si="5"/>
        <v>0</v>
      </c>
      <c r="P66"/>
      <c r="Q66"/>
      <c r="R66" s="1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</row>
    <row r="67" spans="1:174" ht="8.25" customHeight="1" x14ac:dyDescent="0.45">
      <c r="A67" s="145">
        <v>0.91666666666666496</v>
      </c>
      <c r="B67" s="84"/>
      <c r="C67" s="87"/>
      <c r="D67" s="84"/>
      <c r="E67" s="87"/>
      <c r="F67" s="84"/>
      <c r="G67" s="87"/>
      <c r="H67" s="84"/>
      <c r="I67" s="82"/>
      <c r="J67" s="119">
        <f t="shared" ca="1" si="0"/>
        <v>0</v>
      </c>
      <c r="K67" s="120">
        <f t="shared" ca="1" si="1"/>
        <v>0</v>
      </c>
      <c r="L67" s="121">
        <f t="shared" ca="1" si="2"/>
        <v>0</v>
      </c>
      <c r="M67" s="122">
        <f t="shared" ca="1" si="3"/>
        <v>0</v>
      </c>
      <c r="N67" s="123">
        <f t="shared" ca="1" si="4"/>
        <v>0</v>
      </c>
      <c r="O67" s="124">
        <f t="shared" ca="1" si="5"/>
        <v>0</v>
      </c>
      <c r="P67"/>
      <c r="Q67"/>
      <c r="R67" s="1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</row>
    <row r="68" spans="1:174" ht="8.25" customHeight="1" x14ac:dyDescent="0.45">
      <c r="A68" s="146">
        <v>0.92708333333333104</v>
      </c>
      <c r="B68" s="85"/>
      <c r="C68" s="79"/>
      <c r="D68" s="85"/>
      <c r="E68" s="79"/>
      <c r="F68" s="85"/>
      <c r="G68" s="79"/>
      <c r="H68" s="85"/>
      <c r="I68" s="82"/>
      <c r="J68" s="119">
        <f t="shared" ref="J68:J74" ca="1" si="6">IFERROR(COUNTIFS(INDIRECT(CONCATENATE("'",$I68,"'!B3:H74")),"*Pre-Vocational*",INDIRECT(CONCATENATE("'",$I68,"'!B3:H74")),"*"&amp;$A$1&amp;"*")/4,0)</f>
        <v>0</v>
      </c>
      <c r="K68" s="120">
        <f t="shared" ref="K68:K74" ca="1" si="7">IFERROR(COUNTIFS(INDIRECT(CONCATENATE("'",$I68,"'!B3:H74")),"*CareGiver*",INDIRECT(CONCATENATE("'",$I68,"'!B3:H74")),"*"&amp;$A$1&amp;"*")/4,0)</f>
        <v>0</v>
      </c>
      <c r="L68" s="121">
        <f t="shared" ref="L68:L74" ca="1" si="8">IFERROR(COUNTIFS(INDIRECT(CONCATENATE("'",$I68,"'!B3:H74")),"*Advocacy*",INDIRECT(CONCATENATE("'",$I68,"'!B3:H74")),"*"&amp;$A$1&amp;"*")/4,0)</f>
        <v>0</v>
      </c>
      <c r="M68" s="122">
        <f t="shared" ref="M68:M74" ca="1" si="9">IFERROR(COUNTIFS(INDIRECT(CONCATENATE("'",$I68,"'!B3:H74")),"*Respite*",INDIRECT(CONCATENATE("'",$I68,"'!B3:H74")),"*"&amp;$A$1&amp;"*")/4,0)</f>
        <v>0</v>
      </c>
      <c r="N68" s="123">
        <f t="shared" ref="N68:N74" ca="1" si="10">IFERROR(COUNTIFS(INDIRECT(CONCATENATE("'",$I68,"'!B3:H74")),"*Com Hab*",INDIRECT(CONCATENATE("'",$I68,"'!B3:H74")),"*"&amp;$A$1&amp;"*")/4,0)</f>
        <v>0</v>
      </c>
      <c r="O68" s="124">
        <f t="shared" ref="O68:O74" ca="1" si="11">SUM(J68:N68)</f>
        <v>0</v>
      </c>
      <c r="P68"/>
      <c r="Q68"/>
      <c r="R68" s="1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</row>
    <row r="69" spans="1:174" ht="8.25" customHeight="1" x14ac:dyDescent="0.45">
      <c r="A69" s="146">
        <v>0.937499999999998</v>
      </c>
      <c r="B69" s="85"/>
      <c r="C69" s="79"/>
      <c r="D69" s="85"/>
      <c r="E69" s="79"/>
      <c r="F69" s="85"/>
      <c r="G69" s="79"/>
      <c r="H69" s="85"/>
      <c r="I69" s="82"/>
      <c r="J69" s="119">
        <f t="shared" ca="1" si="6"/>
        <v>0</v>
      </c>
      <c r="K69" s="120">
        <f t="shared" ca="1" si="7"/>
        <v>0</v>
      </c>
      <c r="L69" s="121">
        <f t="shared" ca="1" si="8"/>
        <v>0</v>
      </c>
      <c r="M69" s="122">
        <f t="shared" ca="1" si="9"/>
        <v>0</v>
      </c>
      <c r="N69" s="123">
        <f t="shared" ca="1" si="10"/>
        <v>0</v>
      </c>
      <c r="O69" s="124">
        <f t="shared" ca="1" si="11"/>
        <v>0</v>
      </c>
      <c r="P69"/>
      <c r="Q69"/>
      <c r="R69" s="1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</row>
    <row r="70" spans="1:174" ht="8.25" customHeight="1" x14ac:dyDescent="0.45">
      <c r="A70" s="147">
        <v>0.94791666666666496</v>
      </c>
      <c r="B70" s="86"/>
      <c r="C70" s="88"/>
      <c r="D70" s="86"/>
      <c r="E70" s="88"/>
      <c r="F70" s="86"/>
      <c r="G70" s="88"/>
      <c r="H70" s="86"/>
      <c r="I70" s="82"/>
      <c r="J70" s="119">
        <f t="shared" ca="1" si="6"/>
        <v>0</v>
      </c>
      <c r="K70" s="120">
        <f t="shared" ca="1" si="7"/>
        <v>0</v>
      </c>
      <c r="L70" s="121">
        <f t="shared" ca="1" si="8"/>
        <v>0</v>
      </c>
      <c r="M70" s="122">
        <f t="shared" ca="1" si="9"/>
        <v>0</v>
      </c>
      <c r="N70" s="123">
        <f t="shared" ca="1" si="10"/>
        <v>0</v>
      </c>
      <c r="O70" s="124">
        <f t="shared" ca="1" si="11"/>
        <v>0</v>
      </c>
      <c r="P70"/>
      <c r="Q70"/>
      <c r="R70" s="1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</row>
    <row r="71" spans="1:174" ht="8.25" customHeight="1" x14ac:dyDescent="0.45">
      <c r="A71" s="145">
        <v>0.95833333333333337</v>
      </c>
      <c r="B71" s="84"/>
      <c r="C71" s="87"/>
      <c r="D71" s="84"/>
      <c r="E71" s="87"/>
      <c r="F71" s="84"/>
      <c r="G71" s="87"/>
      <c r="H71" s="84"/>
      <c r="I71" s="82"/>
      <c r="J71" s="119">
        <f t="shared" ca="1" si="6"/>
        <v>0</v>
      </c>
      <c r="K71" s="120">
        <f t="shared" ca="1" si="7"/>
        <v>0</v>
      </c>
      <c r="L71" s="121">
        <f t="shared" ca="1" si="8"/>
        <v>0</v>
      </c>
      <c r="M71" s="122">
        <f t="shared" ca="1" si="9"/>
        <v>0</v>
      </c>
      <c r="N71" s="123">
        <f t="shared" ca="1" si="10"/>
        <v>0</v>
      </c>
      <c r="O71" s="124">
        <f t="shared" ca="1" si="11"/>
        <v>0</v>
      </c>
      <c r="P71"/>
      <c r="Q71"/>
      <c r="R71" s="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</row>
    <row r="72" spans="1:174" ht="8.25" customHeight="1" x14ac:dyDescent="0.45">
      <c r="A72" s="146">
        <v>0.96875</v>
      </c>
      <c r="B72" s="85"/>
      <c r="C72" s="79"/>
      <c r="D72" s="85"/>
      <c r="E72" s="79"/>
      <c r="F72" s="85"/>
      <c r="G72" s="79"/>
      <c r="H72" s="85"/>
      <c r="I72" s="82"/>
      <c r="J72" s="119">
        <f t="shared" ca="1" si="6"/>
        <v>0</v>
      </c>
      <c r="K72" s="120">
        <f t="shared" ca="1" si="7"/>
        <v>0</v>
      </c>
      <c r="L72" s="121">
        <f t="shared" ca="1" si="8"/>
        <v>0</v>
      </c>
      <c r="M72" s="122">
        <f t="shared" ca="1" si="9"/>
        <v>0</v>
      </c>
      <c r="N72" s="123">
        <f t="shared" ca="1" si="10"/>
        <v>0</v>
      </c>
      <c r="O72" s="124">
        <f t="shared" ca="1" si="11"/>
        <v>0</v>
      </c>
      <c r="P72"/>
      <c r="Q72"/>
      <c r="R72" s="1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</row>
    <row r="73" spans="1:174" ht="8.25" customHeight="1" x14ac:dyDescent="0.45">
      <c r="A73" s="146">
        <v>0.97916666666666663</v>
      </c>
      <c r="B73" s="85"/>
      <c r="C73" s="79"/>
      <c r="D73" s="85"/>
      <c r="E73" s="79"/>
      <c r="F73" s="85"/>
      <c r="G73" s="79"/>
      <c r="H73" s="85"/>
      <c r="I73" s="82"/>
      <c r="J73" s="119">
        <f t="shared" ca="1" si="6"/>
        <v>0</v>
      </c>
      <c r="K73" s="120">
        <f t="shared" ca="1" si="7"/>
        <v>0</v>
      </c>
      <c r="L73" s="121">
        <f t="shared" ca="1" si="8"/>
        <v>0</v>
      </c>
      <c r="M73" s="122">
        <f t="shared" ca="1" si="9"/>
        <v>0</v>
      </c>
      <c r="N73" s="123">
        <f t="shared" ca="1" si="10"/>
        <v>0</v>
      </c>
      <c r="O73" s="124">
        <f t="shared" ca="1" si="11"/>
        <v>0</v>
      </c>
      <c r="P73"/>
      <c r="Q73"/>
      <c r="R73" s="1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</row>
    <row r="74" spans="1:174" ht="8.25" customHeight="1" x14ac:dyDescent="0.45">
      <c r="A74" s="147">
        <v>0.98958333333333337</v>
      </c>
      <c r="B74" s="86"/>
      <c r="C74" s="88"/>
      <c r="D74" s="86"/>
      <c r="E74" s="88"/>
      <c r="F74" s="86"/>
      <c r="G74" s="88"/>
      <c r="H74" s="86"/>
      <c r="I74" s="82"/>
      <c r="J74" s="119">
        <f t="shared" ca="1" si="6"/>
        <v>0</v>
      </c>
      <c r="K74" s="120">
        <f t="shared" ca="1" si="7"/>
        <v>0</v>
      </c>
      <c r="L74" s="121">
        <f t="shared" ca="1" si="8"/>
        <v>0</v>
      </c>
      <c r="M74" s="122">
        <f t="shared" ca="1" si="9"/>
        <v>0</v>
      </c>
      <c r="N74" s="123">
        <f t="shared" ca="1" si="10"/>
        <v>0</v>
      </c>
      <c r="O74" s="124">
        <f t="shared" ca="1" si="11"/>
        <v>0</v>
      </c>
      <c r="P74"/>
      <c r="Q74"/>
      <c r="R74" s="1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</row>
    <row r="75" spans="1:174" ht="8.25" customHeight="1" x14ac:dyDescent="0.45">
      <c r="A75" s="139" t="s">
        <v>5</v>
      </c>
      <c r="B75" s="89"/>
      <c r="C75" s="89"/>
      <c r="D75" s="89"/>
      <c r="E75" s="89"/>
      <c r="F75" s="89"/>
      <c r="G75" s="89"/>
      <c r="H75" s="90">
        <f>COUNTIF($B$3:$H$74,"*Pre-Vocational*")/4</f>
        <v>0</v>
      </c>
      <c r="I75" s="82"/>
      <c r="P75"/>
      <c r="Q75"/>
      <c r="R75" s="1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</row>
    <row r="76" spans="1:174" ht="8.25" customHeight="1" x14ac:dyDescent="0.45">
      <c r="A76" s="140" t="s">
        <v>6</v>
      </c>
      <c r="B76" s="60"/>
      <c r="C76" s="60"/>
      <c r="D76" s="60"/>
      <c r="E76" s="60"/>
      <c r="F76" s="60"/>
      <c r="G76" s="60"/>
      <c r="H76" s="91">
        <f>COUNTIF($B$3:$H$74,"*CareGiver*")/4</f>
        <v>0</v>
      </c>
      <c r="I76" s="82"/>
      <c r="P76"/>
      <c r="Q76"/>
      <c r="R76" s="1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</row>
    <row r="77" spans="1:174" ht="8.25" customHeight="1" x14ac:dyDescent="0.45">
      <c r="A77" s="141" t="s">
        <v>7</v>
      </c>
      <c r="B77" s="62"/>
      <c r="C77" s="62"/>
      <c r="D77" s="62"/>
      <c r="E77" s="62"/>
      <c r="F77" s="62"/>
      <c r="G77" s="62"/>
      <c r="H77" s="92">
        <f>COUNTIF($B$3:$H$74,"*Advocacy*")/4</f>
        <v>0</v>
      </c>
      <c r="I77" s="82"/>
      <c r="P77"/>
      <c r="Q77"/>
      <c r="R77" s="1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</row>
    <row r="78" spans="1:174" ht="8.25" customHeight="1" x14ac:dyDescent="0.45">
      <c r="A78" s="142" t="s">
        <v>8</v>
      </c>
      <c r="B78" s="64"/>
      <c r="C78" s="64"/>
      <c r="D78" s="64"/>
      <c r="E78" s="64"/>
      <c r="F78" s="64"/>
      <c r="G78" s="64"/>
      <c r="H78" s="93">
        <f>COUNTIF($B$3:$H$74,"*Respite*")/4</f>
        <v>0</v>
      </c>
      <c r="I78" s="82"/>
      <c r="P78"/>
      <c r="Q78"/>
      <c r="R78" s="1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</row>
    <row r="79" spans="1:174" ht="8.25" customHeight="1" x14ac:dyDescent="0.45">
      <c r="A79" s="143" t="s">
        <v>107</v>
      </c>
      <c r="B79" s="68"/>
      <c r="C79" s="68"/>
      <c r="D79" s="68"/>
      <c r="E79" s="68"/>
      <c r="F79" s="68"/>
      <c r="G79" s="68"/>
      <c r="H79" s="94">
        <f>COUNTIF($B$3:$H$74,"*Com Hab*")/4</f>
        <v>0</v>
      </c>
      <c r="I79" s="82"/>
      <c r="P79"/>
      <c r="Q79"/>
      <c r="R79" s="1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</row>
    <row r="80" spans="1:174" ht="8.25" customHeight="1" x14ac:dyDescent="0.45">
      <c r="A80" s="144" t="s">
        <v>39</v>
      </c>
      <c r="B80" s="95"/>
      <c r="C80" s="95"/>
      <c r="D80" s="95"/>
      <c r="E80" s="95"/>
      <c r="F80" s="95"/>
      <c r="G80" s="95"/>
      <c r="H80" s="96">
        <f>SUM(H75:H79)</f>
        <v>0</v>
      </c>
      <c r="I80" s="82"/>
      <c r="P80"/>
      <c r="Q80"/>
      <c r="R80" s="1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</row>
    <row r="81" spans="1:126" ht="8.25" hidden="1" customHeight="1" x14ac:dyDescent="0.45">
      <c r="I81" s="82"/>
      <c r="DV81" s="12"/>
    </row>
    <row r="82" spans="1:126" ht="8.25" hidden="1" customHeight="1" x14ac:dyDescent="0.45">
      <c r="I82" s="82"/>
    </row>
    <row r="83" spans="1:126" ht="8.25" hidden="1" customHeight="1" x14ac:dyDescent="0.45">
      <c r="I83" s="82"/>
      <c r="DU83" s="11" t="s">
        <v>176</v>
      </c>
    </row>
    <row r="84" spans="1:126" ht="8.25" hidden="1" customHeight="1" x14ac:dyDescent="0.45">
      <c r="I84" s="82"/>
    </row>
    <row r="85" spans="1:126" ht="14.25" hidden="1" x14ac:dyDescent="0.45">
      <c r="A85"/>
      <c r="B85"/>
      <c r="C85"/>
      <c r="D85"/>
      <c r="E85"/>
      <c r="F85"/>
      <c r="G85"/>
      <c r="H85"/>
      <c r="I85" s="82"/>
    </row>
    <row r="86" spans="1:126" ht="14.25" hidden="1" x14ac:dyDescent="0.45">
      <c r="A86"/>
      <c r="B86"/>
      <c r="C86"/>
      <c r="D86"/>
      <c r="E86"/>
      <c r="F86"/>
      <c r="G86"/>
      <c r="H86"/>
      <c r="I86" s="82"/>
    </row>
    <row r="87" spans="1:126" ht="14.25" hidden="1" x14ac:dyDescent="0.45">
      <c r="A87"/>
      <c r="B87"/>
      <c r="C87"/>
      <c r="D87"/>
      <c r="E87"/>
      <c r="F87"/>
      <c r="G87"/>
      <c r="H87"/>
      <c r="I87" s="82"/>
    </row>
    <row r="88" spans="1:126" ht="14.25" hidden="1" x14ac:dyDescent="0.45">
      <c r="A88"/>
      <c r="B88"/>
      <c r="C88"/>
      <c r="D88"/>
      <c r="E88"/>
      <c r="F88"/>
      <c r="G88"/>
      <c r="H88"/>
      <c r="I88" s="82"/>
    </row>
    <row r="89" spans="1:126" ht="14.25" hidden="1" x14ac:dyDescent="0.45">
      <c r="A89"/>
      <c r="B89"/>
      <c r="C89"/>
      <c r="D89"/>
      <c r="E89"/>
      <c r="F89"/>
      <c r="G89"/>
      <c r="H89"/>
      <c r="I89" s="82"/>
    </row>
    <row r="90" spans="1:126" ht="8.25" hidden="1" customHeight="1" x14ac:dyDescent="0.45">
      <c r="A90"/>
      <c r="B90"/>
      <c r="C90"/>
      <c r="D90"/>
      <c r="E90"/>
      <c r="F90"/>
      <c r="G90"/>
      <c r="H90"/>
      <c r="I90" s="82"/>
    </row>
    <row r="91" spans="1:126" ht="8.25" hidden="1" customHeight="1" x14ac:dyDescent="0.45">
      <c r="I91" s="82"/>
    </row>
    <row r="92" spans="1:126" ht="8.25" hidden="1" customHeight="1" x14ac:dyDescent="0.45">
      <c r="I92" s="82"/>
    </row>
    <row r="93" spans="1:126" ht="8.25" hidden="1" customHeight="1" x14ac:dyDescent="0.45">
      <c r="I93" s="82"/>
    </row>
    <row r="94" spans="1:126" ht="8.25" hidden="1" customHeight="1" x14ac:dyDescent="0.45">
      <c r="I94" s="82"/>
    </row>
    <row r="95" spans="1:126" ht="8.25" hidden="1" customHeight="1" x14ac:dyDescent="0.45">
      <c r="I95" s="82"/>
    </row>
    <row r="96" spans="1:126" ht="8.25" hidden="1" customHeight="1" x14ac:dyDescent="0.45">
      <c r="I96" s="82"/>
    </row>
    <row r="97" spans="9:9" ht="8.25" hidden="1" customHeight="1" x14ac:dyDescent="0.45">
      <c r="I97" s="82"/>
    </row>
    <row r="98" spans="9:9" ht="8.25" hidden="1" customHeight="1" x14ac:dyDescent="0.45">
      <c r="I98" s="82"/>
    </row>
    <row r="99" spans="9:9" ht="8.25" hidden="1" customHeight="1" x14ac:dyDescent="0.45">
      <c r="I99" s="82"/>
    </row>
    <row r="100" spans="9:9" ht="8.25" hidden="1" customHeight="1" x14ac:dyDescent="0.45">
      <c r="I100" s="82"/>
    </row>
    <row r="101" spans="9:9" ht="8.25" hidden="1" customHeight="1" x14ac:dyDescent="0.45">
      <c r="I101" s="82"/>
    </row>
    <row r="102" spans="9:9" ht="8.25" hidden="1" customHeight="1" x14ac:dyDescent="0.45">
      <c r="I102" s="82"/>
    </row>
    <row r="103" spans="9:9" ht="8.25" hidden="1" customHeight="1" x14ac:dyDescent="0.45">
      <c r="I103" s="82"/>
    </row>
    <row r="104" spans="9:9" ht="8.25" hidden="1" customHeight="1" x14ac:dyDescent="0.45">
      <c r="I104" s="82"/>
    </row>
    <row r="105" spans="9:9" ht="8.25" hidden="1" customHeight="1" x14ac:dyDescent="0.45">
      <c r="I105" s="82"/>
    </row>
    <row r="106" spans="9:9" ht="8.25" hidden="1" customHeight="1" x14ac:dyDescent="0.45">
      <c r="I106" s="82"/>
    </row>
    <row r="107" spans="9:9" ht="8.25" hidden="1" customHeight="1" x14ac:dyDescent="0.45">
      <c r="I107" s="82"/>
    </row>
    <row r="108" spans="9:9" ht="8.25" hidden="1" customHeight="1" x14ac:dyDescent="0.45">
      <c r="I108" s="82"/>
    </row>
    <row r="109" spans="9:9" ht="8.25" hidden="1" customHeight="1" x14ac:dyDescent="0.45">
      <c r="I109" s="82"/>
    </row>
    <row r="110" spans="9:9" ht="8.25" hidden="1" customHeight="1" x14ac:dyDescent="0.45">
      <c r="I110" s="82"/>
    </row>
    <row r="111" spans="9:9" ht="8.25" hidden="1" customHeight="1" x14ac:dyDescent="0.45">
      <c r="I111" s="82"/>
    </row>
    <row r="112" spans="9:9" ht="8.25" hidden="1" customHeight="1" x14ac:dyDescent="0.45">
      <c r="I112" s="82"/>
    </row>
    <row r="113" spans="9:9" ht="8.25" hidden="1" customHeight="1" x14ac:dyDescent="0.45">
      <c r="I113" s="82"/>
    </row>
    <row r="114" spans="9:9" ht="8.25" hidden="1" customHeight="1" x14ac:dyDescent="0.45">
      <c r="I114" s="82"/>
    </row>
    <row r="115" spans="9:9" ht="8.25" hidden="1" customHeight="1" x14ac:dyDescent="0.45">
      <c r="I115" s="82"/>
    </row>
    <row r="116" spans="9:9" ht="8.25" hidden="1" customHeight="1" x14ac:dyDescent="0.45">
      <c r="I116" s="82"/>
    </row>
    <row r="117" spans="9:9" ht="8.25" hidden="1" customHeight="1" x14ac:dyDescent="0.45">
      <c r="I117" s="82"/>
    </row>
    <row r="118" spans="9:9" ht="8.25" hidden="1" customHeight="1" x14ac:dyDescent="0.45">
      <c r="I118" s="82"/>
    </row>
    <row r="119" spans="9:9" ht="8.25" hidden="1" customHeight="1" x14ac:dyDescent="0.45">
      <c r="I119" s="82"/>
    </row>
    <row r="120" spans="9:9" ht="8.25" hidden="1" customHeight="1" x14ac:dyDescent="0.45">
      <c r="I120" s="82"/>
    </row>
    <row r="121" spans="9:9" ht="8.25" hidden="1" customHeight="1" x14ac:dyDescent="0.45">
      <c r="I121" s="82"/>
    </row>
    <row r="122" spans="9:9" ht="8.25" hidden="1" customHeight="1" x14ac:dyDescent="0.45">
      <c r="I122" s="82"/>
    </row>
    <row r="123" spans="9:9" ht="8.25" hidden="1" customHeight="1" x14ac:dyDescent="0.45">
      <c r="I123" s="82"/>
    </row>
    <row r="124" spans="9:9" ht="8.25" hidden="1" customHeight="1" x14ac:dyDescent="0.45">
      <c r="I124" s="82"/>
    </row>
    <row r="125" spans="9:9" ht="8.25" hidden="1" customHeight="1" x14ac:dyDescent="0.45">
      <c r="I125" s="82"/>
    </row>
    <row r="126" spans="9:9" ht="8.25" hidden="1" customHeight="1" x14ac:dyDescent="0.45">
      <c r="I126" s="82"/>
    </row>
    <row r="127" spans="9:9" ht="8.25" hidden="1" customHeight="1" x14ac:dyDescent="0.45">
      <c r="I127" s="82"/>
    </row>
    <row r="128" spans="9:9" ht="8.25" hidden="1" customHeight="1" x14ac:dyDescent="0.45">
      <c r="I128" s="82"/>
    </row>
    <row r="129" spans="9:9" ht="8.25" hidden="1" customHeight="1" x14ac:dyDescent="0.45">
      <c r="I129" s="82"/>
    </row>
    <row r="130" spans="9:9" ht="8.25" hidden="1" customHeight="1" x14ac:dyDescent="0.45">
      <c r="I130" s="82"/>
    </row>
    <row r="131" spans="9:9" ht="8.25" hidden="1" customHeight="1" x14ac:dyDescent="0.45">
      <c r="I131" s="82"/>
    </row>
    <row r="132" spans="9:9" ht="8.25" hidden="1" customHeight="1" x14ac:dyDescent="0.45">
      <c r="I132" s="82"/>
    </row>
    <row r="133" spans="9:9" ht="8.25" hidden="1" customHeight="1" x14ac:dyDescent="0.45">
      <c r="I133" s="82"/>
    </row>
    <row r="134" spans="9:9" ht="8.25" hidden="1" customHeight="1" x14ac:dyDescent="0.45">
      <c r="I134" s="82"/>
    </row>
    <row r="135" spans="9:9" ht="8.25" hidden="1" customHeight="1" x14ac:dyDescent="0.45">
      <c r="I135" s="82"/>
    </row>
    <row r="136" spans="9:9" ht="8.25" hidden="1" customHeight="1" x14ac:dyDescent="0.45">
      <c r="I136" s="82"/>
    </row>
    <row r="137" spans="9:9" ht="8.25" hidden="1" customHeight="1" x14ac:dyDescent="0.45">
      <c r="I137" s="82"/>
    </row>
    <row r="138" spans="9:9" ht="8.25" hidden="1" customHeight="1" x14ac:dyDescent="0.45">
      <c r="I138" s="82"/>
    </row>
    <row r="139" spans="9:9" ht="8.25" hidden="1" customHeight="1" x14ac:dyDescent="0.45">
      <c r="I139" s="82"/>
    </row>
    <row r="140" spans="9:9" ht="8.25" hidden="1" customHeight="1" x14ac:dyDescent="0.45">
      <c r="I140" s="82"/>
    </row>
    <row r="141" spans="9:9" ht="8.25" hidden="1" customHeight="1" x14ac:dyDescent="0.45">
      <c r="I141" s="82"/>
    </row>
    <row r="142" spans="9:9" ht="8.25" hidden="1" customHeight="1" x14ac:dyDescent="0.45">
      <c r="I142" s="82"/>
    </row>
    <row r="143" spans="9:9" ht="8.25" hidden="1" customHeight="1" x14ac:dyDescent="0.45">
      <c r="I143" s="82"/>
    </row>
    <row r="144" spans="9:9" ht="8.25" hidden="1" customHeight="1" x14ac:dyDescent="0.45">
      <c r="I144" s="82"/>
    </row>
    <row r="145" spans="9:9" ht="8.25" hidden="1" customHeight="1" x14ac:dyDescent="0.45">
      <c r="I145" s="82"/>
    </row>
    <row r="146" spans="9:9" ht="8.25" hidden="1" customHeight="1" x14ac:dyDescent="0.45">
      <c r="I146" s="82"/>
    </row>
    <row r="147" spans="9:9" ht="8.25" hidden="1" customHeight="1" x14ac:dyDescent="0.45">
      <c r="I147" s="82"/>
    </row>
    <row r="148" spans="9:9" ht="8.25" hidden="1" customHeight="1" x14ac:dyDescent="0.45">
      <c r="I148" s="82"/>
    </row>
    <row r="149" spans="9:9" ht="8.25" hidden="1" customHeight="1" x14ac:dyDescent="0.45">
      <c r="I149" s="82"/>
    </row>
    <row r="150" spans="9:9" ht="8.25" hidden="1" customHeight="1" x14ac:dyDescent="0.45">
      <c r="I150" s="82"/>
    </row>
    <row r="151" spans="9:9" ht="8.25" hidden="1" customHeight="1" x14ac:dyDescent="0.45">
      <c r="I151" s="82"/>
    </row>
    <row r="152" spans="9:9" ht="8.25" hidden="1" customHeight="1" x14ac:dyDescent="0.45">
      <c r="I152" s="82"/>
    </row>
    <row r="153" spans="9:9" ht="8.25" hidden="1" customHeight="1" x14ac:dyDescent="0.45">
      <c r="I153" s="82"/>
    </row>
    <row r="154" spans="9:9" ht="8.25" hidden="1" customHeight="1" x14ac:dyDescent="0.45">
      <c r="I154" s="82"/>
    </row>
    <row r="155" spans="9:9" ht="8.25" hidden="1" customHeight="1" x14ac:dyDescent="0.45">
      <c r="I155" s="82"/>
    </row>
    <row r="156" spans="9:9" ht="8.25" hidden="1" customHeight="1" x14ac:dyDescent="0.45">
      <c r="I156" s="82"/>
    </row>
    <row r="157" spans="9:9" ht="8.25" hidden="1" customHeight="1" x14ac:dyDescent="0.45">
      <c r="I157" s="82"/>
    </row>
    <row r="158" spans="9:9" ht="8.25" hidden="1" customHeight="1" x14ac:dyDescent="0.45">
      <c r="I158" s="82"/>
    </row>
    <row r="159" spans="9:9" ht="8.25" hidden="1" customHeight="1" x14ac:dyDescent="0.45">
      <c r="I159" s="82"/>
    </row>
    <row r="160" spans="9:9" ht="8.25" hidden="1" customHeight="1" x14ac:dyDescent="0.45">
      <c r="I160" s="82"/>
    </row>
    <row r="161" spans="9:9" ht="8.25" hidden="1" customHeight="1" x14ac:dyDescent="0.45">
      <c r="I161" s="82"/>
    </row>
    <row r="162" spans="9:9" ht="8.25" hidden="1" customHeight="1" x14ac:dyDescent="0.45">
      <c r="I162" s="82"/>
    </row>
    <row r="163" spans="9:9" ht="8.25" hidden="1" customHeight="1" x14ac:dyDescent="0.45">
      <c r="I163" s="82"/>
    </row>
    <row r="164" spans="9:9" ht="8.25" hidden="1" customHeight="1" x14ac:dyDescent="0.45">
      <c r="I164" s="82"/>
    </row>
    <row r="165" spans="9:9" ht="8.25" hidden="1" customHeight="1" x14ac:dyDescent="0.45">
      <c r="I165" s="82"/>
    </row>
    <row r="166" spans="9:9" ht="8.25" hidden="1" customHeight="1" x14ac:dyDescent="0.45">
      <c r="I166" s="82"/>
    </row>
    <row r="167" spans="9:9" ht="8.25" hidden="1" customHeight="1" x14ac:dyDescent="0.45">
      <c r="I167" s="82"/>
    </row>
    <row r="168" spans="9:9" ht="8.25" hidden="1" customHeight="1" x14ac:dyDescent="0.45">
      <c r="I168" s="82"/>
    </row>
    <row r="169" spans="9:9" ht="8.25" hidden="1" customHeight="1" x14ac:dyDescent="0.45">
      <c r="I169" s="82"/>
    </row>
    <row r="170" spans="9:9" ht="8.25" hidden="1" customHeight="1" x14ac:dyDescent="0.45">
      <c r="I170" s="82"/>
    </row>
    <row r="171" spans="9:9" ht="8.25" hidden="1" customHeight="1" x14ac:dyDescent="0.45">
      <c r="I171" s="82"/>
    </row>
    <row r="172" spans="9:9" ht="8.25" hidden="1" customHeight="1" x14ac:dyDescent="0.45">
      <c r="I172" s="82"/>
    </row>
    <row r="173" spans="9:9" ht="8.25" hidden="1" customHeight="1" x14ac:dyDescent="0.45">
      <c r="I173" s="82"/>
    </row>
    <row r="174" spans="9:9" ht="8.25" hidden="1" customHeight="1" x14ac:dyDescent="0.45">
      <c r="I174" s="82"/>
    </row>
    <row r="175" spans="9:9" ht="8.25" hidden="1" customHeight="1" x14ac:dyDescent="0.45">
      <c r="I175" s="82"/>
    </row>
    <row r="176" spans="9:9" ht="8.25" hidden="1" customHeight="1" x14ac:dyDescent="0.45">
      <c r="I176" s="82"/>
    </row>
    <row r="177" spans="9:9" ht="8.25" hidden="1" customHeight="1" x14ac:dyDescent="0.45">
      <c r="I177" s="82"/>
    </row>
    <row r="178" spans="9:9" ht="8.25" hidden="1" customHeight="1" x14ac:dyDescent="0.45">
      <c r="I178" s="82"/>
    </row>
    <row r="179" spans="9:9" ht="8.25" hidden="1" customHeight="1" x14ac:dyDescent="0.45">
      <c r="I179" s="82"/>
    </row>
    <row r="180" spans="9:9" ht="8.25" hidden="1" customHeight="1" x14ac:dyDescent="0.45">
      <c r="I180" s="82"/>
    </row>
  </sheetData>
  <mergeCells count="7">
    <mergeCell ref="O1:O2"/>
    <mergeCell ref="A1:H1"/>
    <mergeCell ref="J1:J2"/>
    <mergeCell ref="K1:K2"/>
    <mergeCell ref="L1:L2"/>
    <mergeCell ref="M1:M2"/>
    <mergeCell ref="N1:N2"/>
  </mergeCells>
  <conditionalFormatting sqref="B3:H74">
    <cfRule type="containsText" dxfId="29" priority="1" operator="containsText" text="Unavailable">
      <formula>NOT(ISERROR(SEARCH("Unavailable",B3)))</formula>
    </cfRule>
    <cfRule type="containsText" dxfId="28" priority="2" operator="containsText" text="Com Hab">
      <formula>NOT(ISERROR(SEARCH("Com Hab",B3)))</formula>
    </cfRule>
    <cfRule type="containsText" dxfId="27" priority="3" operator="containsText" text="Respite">
      <formula>NOT(ISERROR(SEARCH("Respite",B3)))</formula>
    </cfRule>
    <cfRule type="containsText" dxfId="26" priority="4" operator="containsText" text="Advocacy">
      <formula>NOT(ISERROR(SEARCH("Advocacy",B3)))</formula>
    </cfRule>
    <cfRule type="containsText" dxfId="25" priority="5" operator="containsText" text="CareGiver">
      <formula>NOT(ISERROR(SEARCH("CareGiver",B3)))</formula>
    </cfRule>
    <cfRule type="containsText" dxfId="24" priority="6" operator="containsText" text="Pre-Vocational">
      <formula>NOT(ISERROR(SEARCH("Pre-Vocational",B3)))</formula>
    </cfRule>
  </conditionalFormatting>
  <dataValidations count="3">
    <dataValidation allowBlank="1" showInputMessage="1" showErrorMessage="1" prompt="Fill out in worker home sheet" sqref="R1:R6" xr:uid="{2731C255-4F7E-47D0-8379-F84876A2FE14}"/>
    <dataValidation type="list" allowBlank="1" showInputMessage="1" showErrorMessage="1" sqref="I3:I180" xr:uid="{1A0FCFC5-5CC0-477E-8B45-90C0529E0AEF}">
      <formula1>Clients</formula1>
    </dataValidation>
    <dataValidation type="list" allowBlank="1" showInputMessage="1" showErrorMessage="1" sqref="A1" xr:uid="{BB202770-2B3F-4A0E-A3B7-72BC5F5344E1}">
      <formula1>worker</formula1>
    </dataValidation>
  </dataValidations>
  <pageMargins left="0" right="0" top="1.75" bottom="0.75" header="0" footer="0"/>
  <pageSetup orientation="portrait" r:id="rId1"/>
  <headerFooter scaleWithDoc="0">
    <oddHeader>&amp;L&amp;G&amp;C
&amp;G</oddHeader>
    <oddFooter>&amp;C
Signature: ____________________ Date: ____/____/____
 &amp;K92D05010 Prag Blvd #003 Monroe NY 10950 ● 845-600-1331 ● Info@legadail.org &amp;K01+000
&amp;G</oddFooter>
  </headerFooter>
  <drawing r:id="rId2"/>
  <legacyDrawingHF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E6B5C-9B16-46B4-85E9-381AEF4B2486}">
  <sheetPr codeName="Sheet15">
    <tabColor indexed="30"/>
    <pageSetUpPr fitToPage="1"/>
  </sheetPr>
  <dimension ref="A1:GC180"/>
  <sheetViews>
    <sheetView showGridLines="0" zoomScale="85" zoomScaleNormal="85" workbookViewId="0">
      <selection activeCell="R41" sqref="R41"/>
    </sheetView>
  </sheetViews>
  <sheetFormatPr defaultColWidth="0" defaultRowHeight="0" customHeight="1" zeroHeight="1" x14ac:dyDescent="0.45"/>
  <cols>
    <col min="1" max="1" width="11.265625" style="11" bestFit="1" customWidth="1"/>
    <col min="2" max="8" width="6.53125" style="11" customWidth="1"/>
    <col min="9" max="9" width="16.53125" style="83" customWidth="1"/>
    <col min="10" max="15" width="6.53125" customWidth="1"/>
    <col min="16" max="16" width="5.46484375" style="11" customWidth="1"/>
    <col min="17" max="17" width="17.73046875" style="11" customWidth="1"/>
    <col min="18" max="18" width="29.53125" style="50" customWidth="1"/>
    <col min="19" max="19" width="3.73046875" style="11" customWidth="1"/>
    <col min="20" max="20" width="37.53125" style="11" customWidth="1"/>
    <col min="21" max="21" width="3.73046875" style="11" customWidth="1"/>
    <col min="22" max="22" width="4.796875" style="11" hidden="1" customWidth="1"/>
    <col min="23" max="23" width="10.265625" style="11" hidden="1" customWidth="1"/>
    <col min="24" max="24" width="14.265625" style="11" hidden="1" customWidth="1"/>
    <col min="25" max="29" width="3.73046875" style="11" hidden="1" customWidth="1"/>
    <col min="30" max="30" width="4.796875" style="11" hidden="1" customWidth="1"/>
    <col min="31" max="31" width="10.265625" style="11" hidden="1" customWidth="1"/>
    <col min="32" max="37" width="3.73046875" style="11" hidden="1" customWidth="1"/>
    <col min="38" max="38" width="4.796875" style="11" hidden="1" customWidth="1"/>
    <col min="39" max="39" width="10.265625" style="11" hidden="1" customWidth="1"/>
    <col min="40" max="45" width="3.73046875" style="11" hidden="1" customWidth="1"/>
    <col min="46" max="46" width="4.796875" style="11" hidden="1" customWidth="1"/>
    <col min="47" max="47" width="10.265625" style="11" hidden="1" customWidth="1"/>
    <col min="48" max="53" width="3.73046875" style="11" hidden="1" customWidth="1"/>
    <col min="54" max="54" width="4.796875" style="11" hidden="1" customWidth="1"/>
    <col min="55" max="55" width="10.265625" style="11" hidden="1" customWidth="1"/>
    <col min="56" max="61" width="3.73046875" style="11" hidden="1" customWidth="1"/>
    <col min="62" max="62" width="4.796875" style="11" hidden="1" customWidth="1"/>
    <col min="63" max="63" width="10.265625" style="11" hidden="1" customWidth="1"/>
    <col min="64" max="69" width="3.73046875" style="11" hidden="1" customWidth="1"/>
    <col min="70" max="70" width="4.796875" style="11" hidden="1" customWidth="1"/>
    <col min="71" max="71" width="10.265625" style="11" hidden="1" customWidth="1"/>
    <col min="72" max="77" width="3.73046875" style="11" hidden="1" customWidth="1"/>
    <col min="78" max="78" width="4.796875" style="11" hidden="1" customWidth="1"/>
    <col min="79" max="79" width="10.265625" style="11" hidden="1" customWidth="1"/>
    <col min="80" max="85" width="3.73046875" style="11" hidden="1" customWidth="1"/>
    <col min="86" max="86" width="4.796875" style="11" hidden="1" customWidth="1"/>
    <col min="87" max="87" width="10.265625" style="11" hidden="1" customWidth="1"/>
    <col min="88" max="93" width="3.73046875" style="11" hidden="1" customWidth="1"/>
    <col min="94" max="94" width="4.796875" style="11" hidden="1" customWidth="1"/>
    <col min="95" max="95" width="10.265625" style="11" hidden="1" customWidth="1"/>
    <col min="96" max="101" width="3.73046875" style="11" hidden="1" customWidth="1"/>
    <col min="102" max="102" width="4.796875" style="11" hidden="1" customWidth="1"/>
    <col min="103" max="103" width="10.265625" style="11" hidden="1" customWidth="1"/>
    <col min="104" max="109" width="3.73046875" style="11" hidden="1" customWidth="1"/>
    <col min="110" max="110" width="4.796875" style="11" hidden="1" customWidth="1"/>
    <col min="111" max="111" width="10.265625" style="11" hidden="1" customWidth="1"/>
    <col min="112" max="117" width="3.73046875" style="11" hidden="1" customWidth="1"/>
    <col min="118" max="118" width="4.796875" style="11" hidden="1" customWidth="1"/>
    <col min="119" max="119" width="10.265625" style="11" hidden="1" customWidth="1"/>
    <col min="120" max="125" width="3.73046875" style="11" hidden="1" customWidth="1"/>
    <col min="126" max="126" width="4.796875" style="11" hidden="1" customWidth="1"/>
    <col min="127" max="127" width="10.265625" style="11" hidden="1" customWidth="1"/>
    <col min="128" max="133" width="3.73046875" style="11" hidden="1" customWidth="1"/>
    <col min="134" max="134" width="4.796875" style="11" hidden="1" customWidth="1"/>
    <col min="135" max="135" width="10.265625" style="11" hidden="1" customWidth="1"/>
    <col min="136" max="141" width="3.73046875" style="11" hidden="1" customWidth="1"/>
    <col min="142" max="142" width="4.796875" style="11" hidden="1" customWidth="1"/>
    <col min="143" max="143" width="10.265625" style="11" hidden="1" customWidth="1"/>
    <col min="144" max="149" width="3.73046875" style="11" hidden="1" customWidth="1"/>
    <col min="150" max="150" width="4.796875" style="11" hidden="1" customWidth="1"/>
    <col min="151" max="151" width="10.265625" style="11" hidden="1" customWidth="1"/>
    <col min="152" max="157" width="3.73046875" style="11" hidden="1" customWidth="1"/>
    <col min="158" max="158" width="4.796875" style="11" hidden="1" customWidth="1"/>
    <col min="159" max="159" width="10.265625" style="11" hidden="1" customWidth="1"/>
    <col min="160" max="165" width="3.73046875" style="11" hidden="1" customWidth="1"/>
    <col min="166" max="166" width="4.796875" style="11" hidden="1" customWidth="1"/>
    <col min="167" max="167" width="10.265625" style="11" hidden="1" customWidth="1"/>
    <col min="168" max="173" width="3.73046875" style="11" hidden="1" customWidth="1"/>
    <col min="174" max="174" width="4.796875" style="11" hidden="1" customWidth="1"/>
    <col min="175" max="175" width="3.73046875" hidden="1" customWidth="1"/>
    <col min="176" max="176" width="20.265625" hidden="1" customWidth="1"/>
    <col min="177" max="178" width="14.53125" hidden="1" customWidth="1"/>
    <col min="179" max="183" width="3.73046875" hidden="1" customWidth="1"/>
    <col min="184" max="184" width="12" hidden="1" customWidth="1"/>
    <col min="185" max="185" width="8.265625" hidden="1" customWidth="1"/>
    <col min="186" max="16384" width="3.73046875" hidden="1"/>
  </cols>
  <sheetData>
    <row r="1" spans="1:174" ht="8.25" customHeight="1" thickBot="1" x14ac:dyDescent="0.5">
      <c r="A1" s="181" t="s">
        <v>25</v>
      </c>
      <c r="B1" s="182"/>
      <c r="C1" s="182"/>
      <c r="D1" s="182"/>
      <c r="E1" s="182"/>
      <c r="F1" s="182"/>
      <c r="G1" s="182"/>
      <c r="H1" s="183"/>
      <c r="I1" s="148"/>
      <c r="J1" s="180" t="s">
        <v>208</v>
      </c>
      <c r="K1" s="180" t="s">
        <v>6</v>
      </c>
      <c r="L1" s="180" t="s">
        <v>7</v>
      </c>
      <c r="M1" s="180" t="s">
        <v>8</v>
      </c>
      <c r="N1" s="180" t="s">
        <v>107</v>
      </c>
      <c r="O1" s="180" t="s">
        <v>39</v>
      </c>
      <c r="P1"/>
      <c r="Q1" s="117" t="s">
        <v>10</v>
      </c>
      <c r="R1" s="115" t="str" cm="1">
        <f t="array" aca="1" ref="R1" ca="1">INDIRECT(CONCATENATE("Worker!A",MATCH($A$1,Worker!A:A,0)))</f>
        <v>Worker 7</v>
      </c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</row>
    <row r="2" spans="1:174" ht="8.25" customHeight="1" thickTop="1" thickBot="1" x14ac:dyDescent="0.5">
      <c r="A2" s="47"/>
      <c r="B2" s="47" t="s">
        <v>32</v>
      </c>
      <c r="C2" s="47" t="s">
        <v>33</v>
      </c>
      <c r="D2" s="47" t="s">
        <v>34</v>
      </c>
      <c r="E2" s="47" t="s">
        <v>35</v>
      </c>
      <c r="F2" s="47" t="s">
        <v>36</v>
      </c>
      <c r="G2" s="47" t="s">
        <v>37</v>
      </c>
      <c r="H2" s="47" t="s">
        <v>38</v>
      </c>
      <c r="I2" s="149" t="s">
        <v>172</v>
      </c>
      <c r="J2" s="180"/>
      <c r="K2" s="180"/>
      <c r="L2" s="180"/>
      <c r="M2" s="180"/>
      <c r="N2" s="180"/>
      <c r="O2" s="180"/>
      <c r="P2"/>
      <c r="Q2" s="117" t="s">
        <v>198</v>
      </c>
      <c r="R2" s="115" cm="1">
        <f t="array" aca="1" ref="R2" ca="1">INDIRECT(CONCATENATE("Worker!I",MATCH($A$1,Worker!A:A,0)))</f>
        <v>0</v>
      </c>
      <c r="S2"/>
      <c r="T2"/>
      <c r="U2"/>
      <c r="V2"/>
      <c r="W2" s="29" t="s">
        <v>179</v>
      </c>
      <c r="X2" s="29" t="str">
        <f>LOWER(A1)</f>
        <v>worker 7</v>
      </c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</row>
    <row r="3" spans="1:174" ht="8.25" customHeight="1" thickTop="1" thickBot="1" x14ac:dyDescent="0.5">
      <c r="A3" s="145">
        <v>0.25</v>
      </c>
      <c r="B3" s="84"/>
      <c r="C3" s="87"/>
      <c r="D3" s="84"/>
      <c r="E3" s="87"/>
      <c r="F3" s="84"/>
      <c r="G3" s="87"/>
      <c r="H3" s="84"/>
      <c r="I3" s="82"/>
      <c r="J3" s="119">
        <f ca="1">IFERROR(COUNTIFS(INDIRECT(CONCATENATE("'",$I3,"'!B3:H74")),"*Pre-Vocational*",INDIRECT(CONCATENATE("'",$I3,"'!B3:H74")),"*"&amp;$A$1&amp;"*")/4,0)</f>
        <v>0</v>
      </c>
      <c r="K3" s="120">
        <f ca="1">IFERROR(COUNTIFS(INDIRECT(CONCATENATE("'",$I3,"'!B3:H74")),"*CareGiver*",INDIRECT(CONCATENATE("'",$I3,"'!B3:H74")),"*"&amp;$A$1&amp;"*")/4,0)</f>
        <v>0</v>
      </c>
      <c r="L3" s="121">
        <f ca="1">IFERROR(COUNTIFS(INDIRECT(CONCATENATE("'",$I3,"'!B3:H74")),"*Advocacy*",INDIRECT(CONCATENATE("'",$I3,"'!B3:H74")),"*"&amp;$A$1&amp;"*")/4,0)</f>
        <v>0</v>
      </c>
      <c r="M3" s="122">
        <f ca="1">IFERROR(COUNTIFS(INDIRECT(CONCATENATE("'",$I3,"'!B3:H74")),"*Respite*",INDIRECT(CONCATENATE("'",$I3,"'!B3:H74")),"*"&amp;$A$1&amp;"*")/4,0)</f>
        <v>0</v>
      </c>
      <c r="N3" s="123">
        <f ca="1">IFERROR(COUNTIFS(INDIRECT(CONCATENATE("'",$I3,"'!B3:H74")),"*Com Hab*",INDIRECT(CONCATENATE("'",$I3,"'!B3:H74")),"*"&amp;$A$1&amp;"*")/4,0)</f>
        <v>0</v>
      </c>
      <c r="O3" s="124">
        <f ca="1">SUM(J3:N3)</f>
        <v>0</v>
      </c>
      <c r="P3"/>
      <c r="Q3" s="117" t="s">
        <v>201</v>
      </c>
      <c r="R3" s="115" cm="1">
        <f t="array" aca="1" ref="R3" ca="1">INDIRECT(CONCATENATE("Worker!J",MATCH($A$1,Worker!A:A,0)))</f>
        <v>0</v>
      </c>
      <c r="S3"/>
      <c r="T3"/>
      <c r="U3"/>
      <c r="V3"/>
      <c r="W3" s="29" t="s">
        <v>166</v>
      </c>
      <c r="X3" s="29" t="str">
        <f>LOWER(VLOOKUP(X2,Worker!A:N,12,FALSE))</f>
        <v/>
      </c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</row>
    <row r="4" spans="1:174" ht="8.25" customHeight="1" thickTop="1" thickBot="1" x14ac:dyDescent="0.5">
      <c r="A4" s="146">
        <v>0.26041666666666669</v>
      </c>
      <c r="B4" s="85"/>
      <c r="C4" s="79"/>
      <c r="D4" s="85"/>
      <c r="E4" s="79"/>
      <c r="F4" s="85"/>
      <c r="G4" s="79"/>
      <c r="H4" s="85"/>
      <c r="I4" s="82"/>
      <c r="J4" s="119">
        <f t="shared" ref="J4:J67" ca="1" si="0">IFERROR(COUNTIFS(INDIRECT(CONCATENATE("'",$I4,"'!B3:H74")),"*Pre-Vocational*",INDIRECT(CONCATENATE("'",$I4,"'!B3:H74")),"*"&amp;$A$1&amp;"*")/4,0)</f>
        <v>0</v>
      </c>
      <c r="K4" s="120">
        <f t="shared" ref="K4:K67" ca="1" si="1">IFERROR(COUNTIFS(INDIRECT(CONCATENATE("'",$I4,"'!B3:H74")),"*CareGiver*",INDIRECT(CONCATENATE("'",$I4,"'!B3:H74")),"*"&amp;$A$1&amp;"*")/4,0)</f>
        <v>0</v>
      </c>
      <c r="L4" s="121">
        <f t="shared" ref="L4:L67" ca="1" si="2">IFERROR(COUNTIFS(INDIRECT(CONCATENATE("'",$I4,"'!B3:H74")),"*Advocacy*",INDIRECT(CONCATENATE("'",$I4,"'!B3:H74")),"*"&amp;$A$1&amp;"*")/4,0)</f>
        <v>0</v>
      </c>
      <c r="M4" s="122">
        <f t="shared" ref="M4:M67" ca="1" si="3">IFERROR(COUNTIFS(INDIRECT(CONCATENATE("'",$I4,"'!B3:H74")),"*Respite*",INDIRECT(CONCATENATE("'",$I4,"'!B3:H74")),"*"&amp;$A$1&amp;"*")/4,0)</f>
        <v>0</v>
      </c>
      <c r="N4" s="123">
        <f t="shared" ref="N4:N67" ca="1" si="4">IFERROR(COUNTIFS(INDIRECT(CONCATENATE("'",$I4,"'!B3:H74")),"*Com Hab*",INDIRECT(CONCATENATE("'",$I4,"'!B3:H74")),"*"&amp;$A$1&amp;"*")/4,0)</f>
        <v>0</v>
      </c>
      <c r="O4" s="124">
        <f t="shared" ref="O4:O67" ca="1" si="5">SUM(J4:N4)</f>
        <v>0</v>
      </c>
      <c r="P4"/>
      <c r="Q4" s="117" t="s">
        <v>199</v>
      </c>
      <c r="R4" s="115" cm="1">
        <f t="array" aca="1" ref="R4" ca="1">INDIRECT(CONCATENATE("Worker!K",MATCH($A$1,Worker!A:A,0)))</f>
        <v>0</v>
      </c>
      <c r="S4"/>
      <c r="T4"/>
      <c r="U4"/>
      <c r="V4"/>
      <c r="W4" s="29" t="s">
        <v>109</v>
      </c>
      <c r="X4" s="30">
        <f>VLOOKUP(X2,Worker!A:N,2,FALSE)</f>
        <v>120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</row>
    <row r="5" spans="1:174" ht="8.25" customHeight="1" thickTop="1" thickBot="1" x14ac:dyDescent="0.5">
      <c r="A5" s="146">
        <v>0.27083333333333331</v>
      </c>
      <c r="B5" s="85"/>
      <c r="C5" s="79"/>
      <c r="D5" s="85"/>
      <c r="E5" s="79"/>
      <c r="F5" s="85"/>
      <c r="G5" s="79"/>
      <c r="H5" s="85"/>
      <c r="I5" s="82"/>
      <c r="J5" s="119">
        <f t="shared" ca="1" si="0"/>
        <v>0</v>
      </c>
      <c r="K5" s="120">
        <f t="shared" ca="1" si="1"/>
        <v>0</v>
      </c>
      <c r="L5" s="121">
        <f t="shared" ca="1" si="2"/>
        <v>0</v>
      </c>
      <c r="M5" s="122">
        <f t="shared" ca="1" si="3"/>
        <v>0</v>
      </c>
      <c r="N5" s="123">
        <f t="shared" ca="1" si="4"/>
        <v>0</v>
      </c>
      <c r="O5" s="124">
        <f t="shared" ca="1" si="5"/>
        <v>0</v>
      </c>
      <c r="P5"/>
      <c r="Q5" s="117" t="s">
        <v>226</v>
      </c>
      <c r="R5" s="115" cm="1">
        <f t="array" aca="1" ref="R5" ca="1">INDIRECT(CONCATENATE("Worker!L",MATCH($A$1,Worker!A:A,0)))</f>
        <v>0</v>
      </c>
      <c r="S5"/>
      <c r="T5"/>
      <c r="U5"/>
      <c r="V5"/>
      <c r="W5" s="31"/>
      <c r="X5" s="30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</row>
    <row r="6" spans="1:174" ht="8.25" customHeight="1" thickTop="1" thickBot="1" x14ac:dyDescent="0.5">
      <c r="A6" s="147">
        <v>0.28125</v>
      </c>
      <c r="B6" s="86"/>
      <c r="C6" s="88"/>
      <c r="D6" s="86"/>
      <c r="E6" s="88"/>
      <c r="F6" s="86"/>
      <c r="G6" s="88"/>
      <c r="H6" s="86"/>
      <c r="I6" s="82"/>
      <c r="J6" s="119">
        <f t="shared" ca="1" si="0"/>
        <v>0</v>
      </c>
      <c r="K6" s="120">
        <f t="shared" ca="1" si="1"/>
        <v>0</v>
      </c>
      <c r="L6" s="121">
        <f t="shared" ca="1" si="2"/>
        <v>0</v>
      </c>
      <c r="M6" s="122">
        <f t="shared" ca="1" si="3"/>
        <v>0</v>
      </c>
      <c r="N6" s="123">
        <f t="shared" ca="1" si="4"/>
        <v>0</v>
      </c>
      <c r="O6" s="124">
        <f t="shared" ca="1" si="5"/>
        <v>0</v>
      </c>
      <c r="P6"/>
      <c r="Q6" s="117" t="s">
        <v>200</v>
      </c>
      <c r="R6" s="115" cm="1">
        <f t="array" aca="1" ref="R6" ca="1">INDIRECT(CONCATENATE("Worker!M",MATCH($A$1,Worker!A:A,0)))</f>
        <v>0</v>
      </c>
      <c r="S6"/>
      <c r="T6"/>
      <c r="U6"/>
      <c r="V6"/>
      <c r="W6" s="31"/>
      <c r="X6" s="30">
        <f>IF(X4=Settings!E1,5,IF(X4=Settings!F1,6,IF(X4=Settings!G1,7,)))</f>
        <v>5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</row>
    <row r="7" spans="1:174" ht="8.25" customHeight="1" thickTop="1" thickBot="1" x14ac:dyDescent="0.5">
      <c r="A7" s="145">
        <v>0.29166666666666669</v>
      </c>
      <c r="B7" s="84"/>
      <c r="C7" s="87"/>
      <c r="D7" s="84"/>
      <c r="E7" s="87"/>
      <c r="F7" s="84"/>
      <c r="G7" s="87"/>
      <c r="H7" s="84"/>
      <c r="I7" s="82"/>
      <c r="J7" s="119">
        <f t="shared" ca="1" si="0"/>
        <v>0</v>
      </c>
      <c r="K7" s="120">
        <f t="shared" ca="1" si="1"/>
        <v>0</v>
      </c>
      <c r="L7" s="121">
        <f t="shared" ca="1" si="2"/>
        <v>0</v>
      </c>
      <c r="M7" s="122">
        <f t="shared" ca="1" si="3"/>
        <v>0</v>
      </c>
      <c r="N7" s="123">
        <f t="shared" ca="1" si="4"/>
        <v>0</v>
      </c>
      <c r="O7" s="124">
        <f t="shared" ca="1" si="5"/>
        <v>0</v>
      </c>
      <c r="P7"/>
      <c r="Q7"/>
      <c r="R7" s="1"/>
      <c r="S7"/>
      <c r="T7"/>
      <c r="U7"/>
      <c r="V7"/>
      <c r="W7" s="31"/>
      <c r="X7" s="30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</row>
    <row r="8" spans="1:174" ht="8.25" customHeight="1" thickTop="1" thickBot="1" x14ac:dyDescent="0.5">
      <c r="A8" s="146">
        <v>0.30208333333333331</v>
      </c>
      <c r="B8" s="85"/>
      <c r="C8" s="79"/>
      <c r="D8" s="85"/>
      <c r="E8" s="79"/>
      <c r="F8" s="85"/>
      <c r="G8" s="79"/>
      <c r="H8" s="85"/>
      <c r="I8" s="82"/>
      <c r="J8" s="119">
        <f t="shared" ca="1" si="0"/>
        <v>0</v>
      </c>
      <c r="K8" s="120">
        <f t="shared" ca="1" si="1"/>
        <v>0</v>
      </c>
      <c r="L8" s="121">
        <f t="shared" ca="1" si="2"/>
        <v>0</v>
      </c>
      <c r="M8" s="122">
        <f t="shared" ca="1" si="3"/>
        <v>0</v>
      </c>
      <c r="N8" s="123">
        <f t="shared" ca="1" si="4"/>
        <v>0</v>
      </c>
      <c r="O8" s="124">
        <f t="shared" ca="1" si="5"/>
        <v>0</v>
      </c>
      <c r="P8"/>
      <c r="Q8"/>
      <c r="R8" s="1"/>
      <c r="S8"/>
      <c r="T8"/>
      <c r="U8"/>
      <c r="V8"/>
      <c r="W8" s="29" t="s">
        <v>108</v>
      </c>
      <c r="X8" s="30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</row>
    <row r="9" spans="1:174" ht="8.25" customHeight="1" thickTop="1" thickBot="1" x14ac:dyDescent="0.5">
      <c r="A9" s="146">
        <v>0.3125</v>
      </c>
      <c r="B9" s="85"/>
      <c r="C9" s="79"/>
      <c r="D9" s="85"/>
      <c r="E9" s="79"/>
      <c r="F9" s="85"/>
      <c r="G9" s="79"/>
      <c r="H9" s="85"/>
      <c r="I9" s="82"/>
      <c r="J9" s="119">
        <f t="shared" ca="1" si="0"/>
        <v>0</v>
      </c>
      <c r="K9" s="120">
        <f t="shared" ca="1" si="1"/>
        <v>0</v>
      </c>
      <c r="L9" s="121">
        <f t="shared" ca="1" si="2"/>
        <v>0</v>
      </c>
      <c r="M9" s="122">
        <f t="shared" ca="1" si="3"/>
        <v>0</v>
      </c>
      <c r="N9" s="123">
        <f t="shared" ca="1" si="4"/>
        <v>0</v>
      </c>
      <c r="O9" s="124">
        <f t="shared" ca="1" si="5"/>
        <v>0</v>
      </c>
      <c r="P9"/>
      <c r="Q9"/>
      <c r="R9" s="1"/>
      <c r="S9"/>
      <c r="T9"/>
      <c r="U9"/>
      <c r="V9"/>
      <c r="W9" s="29" t="s">
        <v>5</v>
      </c>
      <c r="X9" s="30" t="str">
        <f>VLOOKUP(W9,Settings!$A$1:$G$6,$X$6,FALSE)</f>
        <v>Yes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</row>
    <row r="10" spans="1:174" ht="8.25" customHeight="1" thickTop="1" thickBot="1" x14ac:dyDescent="0.5">
      <c r="A10" s="147">
        <v>0.32291666666666702</v>
      </c>
      <c r="B10" s="86"/>
      <c r="C10" s="88"/>
      <c r="D10" s="86"/>
      <c r="E10" s="88"/>
      <c r="F10" s="86"/>
      <c r="G10" s="88"/>
      <c r="H10" s="86"/>
      <c r="I10" s="82"/>
      <c r="J10" s="119">
        <f t="shared" ca="1" si="0"/>
        <v>0</v>
      </c>
      <c r="K10" s="120">
        <f t="shared" ca="1" si="1"/>
        <v>0</v>
      </c>
      <c r="L10" s="121">
        <f t="shared" ca="1" si="2"/>
        <v>0</v>
      </c>
      <c r="M10" s="122">
        <f t="shared" ca="1" si="3"/>
        <v>0</v>
      </c>
      <c r="N10" s="123">
        <f t="shared" ca="1" si="4"/>
        <v>0</v>
      </c>
      <c r="O10" s="124">
        <f t="shared" ca="1" si="5"/>
        <v>0</v>
      </c>
      <c r="P10"/>
      <c r="Q10"/>
      <c r="R10" s="1"/>
      <c r="S10"/>
      <c r="T10"/>
      <c r="U10"/>
      <c r="V10"/>
      <c r="W10" s="29" t="s">
        <v>6</v>
      </c>
      <c r="X10" s="30" t="str">
        <f>VLOOKUP(W10,Settings!$A$1:$G$6,$X$6,FALSE)</f>
        <v>Yes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</row>
    <row r="11" spans="1:174" ht="8.25" customHeight="1" thickTop="1" thickBot="1" x14ac:dyDescent="0.5">
      <c r="A11" s="145">
        <v>0.33333333333333298</v>
      </c>
      <c r="B11" s="84"/>
      <c r="C11" s="87"/>
      <c r="D11" s="84"/>
      <c r="E11" s="87"/>
      <c r="F11" s="84"/>
      <c r="G11" s="87"/>
      <c r="H11" s="84"/>
      <c r="I11" s="82"/>
      <c r="J11" s="119">
        <f t="shared" ca="1" si="0"/>
        <v>0</v>
      </c>
      <c r="K11" s="120">
        <f t="shared" ca="1" si="1"/>
        <v>0</v>
      </c>
      <c r="L11" s="121">
        <f t="shared" ca="1" si="2"/>
        <v>0</v>
      </c>
      <c r="M11" s="122">
        <f t="shared" ca="1" si="3"/>
        <v>0</v>
      </c>
      <c r="N11" s="123">
        <f t="shared" ca="1" si="4"/>
        <v>0</v>
      </c>
      <c r="O11" s="124">
        <f t="shared" ca="1" si="5"/>
        <v>0</v>
      </c>
      <c r="P11"/>
      <c r="Q11"/>
      <c r="R11" s="1"/>
      <c r="S11"/>
      <c r="T11"/>
      <c r="U11"/>
      <c r="V11"/>
      <c r="W11" s="29" t="s">
        <v>7</v>
      </c>
      <c r="X11" s="30" t="str">
        <f>VLOOKUP(W11,Settings!$A$1:$G$6,$X$6,FALSE)</f>
        <v>Yes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</row>
    <row r="12" spans="1:174" ht="8.25" customHeight="1" thickTop="1" thickBot="1" x14ac:dyDescent="0.5">
      <c r="A12" s="146">
        <v>0.34375</v>
      </c>
      <c r="B12" s="85"/>
      <c r="C12" s="79"/>
      <c r="D12" s="85"/>
      <c r="E12" s="79"/>
      <c r="F12" s="85"/>
      <c r="G12" s="79"/>
      <c r="H12" s="85"/>
      <c r="I12" s="82"/>
      <c r="J12" s="119">
        <f t="shared" ca="1" si="0"/>
        <v>0</v>
      </c>
      <c r="K12" s="120">
        <f t="shared" ca="1" si="1"/>
        <v>0</v>
      </c>
      <c r="L12" s="121">
        <f t="shared" ca="1" si="2"/>
        <v>0</v>
      </c>
      <c r="M12" s="122">
        <f t="shared" ca="1" si="3"/>
        <v>0</v>
      </c>
      <c r="N12" s="123">
        <f t="shared" ca="1" si="4"/>
        <v>0</v>
      </c>
      <c r="O12" s="124">
        <f t="shared" ca="1" si="5"/>
        <v>0</v>
      </c>
      <c r="P12"/>
      <c r="Q12"/>
      <c r="R12" s="1"/>
      <c r="S12"/>
      <c r="T12"/>
      <c r="U12"/>
      <c r="V12"/>
      <c r="W12" s="29" t="s">
        <v>8</v>
      </c>
      <c r="X12" s="30" t="str">
        <f>VLOOKUP(W12,Settings!$A$1:$G$6,$X$6,FALSE)</f>
        <v>Yes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</row>
    <row r="13" spans="1:174" ht="8.25" customHeight="1" thickTop="1" thickBot="1" x14ac:dyDescent="0.5">
      <c r="A13" s="146">
        <v>0.35416666666666602</v>
      </c>
      <c r="B13" s="85"/>
      <c r="C13" s="79"/>
      <c r="D13" s="85"/>
      <c r="E13" s="79"/>
      <c r="F13" s="85"/>
      <c r="G13" s="79"/>
      <c r="H13" s="85"/>
      <c r="I13" s="82"/>
      <c r="J13" s="119">
        <f t="shared" ca="1" si="0"/>
        <v>0</v>
      </c>
      <c r="K13" s="120">
        <f t="shared" ca="1" si="1"/>
        <v>0</v>
      </c>
      <c r="L13" s="121">
        <f t="shared" ca="1" si="2"/>
        <v>0</v>
      </c>
      <c r="M13" s="122">
        <f t="shared" ca="1" si="3"/>
        <v>0</v>
      </c>
      <c r="N13" s="123">
        <f t="shared" ca="1" si="4"/>
        <v>0</v>
      </c>
      <c r="O13" s="124">
        <f t="shared" ca="1" si="5"/>
        <v>0</v>
      </c>
      <c r="P13"/>
      <c r="Q13"/>
      <c r="R13" s="1"/>
      <c r="S13"/>
      <c r="T13"/>
      <c r="U13"/>
      <c r="V13"/>
      <c r="W13" s="29" t="s">
        <v>107</v>
      </c>
      <c r="X13" s="30" t="str">
        <f>VLOOKUP(W13,Settings!$A$1:$G$6,$X$6,FALSE)</f>
        <v>Yes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</row>
    <row r="14" spans="1:174" ht="8.25" customHeight="1" thickTop="1" x14ac:dyDescent="0.45">
      <c r="A14" s="147">
        <v>0.36458333333333298</v>
      </c>
      <c r="B14" s="86"/>
      <c r="C14" s="88"/>
      <c r="D14" s="86"/>
      <c r="E14" s="88"/>
      <c r="F14" s="86"/>
      <c r="G14" s="88"/>
      <c r="H14" s="86"/>
      <c r="I14" s="82"/>
      <c r="J14" s="119">
        <f t="shared" ca="1" si="0"/>
        <v>0</v>
      </c>
      <c r="K14" s="120">
        <f t="shared" ca="1" si="1"/>
        <v>0</v>
      </c>
      <c r="L14" s="121">
        <f t="shared" ca="1" si="2"/>
        <v>0</v>
      </c>
      <c r="M14" s="122">
        <f t="shared" ca="1" si="3"/>
        <v>0</v>
      </c>
      <c r="N14" s="123">
        <f t="shared" ca="1" si="4"/>
        <v>0</v>
      </c>
      <c r="O14" s="124">
        <f t="shared" ca="1" si="5"/>
        <v>0</v>
      </c>
      <c r="P14"/>
      <c r="Q14"/>
      <c r="R14" s="1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</row>
    <row r="15" spans="1:174" ht="8.25" customHeight="1" x14ac:dyDescent="0.45">
      <c r="A15" s="145">
        <v>0.375</v>
      </c>
      <c r="B15" s="84"/>
      <c r="C15" s="87"/>
      <c r="D15" s="84"/>
      <c r="E15" s="87"/>
      <c r="F15" s="84"/>
      <c r="G15" s="87"/>
      <c r="H15" s="84"/>
      <c r="I15" s="82"/>
      <c r="J15" s="119">
        <f t="shared" ca="1" si="0"/>
        <v>0</v>
      </c>
      <c r="K15" s="120">
        <f t="shared" ca="1" si="1"/>
        <v>0</v>
      </c>
      <c r="L15" s="121">
        <f t="shared" ca="1" si="2"/>
        <v>0</v>
      </c>
      <c r="M15" s="122">
        <f t="shared" ca="1" si="3"/>
        <v>0</v>
      </c>
      <c r="N15" s="123">
        <f t="shared" ca="1" si="4"/>
        <v>0</v>
      </c>
      <c r="O15" s="124">
        <f t="shared" ca="1" si="5"/>
        <v>0</v>
      </c>
      <c r="P15"/>
      <c r="Q15"/>
      <c r="R15" s="1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</row>
    <row r="16" spans="1:174" ht="8.25" customHeight="1" x14ac:dyDescent="0.45">
      <c r="A16" s="146">
        <v>0.38541666666666602</v>
      </c>
      <c r="B16" s="85"/>
      <c r="C16" s="79"/>
      <c r="D16" s="85"/>
      <c r="E16" s="79"/>
      <c r="F16" s="85"/>
      <c r="G16" s="79"/>
      <c r="H16" s="85"/>
      <c r="I16" s="82"/>
      <c r="J16" s="119">
        <f t="shared" ca="1" si="0"/>
        <v>0</v>
      </c>
      <c r="K16" s="120">
        <f t="shared" ca="1" si="1"/>
        <v>0</v>
      </c>
      <c r="L16" s="121">
        <f t="shared" ca="1" si="2"/>
        <v>0</v>
      </c>
      <c r="M16" s="122">
        <f t="shared" ca="1" si="3"/>
        <v>0</v>
      </c>
      <c r="N16" s="123">
        <f t="shared" ca="1" si="4"/>
        <v>0</v>
      </c>
      <c r="O16" s="124">
        <f t="shared" ca="1" si="5"/>
        <v>0</v>
      </c>
      <c r="P16"/>
      <c r="Q16"/>
      <c r="R16" s="1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</row>
    <row r="17" spans="1:174" ht="8.25" customHeight="1" x14ac:dyDescent="0.45">
      <c r="A17" s="146">
        <v>0.39583333333333298</v>
      </c>
      <c r="B17" s="85"/>
      <c r="C17" s="79"/>
      <c r="D17" s="85"/>
      <c r="E17" s="79"/>
      <c r="F17" s="85"/>
      <c r="G17" s="79"/>
      <c r="H17" s="85"/>
      <c r="I17" s="82"/>
      <c r="J17" s="119">
        <f t="shared" ca="1" si="0"/>
        <v>0</v>
      </c>
      <c r="K17" s="120">
        <f t="shared" ca="1" si="1"/>
        <v>0</v>
      </c>
      <c r="L17" s="121">
        <f t="shared" ca="1" si="2"/>
        <v>0</v>
      </c>
      <c r="M17" s="122">
        <f t="shared" ca="1" si="3"/>
        <v>0</v>
      </c>
      <c r="N17" s="123">
        <f t="shared" ca="1" si="4"/>
        <v>0</v>
      </c>
      <c r="O17" s="124">
        <f t="shared" ca="1" si="5"/>
        <v>0</v>
      </c>
      <c r="P17"/>
      <c r="Q17"/>
      <c r="R17" s="1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</row>
    <row r="18" spans="1:174" ht="7.9" customHeight="1" x14ac:dyDescent="0.45">
      <c r="A18" s="147">
        <v>0.40625</v>
      </c>
      <c r="B18" s="86"/>
      <c r="C18" s="88"/>
      <c r="D18" s="86"/>
      <c r="E18" s="88"/>
      <c r="F18" s="86"/>
      <c r="G18" s="88"/>
      <c r="H18" s="86"/>
      <c r="I18" s="82"/>
      <c r="J18" s="119">
        <f t="shared" ca="1" si="0"/>
        <v>0</v>
      </c>
      <c r="K18" s="120">
        <f t="shared" ca="1" si="1"/>
        <v>0</v>
      </c>
      <c r="L18" s="121">
        <f t="shared" ca="1" si="2"/>
        <v>0</v>
      </c>
      <c r="M18" s="122">
        <f t="shared" ca="1" si="3"/>
        <v>0</v>
      </c>
      <c r="N18" s="123">
        <f t="shared" ca="1" si="4"/>
        <v>0</v>
      </c>
      <c r="O18" s="124">
        <f t="shared" ca="1" si="5"/>
        <v>0</v>
      </c>
      <c r="P18"/>
      <c r="Q18"/>
      <c r="R18" s="1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</row>
    <row r="19" spans="1:174" ht="8.25" customHeight="1" x14ac:dyDescent="0.45">
      <c r="A19" s="145">
        <v>0.41666666666666702</v>
      </c>
      <c r="B19" s="84"/>
      <c r="C19" s="87"/>
      <c r="D19" s="84"/>
      <c r="E19" s="87"/>
      <c r="F19" s="84"/>
      <c r="G19" s="87"/>
      <c r="H19" s="84"/>
      <c r="I19" s="82"/>
      <c r="J19" s="119">
        <f t="shared" ca="1" si="0"/>
        <v>0</v>
      </c>
      <c r="K19" s="120">
        <f t="shared" ca="1" si="1"/>
        <v>0</v>
      </c>
      <c r="L19" s="121">
        <f t="shared" ca="1" si="2"/>
        <v>0</v>
      </c>
      <c r="M19" s="122">
        <f t="shared" ca="1" si="3"/>
        <v>0</v>
      </c>
      <c r="N19" s="123">
        <f t="shared" ca="1" si="4"/>
        <v>0</v>
      </c>
      <c r="O19" s="124">
        <f t="shared" ca="1" si="5"/>
        <v>0</v>
      </c>
      <c r="P19"/>
      <c r="Q19"/>
      <c r="R19" s="1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</row>
    <row r="20" spans="1:174" ht="8.25" customHeight="1" x14ac:dyDescent="0.45">
      <c r="A20" s="146">
        <v>0.42708333333333298</v>
      </c>
      <c r="B20" s="85"/>
      <c r="C20" s="79"/>
      <c r="D20" s="85"/>
      <c r="E20" s="79"/>
      <c r="F20" s="85"/>
      <c r="G20" s="79"/>
      <c r="H20" s="85"/>
      <c r="I20" s="82"/>
      <c r="J20" s="119">
        <f t="shared" ca="1" si="0"/>
        <v>0</v>
      </c>
      <c r="K20" s="120">
        <f t="shared" ca="1" si="1"/>
        <v>0</v>
      </c>
      <c r="L20" s="121">
        <f t="shared" ca="1" si="2"/>
        <v>0</v>
      </c>
      <c r="M20" s="122">
        <f t="shared" ca="1" si="3"/>
        <v>0</v>
      </c>
      <c r="N20" s="123">
        <f t="shared" ca="1" si="4"/>
        <v>0</v>
      </c>
      <c r="O20" s="124">
        <f t="shared" ca="1" si="5"/>
        <v>0</v>
      </c>
      <c r="P20"/>
      <c r="Q20"/>
      <c r="R20" s="1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</row>
    <row r="21" spans="1:174" ht="8.25" customHeight="1" x14ac:dyDescent="0.45">
      <c r="A21" s="146">
        <v>0.4375</v>
      </c>
      <c r="B21" s="85"/>
      <c r="C21" s="79"/>
      <c r="D21" s="85"/>
      <c r="E21" s="79"/>
      <c r="F21" s="85"/>
      <c r="G21" s="79"/>
      <c r="H21" s="85"/>
      <c r="I21" s="82"/>
      <c r="J21" s="119">
        <f t="shared" ca="1" si="0"/>
        <v>0</v>
      </c>
      <c r="K21" s="120">
        <f t="shared" ca="1" si="1"/>
        <v>0</v>
      </c>
      <c r="L21" s="121">
        <f t="shared" ca="1" si="2"/>
        <v>0</v>
      </c>
      <c r="M21" s="122">
        <f t="shared" ca="1" si="3"/>
        <v>0</v>
      </c>
      <c r="N21" s="123">
        <f t="shared" ca="1" si="4"/>
        <v>0</v>
      </c>
      <c r="O21" s="124">
        <f t="shared" ca="1" si="5"/>
        <v>0</v>
      </c>
      <c r="P21"/>
      <c r="Q21"/>
      <c r="R21" s="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</row>
    <row r="22" spans="1:174" ht="7.9" customHeight="1" x14ac:dyDescent="0.45">
      <c r="A22" s="147">
        <v>0.44791666666666602</v>
      </c>
      <c r="B22" s="86"/>
      <c r="C22" s="88"/>
      <c r="D22" s="86"/>
      <c r="E22" s="88"/>
      <c r="F22" s="86"/>
      <c r="G22" s="88"/>
      <c r="H22" s="86"/>
      <c r="I22" s="82"/>
      <c r="J22" s="119">
        <f t="shared" ca="1" si="0"/>
        <v>0</v>
      </c>
      <c r="K22" s="120">
        <f t="shared" ca="1" si="1"/>
        <v>0</v>
      </c>
      <c r="L22" s="121">
        <f t="shared" ca="1" si="2"/>
        <v>0</v>
      </c>
      <c r="M22" s="122">
        <f t="shared" ca="1" si="3"/>
        <v>0</v>
      </c>
      <c r="N22" s="123">
        <f t="shared" ca="1" si="4"/>
        <v>0</v>
      </c>
      <c r="O22" s="124">
        <f t="shared" ca="1" si="5"/>
        <v>0</v>
      </c>
      <c r="P22"/>
      <c r="Q22"/>
      <c r="R22" s="1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</row>
    <row r="23" spans="1:174" ht="8.25" customHeight="1" x14ac:dyDescent="0.45">
      <c r="A23" s="145">
        <v>0.45833333333333298</v>
      </c>
      <c r="B23" s="84"/>
      <c r="C23" s="87"/>
      <c r="D23" s="84"/>
      <c r="E23" s="87"/>
      <c r="F23" s="84"/>
      <c r="G23" s="87"/>
      <c r="H23" s="84"/>
      <c r="I23" s="82"/>
      <c r="J23" s="119">
        <f t="shared" ca="1" si="0"/>
        <v>0</v>
      </c>
      <c r="K23" s="120">
        <f t="shared" ca="1" si="1"/>
        <v>0</v>
      </c>
      <c r="L23" s="121">
        <f t="shared" ca="1" si="2"/>
        <v>0</v>
      </c>
      <c r="M23" s="122">
        <f t="shared" ca="1" si="3"/>
        <v>0</v>
      </c>
      <c r="N23" s="123">
        <f t="shared" ca="1" si="4"/>
        <v>0</v>
      </c>
      <c r="O23" s="124">
        <f t="shared" ca="1" si="5"/>
        <v>0</v>
      </c>
      <c r="P23"/>
      <c r="Q23"/>
      <c r="R23" s="1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</row>
    <row r="24" spans="1:174" ht="8.25" customHeight="1" x14ac:dyDescent="0.45">
      <c r="A24" s="146">
        <v>0.46875</v>
      </c>
      <c r="B24" s="85"/>
      <c r="C24" s="79"/>
      <c r="D24" s="85"/>
      <c r="E24" s="79"/>
      <c r="F24" s="85"/>
      <c r="G24" s="79"/>
      <c r="H24" s="85"/>
      <c r="I24" s="82"/>
      <c r="J24" s="119">
        <f t="shared" ca="1" si="0"/>
        <v>0</v>
      </c>
      <c r="K24" s="120">
        <f t="shared" ca="1" si="1"/>
        <v>0</v>
      </c>
      <c r="L24" s="121">
        <f t="shared" ca="1" si="2"/>
        <v>0</v>
      </c>
      <c r="M24" s="122">
        <f t="shared" ca="1" si="3"/>
        <v>0</v>
      </c>
      <c r="N24" s="123">
        <f t="shared" ca="1" si="4"/>
        <v>0</v>
      </c>
      <c r="O24" s="124">
        <f t="shared" ca="1" si="5"/>
        <v>0</v>
      </c>
      <c r="P24"/>
      <c r="Q24"/>
      <c r="R24" s="1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</row>
    <row r="25" spans="1:174" ht="8.25" customHeight="1" x14ac:dyDescent="0.45">
      <c r="A25" s="146">
        <v>0.47916666666666602</v>
      </c>
      <c r="B25" s="85"/>
      <c r="C25" s="79"/>
      <c r="D25" s="85"/>
      <c r="E25" s="79"/>
      <c r="F25" s="85"/>
      <c r="G25" s="79"/>
      <c r="H25" s="85"/>
      <c r="I25" s="82"/>
      <c r="J25" s="119">
        <f t="shared" ca="1" si="0"/>
        <v>0</v>
      </c>
      <c r="K25" s="120">
        <f t="shared" ca="1" si="1"/>
        <v>0</v>
      </c>
      <c r="L25" s="121">
        <f t="shared" ca="1" si="2"/>
        <v>0</v>
      </c>
      <c r="M25" s="122">
        <f t="shared" ca="1" si="3"/>
        <v>0</v>
      </c>
      <c r="N25" s="123">
        <f t="shared" ca="1" si="4"/>
        <v>0</v>
      </c>
      <c r="O25" s="124">
        <f t="shared" ca="1" si="5"/>
        <v>0</v>
      </c>
      <c r="P25"/>
      <c r="Q25"/>
      <c r="R25" s="1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</row>
    <row r="26" spans="1:174" ht="8.25" customHeight="1" x14ac:dyDescent="0.45">
      <c r="A26" s="147">
        <v>0.48958333333333298</v>
      </c>
      <c r="B26" s="86"/>
      <c r="C26" s="88"/>
      <c r="D26" s="86"/>
      <c r="E26" s="88"/>
      <c r="F26" s="86"/>
      <c r="G26" s="88"/>
      <c r="H26" s="86"/>
      <c r="I26" s="82"/>
      <c r="J26" s="119">
        <f t="shared" ca="1" si="0"/>
        <v>0</v>
      </c>
      <c r="K26" s="120">
        <f t="shared" ca="1" si="1"/>
        <v>0</v>
      </c>
      <c r="L26" s="121">
        <f t="shared" ca="1" si="2"/>
        <v>0</v>
      </c>
      <c r="M26" s="122">
        <f t="shared" ca="1" si="3"/>
        <v>0</v>
      </c>
      <c r="N26" s="123">
        <f t="shared" ca="1" si="4"/>
        <v>0</v>
      </c>
      <c r="O26" s="124">
        <f t="shared" ca="1" si="5"/>
        <v>0</v>
      </c>
      <c r="P26"/>
      <c r="Q26"/>
      <c r="R26" s="1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</row>
    <row r="27" spans="1:174" ht="8.25" customHeight="1" x14ac:dyDescent="0.45">
      <c r="A27" s="145">
        <v>0.5</v>
      </c>
      <c r="B27" s="84"/>
      <c r="C27" s="87"/>
      <c r="D27" s="84"/>
      <c r="E27" s="87"/>
      <c r="F27" s="84"/>
      <c r="G27" s="87"/>
      <c r="H27" s="84"/>
      <c r="I27" s="82"/>
      <c r="J27" s="119">
        <f t="shared" ca="1" si="0"/>
        <v>0</v>
      </c>
      <c r="K27" s="120">
        <f t="shared" ca="1" si="1"/>
        <v>0</v>
      </c>
      <c r="L27" s="121">
        <f t="shared" ca="1" si="2"/>
        <v>0</v>
      </c>
      <c r="M27" s="122">
        <f t="shared" ca="1" si="3"/>
        <v>0</v>
      </c>
      <c r="N27" s="123">
        <f t="shared" ca="1" si="4"/>
        <v>0</v>
      </c>
      <c r="O27" s="124">
        <f t="shared" ca="1" si="5"/>
        <v>0</v>
      </c>
      <c r="P27"/>
      <c r="Q27"/>
      <c r="R27" s="1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</row>
    <row r="28" spans="1:174" ht="8.25" customHeight="1" x14ac:dyDescent="0.45">
      <c r="A28" s="146">
        <v>0.51041666666666596</v>
      </c>
      <c r="B28" s="85"/>
      <c r="C28" s="79"/>
      <c r="D28" s="85"/>
      <c r="E28" s="79"/>
      <c r="F28" s="85"/>
      <c r="G28" s="79"/>
      <c r="H28" s="85"/>
      <c r="I28" s="82"/>
      <c r="J28" s="119">
        <f t="shared" ca="1" si="0"/>
        <v>0</v>
      </c>
      <c r="K28" s="120">
        <f t="shared" ca="1" si="1"/>
        <v>0</v>
      </c>
      <c r="L28" s="121">
        <f t="shared" ca="1" si="2"/>
        <v>0</v>
      </c>
      <c r="M28" s="122">
        <f t="shared" ca="1" si="3"/>
        <v>0</v>
      </c>
      <c r="N28" s="123">
        <f t="shared" ca="1" si="4"/>
        <v>0</v>
      </c>
      <c r="O28" s="124">
        <f t="shared" ca="1" si="5"/>
        <v>0</v>
      </c>
      <c r="P28"/>
      <c r="Q28"/>
      <c r="R28" s="1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</row>
    <row r="29" spans="1:174" ht="8.25" customHeight="1" x14ac:dyDescent="0.45">
      <c r="A29" s="146">
        <v>0.52083333333333304</v>
      </c>
      <c r="B29" s="85"/>
      <c r="C29" s="79"/>
      <c r="D29" s="85"/>
      <c r="E29" s="79"/>
      <c r="F29" s="85"/>
      <c r="G29" s="79"/>
      <c r="H29" s="85"/>
      <c r="I29" s="82"/>
      <c r="J29" s="119">
        <f t="shared" ca="1" si="0"/>
        <v>0</v>
      </c>
      <c r="K29" s="120">
        <f t="shared" ca="1" si="1"/>
        <v>0</v>
      </c>
      <c r="L29" s="121">
        <f t="shared" ca="1" si="2"/>
        <v>0</v>
      </c>
      <c r="M29" s="122">
        <f t="shared" ca="1" si="3"/>
        <v>0</v>
      </c>
      <c r="N29" s="123">
        <f t="shared" ca="1" si="4"/>
        <v>0</v>
      </c>
      <c r="O29" s="124">
        <f t="shared" ca="1" si="5"/>
        <v>0</v>
      </c>
      <c r="P29"/>
      <c r="Q29"/>
      <c r="R29" s="1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</row>
    <row r="30" spans="1:174" ht="8.25" customHeight="1" x14ac:dyDescent="0.45">
      <c r="A30" s="147">
        <v>0.531249999999999</v>
      </c>
      <c r="B30" s="86"/>
      <c r="C30" s="88"/>
      <c r="D30" s="86"/>
      <c r="E30" s="88"/>
      <c r="F30" s="86"/>
      <c r="G30" s="88"/>
      <c r="H30" s="86"/>
      <c r="I30" s="82"/>
      <c r="J30" s="119">
        <f t="shared" ca="1" si="0"/>
        <v>0</v>
      </c>
      <c r="K30" s="120">
        <f t="shared" ca="1" si="1"/>
        <v>0</v>
      </c>
      <c r="L30" s="121">
        <f t="shared" ca="1" si="2"/>
        <v>0</v>
      </c>
      <c r="M30" s="122">
        <f t="shared" ca="1" si="3"/>
        <v>0</v>
      </c>
      <c r="N30" s="123">
        <f t="shared" ca="1" si="4"/>
        <v>0</v>
      </c>
      <c r="O30" s="124">
        <f t="shared" ca="1" si="5"/>
        <v>0</v>
      </c>
      <c r="P30"/>
      <c r="Q30"/>
      <c r="R30" s="1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</row>
    <row r="31" spans="1:174" ht="8.25" customHeight="1" x14ac:dyDescent="0.45">
      <c r="A31" s="145">
        <v>0.54166666666666596</v>
      </c>
      <c r="B31" s="84"/>
      <c r="C31" s="87"/>
      <c r="D31" s="84"/>
      <c r="E31" s="87"/>
      <c r="F31" s="84"/>
      <c r="G31" s="87"/>
      <c r="H31" s="84"/>
      <c r="I31" s="82"/>
      <c r="J31" s="119">
        <f t="shared" ca="1" si="0"/>
        <v>0</v>
      </c>
      <c r="K31" s="120">
        <f t="shared" ca="1" si="1"/>
        <v>0</v>
      </c>
      <c r="L31" s="121">
        <f t="shared" ca="1" si="2"/>
        <v>0</v>
      </c>
      <c r="M31" s="122">
        <f t="shared" ca="1" si="3"/>
        <v>0</v>
      </c>
      <c r="N31" s="123">
        <f t="shared" ca="1" si="4"/>
        <v>0</v>
      </c>
      <c r="O31" s="124">
        <f t="shared" ca="1" si="5"/>
        <v>0</v>
      </c>
      <c r="P31"/>
      <c r="Q31"/>
      <c r="R31" s="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</row>
    <row r="32" spans="1:174" ht="8.25" customHeight="1" x14ac:dyDescent="0.45">
      <c r="A32" s="146">
        <v>0.55208333333333304</v>
      </c>
      <c r="B32" s="85"/>
      <c r="C32" s="79"/>
      <c r="D32" s="85"/>
      <c r="E32" s="79"/>
      <c r="F32" s="85"/>
      <c r="G32" s="79"/>
      <c r="H32" s="85"/>
      <c r="I32" s="82"/>
      <c r="J32" s="119">
        <f t="shared" ca="1" si="0"/>
        <v>0</v>
      </c>
      <c r="K32" s="120">
        <f t="shared" ca="1" si="1"/>
        <v>0</v>
      </c>
      <c r="L32" s="121">
        <f t="shared" ca="1" si="2"/>
        <v>0</v>
      </c>
      <c r="M32" s="122">
        <f t="shared" ca="1" si="3"/>
        <v>0</v>
      </c>
      <c r="N32" s="123">
        <f t="shared" ca="1" si="4"/>
        <v>0</v>
      </c>
      <c r="O32" s="124">
        <f t="shared" ca="1" si="5"/>
        <v>0</v>
      </c>
      <c r="P32"/>
      <c r="Q32"/>
      <c r="R32" s="1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</row>
    <row r="33" spans="1:174" ht="8.25" customHeight="1" x14ac:dyDescent="0.45">
      <c r="A33" s="146">
        <v>0.562499999999999</v>
      </c>
      <c r="B33" s="85"/>
      <c r="C33" s="79"/>
      <c r="D33" s="85"/>
      <c r="E33" s="79"/>
      <c r="F33" s="85"/>
      <c r="G33" s="79"/>
      <c r="H33" s="85"/>
      <c r="I33" s="82"/>
      <c r="J33" s="119">
        <f t="shared" ca="1" si="0"/>
        <v>0</v>
      </c>
      <c r="K33" s="120">
        <f t="shared" ca="1" si="1"/>
        <v>0</v>
      </c>
      <c r="L33" s="121">
        <f t="shared" ca="1" si="2"/>
        <v>0</v>
      </c>
      <c r="M33" s="122">
        <f t="shared" ca="1" si="3"/>
        <v>0</v>
      </c>
      <c r="N33" s="123">
        <f t="shared" ca="1" si="4"/>
        <v>0</v>
      </c>
      <c r="O33" s="124">
        <f t="shared" ca="1" si="5"/>
        <v>0</v>
      </c>
      <c r="P33"/>
      <c r="Q33"/>
      <c r="R33" s="1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</row>
    <row r="34" spans="1:174" ht="8.25" customHeight="1" x14ac:dyDescent="0.45">
      <c r="A34" s="147">
        <v>0.57291666666666596</v>
      </c>
      <c r="B34" s="86"/>
      <c r="C34" s="88"/>
      <c r="D34" s="86"/>
      <c r="E34" s="88"/>
      <c r="F34" s="86"/>
      <c r="G34" s="88"/>
      <c r="H34" s="86"/>
      <c r="I34" s="82"/>
      <c r="J34" s="119">
        <f t="shared" ca="1" si="0"/>
        <v>0</v>
      </c>
      <c r="K34" s="120">
        <f t="shared" ca="1" si="1"/>
        <v>0</v>
      </c>
      <c r="L34" s="121">
        <f t="shared" ca="1" si="2"/>
        <v>0</v>
      </c>
      <c r="M34" s="122">
        <f t="shared" ca="1" si="3"/>
        <v>0</v>
      </c>
      <c r="N34" s="123">
        <f t="shared" ca="1" si="4"/>
        <v>0</v>
      </c>
      <c r="O34" s="124">
        <f t="shared" ca="1" si="5"/>
        <v>0</v>
      </c>
      <c r="P34"/>
      <c r="Q34"/>
      <c r="R34" s="1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</row>
    <row r="35" spans="1:174" ht="8.25" customHeight="1" x14ac:dyDescent="0.45">
      <c r="A35" s="145">
        <v>0.58333333333333304</v>
      </c>
      <c r="B35" s="84"/>
      <c r="C35" s="87"/>
      <c r="D35" s="84"/>
      <c r="E35" s="87"/>
      <c r="F35" s="84"/>
      <c r="G35" s="87"/>
      <c r="H35" s="84"/>
      <c r="I35" s="82"/>
      <c r="J35" s="119">
        <f t="shared" ca="1" si="0"/>
        <v>0</v>
      </c>
      <c r="K35" s="120">
        <f t="shared" ca="1" si="1"/>
        <v>0</v>
      </c>
      <c r="L35" s="121">
        <f t="shared" ca="1" si="2"/>
        <v>0</v>
      </c>
      <c r="M35" s="122">
        <f t="shared" ca="1" si="3"/>
        <v>0</v>
      </c>
      <c r="N35" s="123">
        <f t="shared" ca="1" si="4"/>
        <v>0</v>
      </c>
      <c r="O35" s="124">
        <f t="shared" ca="1" si="5"/>
        <v>0</v>
      </c>
      <c r="P35"/>
      <c r="Q35"/>
      <c r="R35" s="1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</row>
    <row r="36" spans="1:174" ht="8.25" customHeight="1" x14ac:dyDescent="0.45">
      <c r="A36" s="146">
        <v>0.593749999999999</v>
      </c>
      <c r="B36" s="85"/>
      <c r="C36" s="79"/>
      <c r="D36" s="85"/>
      <c r="E36" s="79"/>
      <c r="F36" s="85"/>
      <c r="G36" s="79"/>
      <c r="H36" s="85"/>
      <c r="I36" s="82"/>
      <c r="J36" s="119">
        <f t="shared" ca="1" si="0"/>
        <v>0</v>
      </c>
      <c r="K36" s="120">
        <f t="shared" ca="1" si="1"/>
        <v>0</v>
      </c>
      <c r="L36" s="121">
        <f t="shared" ca="1" si="2"/>
        <v>0</v>
      </c>
      <c r="M36" s="122">
        <f t="shared" ca="1" si="3"/>
        <v>0</v>
      </c>
      <c r="N36" s="123">
        <f t="shared" ca="1" si="4"/>
        <v>0</v>
      </c>
      <c r="O36" s="124">
        <f t="shared" ca="1" si="5"/>
        <v>0</v>
      </c>
      <c r="P36"/>
      <c r="Q36"/>
      <c r="R36" s="1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</row>
    <row r="37" spans="1:174" ht="8.25" customHeight="1" x14ac:dyDescent="0.45">
      <c r="A37" s="146">
        <v>0.60416666666666596</v>
      </c>
      <c r="B37" s="85"/>
      <c r="C37" s="79"/>
      <c r="D37" s="85"/>
      <c r="E37" s="79"/>
      <c r="F37" s="85"/>
      <c r="G37" s="79"/>
      <c r="H37" s="85"/>
      <c r="I37" s="82"/>
      <c r="J37" s="119">
        <f t="shared" ca="1" si="0"/>
        <v>0</v>
      </c>
      <c r="K37" s="120">
        <f t="shared" ca="1" si="1"/>
        <v>0</v>
      </c>
      <c r="L37" s="121">
        <f t="shared" ca="1" si="2"/>
        <v>0</v>
      </c>
      <c r="M37" s="122">
        <f t="shared" ca="1" si="3"/>
        <v>0</v>
      </c>
      <c r="N37" s="123">
        <f t="shared" ca="1" si="4"/>
        <v>0</v>
      </c>
      <c r="O37" s="124">
        <f t="shared" ca="1" si="5"/>
        <v>0</v>
      </c>
      <c r="P37"/>
      <c r="Q37"/>
      <c r="R37" s="1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</row>
    <row r="38" spans="1:174" ht="8.25" customHeight="1" x14ac:dyDescent="0.45">
      <c r="A38" s="147">
        <v>0.61458333333333304</v>
      </c>
      <c r="B38" s="86"/>
      <c r="C38" s="88"/>
      <c r="D38" s="86"/>
      <c r="E38" s="88"/>
      <c r="F38" s="86"/>
      <c r="G38" s="88"/>
      <c r="H38" s="86"/>
      <c r="I38" s="82"/>
      <c r="J38" s="119">
        <f t="shared" ca="1" si="0"/>
        <v>0</v>
      </c>
      <c r="K38" s="120">
        <f t="shared" ca="1" si="1"/>
        <v>0</v>
      </c>
      <c r="L38" s="121">
        <f t="shared" ca="1" si="2"/>
        <v>0</v>
      </c>
      <c r="M38" s="122">
        <f t="shared" ca="1" si="3"/>
        <v>0</v>
      </c>
      <c r="N38" s="123">
        <f t="shared" ca="1" si="4"/>
        <v>0</v>
      </c>
      <c r="O38" s="124">
        <f t="shared" ca="1" si="5"/>
        <v>0</v>
      </c>
      <c r="P38"/>
      <c r="Q38"/>
      <c r="R38" s="1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</row>
    <row r="39" spans="1:174" ht="8.25" customHeight="1" x14ac:dyDescent="0.45">
      <c r="A39" s="145">
        <v>0.624999999999999</v>
      </c>
      <c r="B39" s="84"/>
      <c r="C39" s="87"/>
      <c r="D39" s="84"/>
      <c r="E39" s="87"/>
      <c r="F39" s="84"/>
      <c r="G39" s="87"/>
      <c r="H39" s="84"/>
      <c r="I39" s="82"/>
      <c r="J39" s="119">
        <f t="shared" ca="1" si="0"/>
        <v>0</v>
      </c>
      <c r="K39" s="120">
        <f t="shared" ca="1" si="1"/>
        <v>0</v>
      </c>
      <c r="L39" s="121">
        <f t="shared" ca="1" si="2"/>
        <v>0</v>
      </c>
      <c r="M39" s="122">
        <f t="shared" ca="1" si="3"/>
        <v>0</v>
      </c>
      <c r="N39" s="123">
        <f t="shared" ca="1" si="4"/>
        <v>0</v>
      </c>
      <c r="O39" s="124">
        <f t="shared" ca="1" si="5"/>
        <v>0</v>
      </c>
      <c r="P39"/>
      <c r="Q39"/>
      <c r="R39" s="1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</row>
    <row r="40" spans="1:174" ht="8.25" customHeight="1" x14ac:dyDescent="0.45">
      <c r="A40" s="146">
        <v>0.63541666666666596</v>
      </c>
      <c r="B40" s="85"/>
      <c r="C40" s="79"/>
      <c r="D40" s="85"/>
      <c r="E40" s="79"/>
      <c r="F40" s="85"/>
      <c r="G40" s="79"/>
      <c r="H40" s="85"/>
      <c r="I40" s="82"/>
      <c r="J40" s="119">
        <f t="shared" ca="1" si="0"/>
        <v>0</v>
      </c>
      <c r="K40" s="120">
        <f t="shared" ca="1" si="1"/>
        <v>0</v>
      </c>
      <c r="L40" s="121">
        <f t="shared" ca="1" si="2"/>
        <v>0</v>
      </c>
      <c r="M40" s="122">
        <f t="shared" ca="1" si="3"/>
        <v>0</v>
      </c>
      <c r="N40" s="123">
        <f t="shared" ca="1" si="4"/>
        <v>0</v>
      </c>
      <c r="O40" s="124">
        <f t="shared" ca="1" si="5"/>
        <v>0</v>
      </c>
      <c r="P40"/>
      <c r="Q40"/>
      <c r="R40" s="1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</row>
    <row r="41" spans="1:174" ht="8.25" customHeight="1" x14ac:dyDescent="0.45">
      <c r="A41" s="146">
        <v>0.64583333333333204</v>
      </c>
      <c r="B41" s="85"/>
      <c r="C41" s="79"/>
      <c r="D41" s="85"/>
      <c r="E41" s="79"/>
      <c r="F41" s="85"/>
      <c r="G41" s="79"/>
      <c r="H41" s="85"/>
      <c r="I41" s="82"/>
      <c r="J41" s="119">
        <f t="shared" ca="1" si="0"/>
        <v>0</v>
      </c>
      <c r="K41" s="120">
        <f t="shared" ca="1" si="1"/>
        <v>0</v>
      </c>
      <c r="L41" s="121">
        <f t="shared" ca="1" si="2"/>
        <v>0</v>
      </c>
      <c r="M41" s="122">
        <f t="shared" ca="1" si="3"/>
        <v>0</v>
      </c>
      <c r="N41" s="123">
        <f t="shared" ca="1" si="4"/>
        <v>0</v>
      </c>
      <c r="O41" s="124">
        <f t="shared" ca="1" si="5"/>
        <v>0</v>
      </c>
      <c r="P41"/>
      <c r="Q41"/>
      <c r="R41" s="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</row>
    <row r="42" spans="1:174" ht="8.25" customHeight="1" x14ac:dyDescent="0.45">
      <c r="A42" s="147">
        <v>0.656249999999999</v>
      </c>
      <c r="B42" s="86"/>
      <c r="C42" s="88"/>
      <c r="D42" s="86"/>
      <c r="E42" s="88"/>
      <c r="F42" s="86"/>
      <c r="G42" s="88"/>
      <c r="H42" s="86"/>
      <c r="I42" s="82"/>
      <c r="J42" s="119">
        <f t="shared" ca="1" si="0"/>
        <v>0</v>
      </c>
      <c r="K42" s="120">
        <f t="shared" ca="1" si="1"/>
        <v>0</v>
      </c>
      <c r="L42" s="121">
        <f t="shared" ca="1" si="2"/>
        <v>0</v>
      </c>
      <c r="M42" s="122">
        <f t="shared" ca="1" si="3"/>
        <v>0</v>
      </c>
      <c r="N42" s="123">
        <f t="shared" ca="1" si="4"/>
        <v>0</v>
      </c>
      <c r="O42" s="124">
        <f t="shared" ca="1" si="5"/>
        <v>0</v>
      </c>
      <c r="P42"/>
      <c r="Q42"/>
      <c r="R42" s="1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</row>
    <row r="43" spans="1:174" ht="8.25" customHeight="1" x14ac:dyDescent="0.45">
      <c r="A43" s="145">
        <v>0.66666666666666596</v>
      </c>
      <c r="B43" s="84"/>
      <c r="C43" s="87"/>
      <c r="D43" s="84"/>
      <c r="E43" s="87"/>
      <c r="F43" s="84"/>
      <c r="G43" s="87"/>
      <c r="H43" s="84"/>
      <c r="I43" s="82"/>
      <c r="J43" s="119">
        <f t="shared" ca="1" si="0"/>
        <v>0</v>
      </c>
      <c r="K43" s="120">
        <f t="shared" ca="1" si="1"/>
        <v>0</v>
      </c>
      <c r="L43" s="121">
        <f t="shared" ca="1" si="2"/>
        <v>0</v>
      </c>
      <c r="M43" s="122">
        <f t="shared" ca="1" si="3"/>
        <v>0</v>
      </c>
      <c r="N43" s="123">
        <f t="shared" ca="1" si="4"/>
        <v>0</v>
      </c>
      <c r="O43" s="124">
        <f t="shared" ca="1" si="5"/>
        <v>0</v>
      </c>
      <c r="P43"/>
      <c r="Q43"/>
      <c r="R43" s="1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</row>
    <row r="44" spans="1:174" ht="8.25" customHeight="1" x14ac:dyDescent="0.45">
      <c r="A44" s="146">
        <v>0.67708333333333204</v>
      </c>
      <c r="B44" s="85"/>
      <c r="C44" s="79"/>
      <c r="D44" s="85"/>
      <c r="E44" s="79"/>
      <c r="F44" s="85"/>
      <c r="G44" s="79"/>
      <c r="H44" s="85"/>
      <c r="I44" s="82"/>
      <c r="J44" s="119">
        <f t="shared" ca="1" si="0"/>
        <v>0</v>
      </c>
      <c r="K44" s="120">
        <f t="shared" ca="1" si="1"/>
        <v>0</v>
      </c>
      <c r="L44" s="121">
        <f t="shared" ca="1" si="2"/>
        <v>0</v>
      </c>
      <c r="M44" s="122">
        <f t="shared" ca="1" si="3"/>
        <v>0</v>
      </c>
      <c r="N44" s="123">
        <f t="shared" ca="1" si="4"/>
        <v>0</v>
      </c>
      <c r="O44" s="124">
        <f t="shared" ca="1" si="5"/>
        <v>0</v>
      </c>
      <c r="P44"/>
      <c r="Q44"/>
      <c r="R44" s="1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</row>
    <row r="45" spans="1:174" ht="8.25" customHeight="1" x14ac:dyDescent="0.45">
      <c r="A45" s="146">
        <v>0.687499999999999</v>
      </c>
      <c r="B45" s="85"/>
      <c r="C45" s="79"/>
      <c r="D45" s="85"/>
      <c r="E45" s="79"/>
      <c r="F45" s="85"/>
      <c r="G45" s="79"/>
      <c r="H45" s="85"/>
      <c r="I45" s="82"/>
      <c r="J45" s="119">
        <f t="shared" ca="1" si="0"/>
        <v>0</v>
      </c>
      <c r="K45" s="120">
        <f t="shared" ca="1" si="1"/>
        <v>0</v>
      </c>
      <c r="L45" s="121">
        <f t="shared" ca="1" si="2"/>
        <v>0</v>
      </c>
      <c r="M45" s="122">
        <f t="shared" ca="1" si="3"/>
        <v>0</v>
      </c>
      <c r="N45" s="123">
        <f t="shared" ca="1" si="4"/>
        <v>0</v>
      </c>
      <c r="O45" s="124">
        <f t="shared" ca="1" si="5"/>
        <v>0</v>
      </c>
      <c r="P45"/>
      <c r="Q45"/>
      <c r="R45" s="1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</row>
    <row r="46" spans="1:174" ht="8.25" customHeight="1" x14ac:dyDescent="0.45">
      <c r="A46" s="147">
        <v>0.69791666666666596</v>
      </c>
      <c r="B46" s="86"/>
      <c r="C46" s="88"/>
      <c r="D46" s="86"/>
      <c r="E46" s="88"/>
      <c r="F46" s="86"/>
      <c r="G46" s="88"/>
      <c r="H46" s="86"/>
      <c r="I46" s="82"/>
      <c r="J46" s="119">
        <f t="shared" ca="1" si="0"/>
        <v>0</v>
      </c>
      <c r="K46" s="120">
        <f t="shared" ca="1" si="1"/>
        <v>0</v>
      </c>
      <c r="L46" s="121">
        <f t="shared" ca="1" si="2"/>
        <v>0</v>
      </c>
      <c r="M46" s="122">
        <f t="shared" ca="1" si="3"/>
        <v>0</v>
      </c>
      <c r="N46" s="123">
        <f t="shared" ca="1" si="4"/>
        <v>0</v>
      </c>
      <c r="O46" s="124">
        <f t="shared" ca="1" si="5"/>
        <v>0</v>
      </c>
      <c r="P46"/>
      <c r="Q46"/>
      <c r="R46" s="1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</row>
    <row r="47" spans="1:174" ht="8.25" customHeight="1" x14ac:dyDescent="0.45">
      <c r="A47" s="145">
        <v>0.70833333333333204</v>
      </c>
      <c r="B47" s="84"/>
      <c r="C47" s="87"/>
      <c r="D47" s="84"/>
      <c r="E47" s="87"/>
      <c r="F47" s="84"/>
      <c r="G47" s="87"/>
      <c r="H47" s="84"/>
      <c r="I47" s="82"/>
      <c r="J47" s="119">
        <f t="shared" ca="1" si="0"/>
        <v>0</v>
      </c>
      <c r="K47" s="120">
        <f t="shared" ca="1" si="1"/>
        <v>0</v>
      </c>
      <c r="L47" s="121">
        <f t="shared" ca="1" si="2"/>
        <v>0</v>
      </c>
      <c r="M47" s="122">
        <f t="shared" ca="1" si="3"/>
        <v>0</v>
      </c>
      <c r="N47" s="123">
        <f t="shared" ca="1" si="4"/>
        <v>0</v>
      </c>
      <c r="O47" s="124">
        <f t="shared" ca="1" si="5"/>
        <v>0</v>
      </c>
      <c r="P47"/>
      <c r="Q47"/>
      <c r="R47" s="1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</row>
    <row r="48" spans="1:174" ht="8.25" customHeight="1" x14ac:dyDescent="0.45">
      <c r="A48" s="146">
        <v>0.718749999999999</v>
      </c>
      <c r="B48" s="85"/>
      <c r="C48" s="79"/>
      <c r="D48" s="85"/>
      <c r="E48" s="79"/>
      <c r="F48" s="85"/>
      <c r="G48" s="79"/>
      <c r="H48" s="85"/>
      <c r="I48" s="82"/>
      <c r="J48" s="119">
        <f t="shared" ca="1" si="0"/>
        <v>0</v>
      </c>
      <c r="K48" s="120">
        <f t="shared" ca="1" si="1"/>
        <v>0</v>
      </c>
      <c r="L48" s="121">
        <f t="shared" ca="1" si="2"/>
        <v>0</v>
      </c>
      <c r="M48" s="122">
        <f t="shared" ca="1" si="3"/>
        <v>0</v>
      </c>
      <c r="N48" s="123">
        <f t="shared" ca="1" si="4"/>
        <v>0</v>
      </c>
      <c r="O48" s="124">
        <f t="shared" ca="1" si="5"/>
        <v>0</v>
      </c>
      <c r="P48"/>
      <c r="Q48"/>
      <c r="R48" s="1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</row>
    <row r="49" spans="1:174" ht="8.25" customHeight="1" x14ac:dyDescent="0.45">
      <c r="A49" s="146">
        <v>0.72916666666666496</v>
      </c>
      <c r="B49" s="85"/>
      <c r="C49" s="79"/>
      <c r="D49" s="85"/>
      <c r="E49" s="79"/>
      <c r="F49" s="85"/>
      <c r="G49" s="79"/>
      <c r="H49" s="85"/>
      <c r="I49" s="82"/>
      <c r="J49" s="119">
        <f t="shared" ca="1" si="0"/>
        <v>0</v>
      </c>
      <c r="K49" s="120">
        <f t="shared" ca="1" si="1"/>
        <v>0</v>
      </c>
      <c r="L49" s="121">
        <f t="shared" ca="1" si="2"/>
        <v>0</v>
      </c>
      <c r="M49" s="122">
        <f t="shared" ca="1" si="3"/>
        <v>0</v>
      </c>
      <c r="N49" s="123">
        <f t="shared" ca="1" si="4"/>
        <v>0</v>
      </c>
      <c r="O49" s="124">
        <f t="shared" ca="1" si="5"/>
        <v>0</v>
      </c>
      <c r="P49"/>
      <c r="Q49"/>
      <c r="R49" s="1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</row>
    <row r="50" spans="1:174" ht="8.25" customHeight="1" x14ac:dyDescent="0.45">
      <c r="A50" s="147">
        <v>0.73958333333333204</v>
      </c>
      <c r="B50" s="86"/>
      <c r="C50" s="88"/>
      <c r="D50" s="86"/>
      <c r="E50" s="88"/>
      <c r="F50" s="86"/>
      <c r="G50" s="88"/>
      <c r="H50" s="86"/>
      <c r="I50" s="82"/>
      <c r="J50" s="119">
        <f t="shared" ca="1" si="0"/>
        <v>0</v>
      </c>
      <c r="K50" s="120">
        <f t="shared" ca="1" si="1"/>
        <v>0</v>
      </c>
      <c r="L50" s="121">
        <f t="shared" ca="1" si="2"/>
        <v>0</v>
      </c>
      <c r="M50" s="122">
        <f t="shared" ca="1" si="3"/>
        <v>0</v>
      </c>
      <c r="N50" s="123">
        <f t="shared" ca="1" si="4"/>
        <v>0</v>
      </c>
      <c r="O50" s="124">
        <f t="shared" ca="1" si="5"/>
        <v>0</v>
      </c>
      <c r="P50"/>
      <c r="Q50"/>
      <c r="R50" s="1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</row>
    <row r="51" spans="1:174" ht="8.25" customHeight="1" x14ac:dyDescent="0.45">
      <c r="A51" s="145">
        <v>0.749999999999999</v>
      </c>
      <c r="B51" s="84"/>
      <c r="C51" s="87"/>
      <c r="D51" s="84"/>
      <c r="E51" s="87"/>
      <c r="F51" s="84"/>
      <c r="G51" s="87"/>
      <c r="H51" s="84"/>
      <c r="I51" s="82"/>
      <c r="J51" s="119">
        <f t="shared" ca="1" si="0"/>
        <v>0</v>
      </c>
      <c r="K51" s="120">
        <f t="shared" ca="1" si="1"/>
        <v>0</v>
      </c>
      <c r="L51" s="121">
        <f t="shared" ca="1" si="2"/>
        <v>0</v>
      </c>
      <c r="M51" s="122">
        <f t="shared" ca="1" si="3"/>
        <v>0</v>
      </c>
      <c r="N51" s="123">
        <f t="shared" ca="1" si="4"/>
        <v>0</v>
      </c>
      <c r="O51" s="124">
        <f t="shared" ca="1" si="5"/>
        <v>0</v>
      </c>
      <c r="P51"/>
      <c r="Q51"/>
      <c r="R51" s="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</row>
    <row r="52" spans="1:174" ht="8.25" customHeight="1" x14ac:dyDescent="0.45">
      <c r="A52" s="146">
        <v>0.76041666666666496</v>
      </c>
      <c r="B52" s="85"/>
      <c r="C52" s="79"/>
      <c r="D52" s="85"/>
      <c r="E52" s="79"/>
      <c r="F52" s="85"/>
      <c r="G52" s="79"/>
      <c r="H52" s="85"/>
      <c r="I52" s="82"/>
      <c r="J52" s="119">
        <f t="shared" ca="1" si="0"/>
        <v>0</v>
      </c>
      <c r="K52" s="120">
        <f t="shared" ca="1" si="1"/>
        <v>0</v>
      </c>
      <c r="L52" s="121">
        <f t="shared" ca="1" si="2"/>
        <v>0</v>
      </c>
      <c r="M52" s="122">
        <f t="shared" ca="1" si="3"/>
        <v>0</v>
      </c>
      <c r="N52" s="123">
        <f t="shared" ca="1" si="4"/>
        <v>0</v>
      </c>
      <c r="O52" s="124">
        <f t="shared" ca="1" si="5"/>
        <v>0</v>
      </c>
      <c r="P52"/>
      <c r="Q52"/>
      <c r="R52" s="1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</row>
    <row r="53" spans="1:174" ht="8.25" customHeight="1" x14ac:dyDescent="0.45">
      <c r="A53" s="146">
        <v>0.77083333333333204</v>
      </c>
      <c r="B53" s="85"/>
      <c r="C53" s="79"/>
      <c r="D53" s="85"/>
      <c r="E53" s="79"/>
      <c r="F53" s="85"/>
      <c r="G53" s="79"/>
      <c r="H53" s="85"/>
      <c r="I53" s="82"/>
      <c r="J53" s="119">
        <f t="shared" ca="1" si="0"/>
        <v>0</v>
      </c>
      <c r="K53" s="120">
        <f t="shared" ca="1" si="1"/>
        <v>0</v>
      </c>
      <c r="L53" s="121">
        <f t="shared" ca="1" si="2"/>
        <v>0</v>
      </c>
      <c r="M53" s="122">
        <f t="shared" ca="1" si="3"/>
        <v>0</v>
      </c>
      <c r="N53" s="123">
        <f t="shared" ca="1" si="4"/>
        <v>0</v>
      </c>
      <c r="O53" s="124">
        <f t="shared" ca="1" si="5"/>
        <v>0</v>
      </c>
      <c r="P53"/>
      <c r="Q53"/>
      <c r="R53" s="1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</row>
    <row r="54" spans="1:174" ht="8.25" customHeight="1" x14ac:dyDescent="0.45">
      <c r="A54" s="147">
        <v>0.781249999999999</v>
      </c>
      <c r="B54" s="86"/>
      <c r="C54" s="88"/>
      <c r="D54" s="86"/>
      <c r="E54" s="88"/>
      <c r="F54" s="86"/>
      <c r="G54" s="88"/>
      <c r="H54" s="86"/>
      <c r="I54" s="82"/>
      <c r="J54" s="119">
        <f t="shared" ca="1" si="0"/>
        <v>0</v>
      </c>
      <c r="K54" s="120">
        <f t="shared" ca="1" si="1"/>
        <v>0</v>
      </c>
      <c r="L54" s="121">
        <f t="shared" ca="1" si="2"/>
        <v>0</v>
      </c>
      <c r="M54" s="122">
        <f t="shared" ca="1" si="3"/>
        <v>0</v>
      </c>
      <c r="N54" s="123">
        <f t="shared" ca="1" si="4"/>
        <v>0</v>
      </c>
      <c r="O54" s="124">
        <f t="shared" ca="1" si="5"/>
        <v>0</v>
      </c>
      <c r="P54"/>
      <c r="Q54"/>
      <c r="R54" s="1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</row>
    <row r="55" spans="1:174" ht="8.25" customHeight="1" x14ac:dyDescent="0.45">
      <c r="A55" s="145">
        <v>0.79166666666666496</v>
      </c>
      <c r="B55" s="84"/>
      <c r="C55" s="87"/>
      <c r="D55" s="84"/>
      <c r="E55" s="87"/>
      <c r="F55" s="84"/>
      <c r="G55" s="87"/>
      <c r="H55" s="84"/>
      <c r="I55" s="82"/>
      <c r="J55" s="119">
        <f t="shared" ca="1" si="0"/>
        <v>0</v>
      </c>
      <c r="K55" s="120">
        <f t="shared" ca="1" si="1"/>
        <v>0</v>
      </c>
      <c r="L55" s="121">
        <f t="shared" ca="1" si="2"/>
        <v>0</v>
      </c>
      <c r="M55" s="122">
        <f t="shared" ca="1" si="3"/>
        <v>0</v>
      </c>
      <c r="N55" s="123">
        <f t="shared" ca="1" si="4"/>
        <v>0</v>
      </c>
      <c r="O55" s="124">
        <f t="shared" ca="1" si="5"/>
        <v>0</v>
      </c>
      <c r="P55"/>
      <c r="Q55"/>
      <c r="R55" s="1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</row>
    <row r="56" spans="1:174" ht="8.25" customHeight="1" x14ac:dyDescent="0.45">
      <c r="A56" s="146">
        <v>0.80208333333333204</v>
      </c>
      <c r="B56" s="85"/>
      <c r="C56" s="79"/>
      <c r="D56" s="85"/>
      <c r="E56" s="79"/>
      <c r="F56" s="85"/>
      <c r="G56" s="79"/>
      <c r="H56" s="85"/>
      <c r="I56" s="82"/>
      <c r="J56" s="119">
        <f t="shared" ca="1" si="0"/>
        <v>0</v>
      </c>
      <c r="K56" s="120">
        <f t="shared" ca="1" si="1"/>
        <v>0</v>
      </c>
      <c r="L56" s="121">
        <f t="shared" ca="1" si="2"/>
        <v>0</v>
      </c>
      <c r="M56" s="122">
        <f t="shared" ca="1" si="3"/>
        <v>0</v>
      </c>
      <c r="N56" s="123">
        <f t="shared" ca="1" si="4"/>
        <v>0</v>
      </c>
      <c r="O56" s="124">
        <f t="shared" ca="1" si="5"/>
        <v>0</v>
      </c>
      <c r="P56"/>
      <c r="Q56"/>
      <c r="R56" s="1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</row>
    <row r="57" spans="1:174" ht="8.25" customHeight="1" x14ac:dyDescent="0.45">
      <c r="A57" s="146">
        <v>0.812499999999998</v>
      </c>
      <c r="B57" s="85"/>
      <c r="C57" s="79"/>
      <c r="D57" s="85"/>
      <c r="E57" s="79"/>
      <c r="F57" s="85"/>
      <c r="G57" s="79"/>
      <c r="H57" s="85"/>
      <c r="I57" s="82"/>
      <c r="J57" s="119">
        <f t="shared" ca="1" si="0"/>
        <v>0</v>
      </c>
      <c r="K57" s="120">
        <f t="shared" ca="1" si="1"/>
        <v>0</v>
      </c>
      <c r="L57" s="121">
        <f t="shared" ca="1" si="2"/>
        <v>0</v>
      </c>
      <c r="M57" s="122">
        <f t="shared" ca="1" si="3"/>
        <v>0</v>
      </c>
      <c r="N57" s="123">
        <f t="shared" ca="1" si="4"/>
        <v>0</v>
      </c>
      <c r="O57" s="124">
        <f t="shared" ca="1" si="5"/>
        <v>0</v>
      </c>
      <c r="P57"/>
      <c r="Q57"/>
      <c r="R57" s="1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</row>
    <row r="58" spans="1:174" ht="7.9" customHeight="1" x14ac:dyDescent="0.45">
      <c r="A58" s="147">
        <v>0.82291666666666496</v>
      </c>
      <c r="B58" s="86"/>
      <c r="C58" s="88"/>
      <c r="D58" s="86"/>
      <c r="E58" s="88"/>
      <c r="F58" s="86"/>
      <c r="G58" s="88"/>
      <c r="H58" s="86"/>
      <c r="I58" s="82"/>
      <c r="J58" s="119">
        <f t="shared" ca="1" si="0"/>
        <v>0</v>
      </c>
      <c r="K58" s="120">
        <f t="shared" ca="1" si="1"/>
        <v>0</v>
      </c>
      <c r="L58" s="121">
        <f t="shared" ca="1" si="2"/>
        <v>0</v>
      </c>
      <c r="M58" s="122">
        <f t="shared" ca="1" si="3"/>
        <v>0</v>
      </c>
      <c r="N58" s="123">
        <f t="shared" ca="1" si="4"/>
        <v>0</v>
      </c>
      <c r="O58" s="124">
        <f t="shared" ca="1" si="5"/>
        <v>0</v>
      </c>
      <c r="P58"/>
      <c r="Q58"/>
      <c r="R58" s="1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</row>
    <row r="59" spans="1:174" ht="8.25" customHeight="1" x14ac:dyDescent="0.45">
      <c r="A59" s="145">
        <v>0.83333333333333204</v>
      </c>
      <c r="B59" s="84"/>
      <c r="C59" s="87"/>
      <c r="D59" s="84"/>
      <c r="E59" s="87"/>
      <c r="F59" s="84"/>
      <c r="G59" s="87"/>
      <c r="H59" s="84"/>
      <c r="I59" s="82"/>
      <c r="J59" s="119">
        <f t="shared" ca="1" si="0"/>
        <v>0</v>
      </c>
      <c r="K59" s="120">
        <f t="shared" ca="1" si="1"/>
        <v>0</v>
      </c>
      <c r="L59" s="121">
        <f t="shared" ca="1" si="2"/>
        <v>0</v>
      </c>
      <c r="M59" s="122">
        <f t="shared" ca="1" si="3"/>
        <v>0</v>
      </c>
      <c r="N59" s="123">
        <f t="shared" ca="1" si="4"/>
        <v>0</v>
      </c>
      <c r="O59" s="124">
        <f t="shared" ca="1" si="5"/>
        <v>0</v>
      </c>
      <c r="P59"/>
      <c r="Q59"/>
      <c r="R59" s="1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</row>
    <row r="60" spans="1:174" ht="8.25" customHeight="1" x14ac:dyDescent="0.45">
      <c r="A60" s="146">
        <v>0.843749999999998</v>
      </c>
      <c r="B60" s="85"/>
      <c r="C60" s="79"/>
      <c r="D60" s="85"/>
      <c r="E60" s="79"/>
      <c r="F60" s="85"/>
      <c r="G60" s="79"/>
      <c r="H60" s="85"/>
      <c r="I60" s="82"/>
      <c r="J60" s="119">
        <f t="shared" ca="1" si="0"/>
        <v>0</v>
      </c>
      <c r="K60" s="120">
        <f t="shared" ca="1" si="1"/>
        <v>0</v>
      </c>
      <c r="L60" s="121">
        <f t="shared" ca="1" si="2"/>
        <v>0</v>
      </c>
      <c r="M60" s="122">
        <f t="shared" ca="1" si="3"/>
        <v>0</v>
      </c>
      <c r="N60" s="123">
        <f t="shared" ca="1" si="4"/>
        <v>0</v>
      </c>
      <c r="O60" s="124">
        <f t="shared" ca="1" si="5"/>
        <v>0</v>
      </c>
      <c r="P60"/>
      <c r="Q60"/>
      <c r="R60" s="1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</row>
    <row r="61" spans="1:174" ht="8.25" customHeight="1" x14ac:dyDescent="0.45">
      <c r="A61" s="146">
        <v>0.85416666666666496</v>
      </c>
      <c r="B61" s="85"/>
      <c r="C61" s="79"/>
      <c r="D61" s="85"/>
      <c r="E61" s="79"/>
      <c r="F61" s="85"/>
      <c r="G61" s="79"/>
      <c r="H61" s="85"/>
      <c r="I61" s="82"/>
      <c r="J61" s="119">
        <f t="shared" ca="1" si="0"/>
        <v>0</v>
      </c>
      <c r="K61" s="120">
        <f t="shared" ca="1" si="1"/>
        <v>0</v>
      </c>
      <c r="L61" s="121">
        <f t="shared" ca="1" si="2"/>
        <v>0</v>
      </c>
      <c r="M61" s="122">
        <f t="shared" ca="1" si="3"/>
        <v>0</v>
      </c>
      <c r="N61" s="123">
        <f t="shared" ca="1" si="4"/>
        <v>0</v>
      </c>
      <c r="O61" s="124">
        <f t="shared" ca="1" si="5"/>
        <v>0</v>
      </c>
      <c r="P61"/>
      <c r="Q61"/>
      <c r="R61" s="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</row>
    <row r="62" spans="1:174" ht="8.25" customHeight="1" x14ac:dyDescent="0.45">
      <c r="A62" s="147">
        <v>0.86458333333333204</v>
      </c>
      <c r="B62" s="86"/>
      <c r="C62" s="88"/>
      <c r="D62" s="86"/>
      <c r="E62" s="88"/>
      <c r="F62" s="86"/>
      <c r="G62" s="88"/>
      <c r="H62" s="86"/>
      <c r="I62" s="82"/>
      <c r="J62" s="119">
        <f t="shared" ca="1" si="0"/>
        <v>0</v>
      </c>
      <c r="K62" s="120">
        <f t="shared" ca="1" si="1"/>
        <v>0</v>
      </c>
      <c r="L62" s="121">
        <f t="shared" ca="1" si="2"/>
        <v>0</v>
      </c>
      <c r="M62" s="122">
        <f t="shared" ca="1" si="3"/>
        <v>0</v>
      </c>
      <c r="N62" s="123">
        <f t="shared" ca="1" si="4"/>
        <v>0</v>
      </c>
      <c r="O62" s="124">
        <f t="shared" ca="1" si="5"/>
        <v>0</v>
      </c>
      <c r="P62"/>
      <c r="Q62"/>
      <c r="R62" s="1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</row>
    <row r="63" spans="1:174" ht="8.25" customHeight="1" x14ac:dyDescent="0.45">
      <c r="A63" s="145">
        <v>0.874999999999998</v>
      </c>
      <c r="B63" s="84"/>
      <c r="C63" s="87"/>
      <c r="D63" s="84"/>
      <c r="E63" s="87"/>
      <c r="F63" s="84"/>
      <c r="G63" s="87"/>
      <c r="H63" s="84"/>
      <c r="I63" s="82"/>
      <c r="J63" s="119">
        <f t="shared" ca="1" si="0"/>
        <v>0</v>
      </c>
      <c r="K63" s="120">
        <f t="shared" ca="1" si="1"/>
        <v>0</v>
      </c>
      <c r="L63" s="121">
        <f t="shared" ca="1" si="2"/>
        <v>0</v>
      </c>
      <c r="M63" s="122">
        <f t="shared" ca="1" si="3"/>
        <v>0</v>
      </c>
      <c r="N63" s="123">
        <f t="shared" ca="1" si="4"/>
        <v>0</v>
      </c>
      <c r="O63" s="124">
        <f t="shared" ca="1" si="5"/>
        <v>0</v>
      </c>
      <c r="P63"/>
      <c r="Q63"/>
      <c r="R63" s="1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</row>
    <row r="64" spans="1:174" ht="8.25" customHeight="1" x14ac:dyDescent="0.45">
      <c r="A64" s="146">
        <v>0.88541666666666496</v>
      </c>
      <c r="B64" s="85"/>
      <c r="C64" s="79"/>
      <c r="D64" s="85"/>
      <c r="E64" s="79"/>
      <c r="F64" s="85"/>
      <c r="G64" s="79"/>
      <c r="H64" s="85"/>
      <c r="I64" s="82"/>
      <c r="J64" s="119">
        <f t="shared" ca="1" si="0"/>
        <v>0</v>
      </c>
      <c r="K64" s="120">
        <f t="shared" ca="1" si="1"/>
        <v>0</v>
      </c>
      <c r="L64" s="121">
        <f t="shared" ca="1" si="2"/>
        <v>0</v>
      </c>
      <c r="M64" s="122">
        <f t="shared" ca="1" si="3"/>
        <v>0</v>
      </c>
      <c r="N64" s="123">
        <f t="shared" ca="1" si="4"/>
        <v>0</v>
      </c>
      <c r="O64" s="124">
        <f t="shared" ca="1" si="5"/>
        <v>0</v>
      </c>
      <c r="P64"/>
      <c r="Q64"/>
      <c r="R64" s="1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</row>
    <row r="65" spans="1:174" ht="8.25" customHeight="1" x14ac:dyDescent="0.45">
      <c r="A65" s="146">
        <v>0.89583333333333204</v>
      </c>
      <c r="B65" s="85"/>
      <c r="C65" s="79"/>
      <c r="D65" s="85"/>
      <c r="E65" s="79"/>
      <c r="F65" s="85"/>
      <c r="G65" s="79"/>
      <c r="H65" s="85"/>
      <c r="I65" s="82"/>
      <c r="J65" s="119">
        <f t="shared" ca="1" si="0"/>
        <v>0</v>
      </c>
      <c r="K65" s="120">
        <f t="shared" ca="1" si="1"/>
        <v>0</v>
      </c>
      <c r="L65" s="121">
        <f t="shared" ca="1" si="2"/>
        <v>0</v>
      </c>
      <c r="M65" s="122">
        <f t="shared" ca="1" si="3"/>
        <v>0</v>
      </c>
      <c r="N65" s="123">
        <f t="shared" ca="1" si="4"/>
        <v>0</v>
      </c>
      <c r="O65" s="124">
        <f t="shared" ca="1" si="5"/>
        <v>0</v>
      </c>
      <c r="P65"/>
      <c r="Q65"/>
      <c r="R65" s="1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</row>
    <row r="66" spans="1:174" ht="8.25" customHeight="1" x14ac:dyDescent="0.45">
      <c r="A66" s="147">
        <v>0.906249999999998</v>
      </c>
      <c r="B66" s="86"/>
      <c r="C66" s="88"/>
      <c r="D66" s="86"/>
      <c r="E66" s="88"/>
      <c r="F66" s="86"/>
      <c r="G66" s="88"/>
      <c r="H66" s="86"/>
      <c r="I66" s="82"/>
      <c r="J66" s="119">
        <f t="shared" ca="1" si="0"/>
        <v>0</v>
      </c>
      <c r="K66" s="120">
        <f t="shared" ca="1" si="1"/>
        <v>0</v>
      </c>
      <c r="L66" s="121">
        <f t="shared" ca="1" si="2"/>
        <v>0</v>
      </c>
      <c r="M66" s="122">
        <f t="shared" ca="1" si="3"/>
        <v>0</v>
      </c>
      <c r="N66" s="123">
        <f t="shared" ca="1" si="4"/>
        <v>0</v>
      </c>
      <c r="O66" s="124">
        <f t="shared" ca="1" si="5"/>
        <v>0</v>
      </c>
      <c r="P66"/>
      <c r="Q66"/>
      <c r="R66" s="1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</row>
    <row r="67" spans="1:174" ht="8.25" customHeight="1" x14ac:dyDescent="0.45">
      <c r="A67" s="145">
        <v>0.91666666666666496</v>
      </c>
      <c r="B67" s="84"/>
      <c r="C67" s="87"/>
      <c r="D67" s="84"/>
      <c r="E67" s="87"/>
      <c r="F67" s="84"/>
      <c r="G67" s="87"/>
      <c r="H67" s="84"/>
      <c r="I67" s="82"/>
      <c r="J67" s="119">
        <f t="shared" ca="1" si="0"/>
        <v>0</v>
      </c>
      <c r="K67" s="120">
        <f t="shared" ca="1" si="1"/>
        <v>0</v>
      </c>
      <c r="L67" s="121">
        <f t="shared" ca="1" si="2"/>
        <v>0</v>
      </c>
      <c r="M67" s="122">
        <f t="shared" ca="1" si="3"/>
        <v>0</v>
      </c>
      <c r="N67" s="123">
        <f t="shared" ca="1" si="4"/>
        <v>0</v>
      </c>
      <c r="O67" s="124">
        <f t="shared" ca="1" si="5"/>
        <v>0</v>
      </c>
      <c r="P67"/>
      <c r="Q67"/>
      <c r="R67" s="1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</row>
    <row r="68" spans="1:174" ht="8.25" customHeight="1" x14ac:dyDescent="0.45">
      <c r="A68" s="146">
        <v>0.92708333333333104</v>
      </c>
      <c r="B68" s="85"/>
      <c r="C68" s="79"/>
      <c r="D68" s="85"/>
      <c r="E68" s="79"/>
      <c r="F68" s="85"/>
      <c r="G68" s="79"/>
      <c r="H68" s="85"/>
      <c r="I68" s="82"/>
      <c r="J68" s="119">
        <f t="shared" ref="J68:J74" ca="1" si="6">IFERROR(COUNTIFS(INDIRECT(CONCATENATE("'",$I68,"'!B3:H74")),"*Pre-Vocational*",INDIRECT(CONCATENATE("'",$I68,"'!B3:H74")),"*"&amp;$A$1&amp;"*")/4,0)</f>
        <v>0</v>
      </c>
      <c r="K68" s="120">
        <f t="shared" ref="K68:K74" ca="1" si="7">IFERROR(COUNTIFS(INDIRECT(CONCATENATE("'",$I68,"'!B3:H74")),"*CareGiver*",INDIRECT(CONCATENATE("'",$I68,"'!B3:H74")),"*"&amp;$A$1&amp;"*")/4,0)</f>
        <v>0</v>
      </c>
      <c r="L68" s="121">
        <f t="shared" ref="L68:L74" ca="1" si="8">IFERROR(COUNTIFS(INDIRECT(CONCATENATE("'",$I68,"'!B3:H74")),"*Advocacy*",INDIRECT(CONCATENATE("'",$I68,"'!B3:H74")),"*"&amp;$A$1&amp;"*")/4,0)</f>
        <v>0</v>
      </c>
      <c r="M68" s="122">
        <f t="shared" ref="M68:M74" ca="1" si="9">IFERROR(COUNTIFS(INDIRECT(CONCATENATE("'",$I68,"'!B3:H74")),"*Respite*",INDIRECT(CONCATENATE("'",$I68,"'!B3:H74")),"*"&amp;$A$1&amp;"*")/4,0)</f>
        <v>0</v>
      </c>
      <c r="N68" s="123">
        <f t="shared" ref="N68:N74" ca="1" si="10">IFERROR(COUNTIFS(INDIRECT(CONCATENATE("'",$I68,"'!B3:H74")),"*Com Hab*",INDIRECT(CONCATENATE("'",$I68,"'!B3:H74")),"*"&amp;$A$1&amp;"*")/4,0)</f>
        <v>0</v>
      </c>
      <c r="O68" s="124">
        <f t="shared" ref="O68:O74" ca="1" si="11">SUM(J68:N68)</f>
        <v>0</v>
      </c>
      <c r="P68"/>
      <c r="Q68"/>
      <c r="R68" s="1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</row>
    <row r="69" spans="1:174" ht="8.25" customHeight="1" x14ac:dyDescent="0.45">
      <c r="A69" s="146">
        <v>0.937499999999998</v>
      </c>
      <c r="B69" s="85"/>
      <c r="C69" s="79"/>
      <c r="D69" s="85"/>
      <c r="E69" s="79"/>
      <c r="F69" s="85"/>
      <c r="G69" s="79"/>
      <c r="H69" s="85"/>
      <c r="I69" s="82"/>
      <c r="J69" s="119">
        <f t="shared" ca="1" si="6"/>
        <v>0</v>
      </c>
      <c r="K69" s="120">
        <f t="shared" ca="1" si="7"/>
        <v>0</v>
      </c>
      <c r="L69" s="121">
        <f t="shared" ca="1" si="8"/>
        <v>0</v>
      </c>
      <c r="M69" s="122">
        <f t="shared" ca="1" si="9"/>
        <v>0</v>
      </c>
      <c r="N69" s="123">
        <f t="shared" ca="1" si="10"/>
        <v>0</v>
      </c>
      <c r="O69" s="124">
        <f t="shared" ca="1" si="11"/>
        <v>0</v>
      </c>
      <c r="P69"/>
      <c r="Q69"/>
      <c r="R69" s="1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</row>
    <row r="70" spans="1:174" ht="8.25" customHeight="1" x14ac:dyDescent="0.45">
      <c r="A70" s="147">
        <v>0.94791666666666496</v>
      </c>
      <c r="B70" s="86"/>
      <c r="C70" s="88"/>
      <c r="D70" s="86"/>
      <c r="E70" s="88"/>
      <c r="F70" s="86"/>
      <c r="G70" s="88"/>
      <c r="H70" s="86"/>
      <c r="I70" s="82"/>
      <c r="J70" s="119">
        <f t="shared" ca="1" si="6"/>
        <v>0</v>
      </c>
      <c r="K70" s="120">
        <f t="shared" ca="1" si="7"/>
        <v>0</v>
      </c>
      <c r="L70" s="121">
        <f t="shared" ca="1" si="8"/>
        <v>0</v>
      </c>
      <c r="M70" s="122">
        <f t="shared" ca="1" si="9"/>
        <v>0</v>
      </c>
      <c r="N70" s="123">
        <f t="shared" ca="1" si="10"/>
        <v>0</v>
      </c>
      <c r="O70" s="124">
        <f t="shared" ca="1" si="11"/>
        <v>0</v>
      </c>
      <c r="P70"/>
      <c r="Q70"/>
      <c r="R70" s="1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</row>
    <row r="71" spans="1:174" ht="8.25" customHeight="1" x14ac:dyDescent="0.45">
      <c r="A71" s="145">
        <v>0.95833333333333337</v>
      </c>
      <c r="B71" s="84"/>
      <c r="C71" s="87"/>
      <c r="D71" s="84"/>
      <c r="E71" s="87"/>
      <c r="F71" s="84"/>
      <c r="G71" s="87"/>
      <c r="H71" s="84"/>
      <c r="I71" s="82"/>
      <c r="J71" s="119">
        <f t="shared" ca="1" si="6"/>
        <v>0</v>
      </c>
      <c r="K71" s="120">
        <f t="shared" ca="1" si="7"/>
        <v>0</v>
      </c>
      <c r="L71" s="121">
        <f t="shared" ca="1" si="8"/>
        <v>0</v>
      </c>
      <c r="M71" s="122">
        <f t="shared" ca="1" si="9"/>
        <v>0</v>
      </c>
      <c r="N71" s="123">
        <f t="shared" ca="1" si="10"/>
        <v>0</v>
      </c>
      <c r="O71" s="124">
        <f t="shared" ca="1" si="11"/>
        <v>0</v>
      </c>
      <c r="P71"/>
      <c r="Q71"/>
      <c r="R71" s="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</row>
    <row r="72" spans="1:174" ht="8.25" customHeight="1" x14ac:dyDescent="0.45">
      <c r="A72" s="146">
        <v>0.96875</v>
      </c>
      <c r="B72" s="85"/>
      <c r="C72" s="79"/>
      <c r="D72" s="85"/>
      <c r="E72" s="79"/>
      <c r="F72" s="85"/>
      <c r="G72" s="79"/>
      <c r="H72" s="85"/>
      <c r="I72" s="82"/>
      <c r="J72" s="119">
        <f t="shared" ca="1" si="6"/>
        <v>0</v>
      </c>
      <c r="K72" s="120">
        <f t="shared" ca="1" si="7"/>
        <v>0</v>
      </c>
      <c r="L72" s="121">
        <f t="shared" ca="1" si="8"/>
        <v>0</v>
      </c>
      <c r="M72" s="122">
        <f t="shared" ca="1" si="9"/>
        <v>0</v>
      </c>
      <c r="N72" s="123">
        <f t="shared" ca="1" si="10"/>
        <v>0</v>
      </c>
      <c r="O72" s="124">
        <f t="shared" ca="1" si="11"/>
        <v>0</v>
      </c>
      <c r="P72"/>
      <c r="Q72"/>
      <c r="R72" s="1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</row>
    <row r="73" spans="1:174" ht="8.25" customHeight="1" x14ac:dyDescent="0.45">
      <c r="A73" s="146">
        <v>0.97916666666666663</v>
      </c>
      <c r="B73" s="85"/>
      <c r="C73" s="79"/>
      <c r="D73" s="85"/>
      <c r="E73" s="79"/>
      <c r="F73" s="85"/>
      <c r="G73" s="79"/>
      <c r="H73" s="85"/>
      <c r="I73" s="82"/>
      <c r="J73" s="119">
        <f t="shared" ca="1" si="6"/>
        <v>0</v>
      </c>
      <c r="K73" s="120">
        <f t="shared" ca="1" si="7"/>
        <v>0</v>
      </c>
      <c r="L73" s="121">
        <f t="shared" ca="1" si="8"/>
        <v>0</v>
      </c>
      <c r="M73" s="122">
        <f t="shared" ca="1" si="9"/>
        <v>0</v>
      </c>
      <c r="N73" s="123">
        <f t="shared" ca="1" si="10"/>
        <v>0</v>
      </c>
      <c r="O73" s="124">
        <f t="shared" ca="1" si="11"/>
        <v>0</v>
      </c>
      <c r="P73"/>
      <c r="Q73"/>
      <c r="R73" s="1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</row>
    <row r="74" spans="1:174" ht="8.25" customHeight="1" x14ac:dyDescent="0.45">
      <c r="A74" s="147">
        <v>0.98958333333333337</v>
      </c>
      <c r="B74" s="86"/>
      <c r="C74" s="88"/>
      <c r="D74" s="86"/>
      <c r="E74" s="88"/>
      <c r="F74" s="86"/>
      <c r="G74" s="88"/>
      <c r="H74" s="86"/>
      <c r="I74" s="82"/>
      <c r="J74" s="119">
        <f t="shared" ca="1" si="6"/>
        <v>0</v>
      </c>
      <c r="K74" s="120">
        <f t="shared" ca="1" si="7"/>
        <v>0</v>
      </c>
      <c r="L74" s="121">
        <f t="shared" ca="1" si="8"/>
        <v>0</v>
      </c>
      <c r="M74" s="122">
        <f t="shared" ca="1" si="9"/>
        <v>0</v>
      </c>
      <c r="N74" s="123">
        <f t="shared" ca="1" si="10"/>
        <v>0</v>
      </c>
      <c r="O74" s="124">
        <f t="shared" ca="1" si="11"/>
        <v>0</v>
      </c>
      <c r="P74"/>
      <c r="Q74"/>
      <c r="R74" s="1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</row>
    <row r="75" spans="1:174" ht="8.25" customHeight="1" x14ac:dyDescent="0.45">
      <c r="A75" s="139" t="s">
        <v>5</v>
      </c>
      <c r="B75" s="89"/>
      <c r="C75" s="89"/>
      <c r="D75" s="89"/>
      <c r="E75" s="89"/>
      <c r="F75" s="89"/>
      <c r="G75" s="89"/>
      <c r="H75" s="90">
        <f>COUNTIF($B$3:$H$74,"*Pre-Vocational*")/4</f>
        <v>0</v>
      </c>
      <c r="I75" s="82"/>
      <c r="P75"/>
      <c r="Q75"/>
      <c r="R75" s="1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</row>
    <row r="76" spans="1:174" ht="8.25" customHeight="1" x14ac:dyDescent="0.45">
      <c r="A76" s="140" t="s">
        <v>6</v>
      </c>
      <c r="B76" s="60"/>
      <c r="C76" s="60"/>
      <c r="D76" s="60"/>
      <c r="E76" s="60"/>
      <c r="F76" s="60"/>
      <c r="G76" s="60"/>
      <c r="H76" s="91">
        <f>COUNTIF($B$3:$H$74,"*CareGiver*")/4</f>
        <v>0</v>
      </c>
      <c r="I76" s="82"/>
      <c r="P76"/>
      <c r="Q76"/>
      <c r="R76" s="1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</row>
    <row r="77" spans="1:174" ht="8.25" customHeight="1" x14ac:dyDescent="0.45">
      <c r="A77" s="141" t="s">
        <v>7</v>
      </c>
      <c r="B77" s="62"/>
      <c r="C77" s="62"/>
      <c r="D77" s="62"/>
      <c r="E77" s="62"/>
      <c r="F77" s="62"/>
      <c r="G77" s="62"/>
      <c r="H77" s="92">
        <f>COUNTIF($B$3:$H$74,"*Advocacy*")/4</f>
        <v>0</v>
      </c>
      <c r="I77" s="82"/>
      <c r="P77"/>
      <c r="Q77"/>
      <c r="R77" s="1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</row>
    <row r="78" spans="1:174" ht="8.25" customHeight="1" x14ac:dyDescent="0.45">
      <c r="A78" s="142" t="s">
        <v>8</v>
      </c>
      <c r="B78" s="64"/>
      <c r="C78" s="64"/>
      <c r="D78" s="64"/>
      <c r="E78" s="64"/>
      <c r="F78" s="64"/>
      <c r="G78" s="64"/>
      <c r="H78" s="93">
        <f>COUNTIF($B$3:$H$74,"*Respite*")/4</f>
        <v>0</v>
      </c>
      <c r="I78" s="82"/>
      <c r="P78"/>
      <c r="Q78"/>
      <c r="R78" s="1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</row>
    <row r="79" spans="1:174" ht="8.25" customHeight="1" x14ac:dyDescent="0.45">
      <c r="A79" s="143" t="s">
        <v>107</v>
      </c>
      <c r="B79" s="68"/>
      <c r="C79" s="68"/>
      <c r="D79" s="68"/>
      <c r="E79" s="68"/>
      <c r="F79" s="68"/>
      <c r="G79" s="68"/>
      <c r="H79" s="94">
        <f>COUNTIF($B$3:$H$74,"*Com Hab*")/4</f>
        <v>0</v>
      </c>
      <c r="I79" s="82"/>
      <c r="P79"/>
      <c r="Q79"/>
      <c r="R79" s="1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</row>
    <row r="80" spans="1:174" ht="8.25" customHeight="1" x14ac:dyDescent="0.45">
      <c r="A80" s="144" t="s">
        <v>39</v>
      </c>
      <c r="B80" s="95"/>
      <c r="C80" s="95"/>
      <c r="D80" s="95"/>
      <c r="E80" s="95"/>
      <c r="F80" s="95"/>
      <c r="G80" s="95"/>
      <c r="H80" s="96">
        <f>SUM(H75:H79)</f>
        <v>0</v>
      </c>
      <c r="I80" s="82"/>
      <c r="P80"/>
      <c r="Q80"/>
      <c r="R80" s="1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</row>
    <row r="81" spans="1:126" ht="8.25" hidden="1" customHeight="1" x14ac:dyDescent="0.45">
      <c r="I81" s="82"/>
      <c r="DV81" s="12"/>
    </row>
    <row r="82" spans="1:126" ht="8.25" hidden="1" customHeight="1" x14ac:dyDescent="0.45">
      <c r="I82" s="82"/>
    </row>
    <row r="83" spans="1:126" ht="8.25" hidden="1" customHeight="1" x14ac:dyDescent="0.45">
      <c r="I83" s="82"/>
      <c r="DU83" s="11" t="s">
        <v>176</v>
      </c>
    </row>
    <row r="84" spans="1:126" ht="8.25" hidden="1" customHeight="1" x14ac:dyDescent="0.45">
      <c r="I84" s="82"/>
    </row>
    <row r="85" spans="1:126" ht="14.25" hidden="1" x14ac:dyDescent="0.45">
      <c r="A85"/>
      <c r="B85"/>
      <c r="C85"/>
      <c r="D85"/>
      <c r="E85"/>
      <c r="F85"/>
      <c r="G85"/>
      <c r="H85"/>
      <c r="I85" s="82"/>
    </row>
    <row r="86" spans="1:126" ht="14.25" hidden="1" x14ac:dyDescent="0.45">
      <c r="A86"/>
      <c r="B86"/>
      <c r="C86"/>
      <c r="D86"/>
      <c r="E86"/>
      <c r="F86"/>
      <c r="G86"/>
      <c r="H86"/>
      <c r="I86" s="82"/>
    </row>
    <row r="87" spans="1:126" ht="14.25" hidden="1" x14ac:dyDescent="0.45">
      <c r="A87"/>
      <c r="B87"/>
      <c r="C87"/>
      <c r="D87"/>
      <c r="E87"/>
      <c r="F87"/>
      <c r="G87"/>
      <c r="H87"/>
      <c r="I87" s="82"/>
    </row>
    <row r="88" spans="1:126" ht="14.25" hidden="1" x14ac:dyDescent="0.45">
      <c r="A88"/>
      <c r="B88"/>
      <c r="C88"/>
      <c r="D88"/>
      <c r="E88"/>
      <c r="F88"/>
      <c r="G88"/>
      <c r="H88"/>
      <c r="I88" s="82"/>
    </row>
    <row r="89" spans="1:126" ht="14.25" hidden="1" x14ac:dyDescent="0.45">
      <c r="A89"/>
      <c r="B89"/>
      <c r="C89"/>
      <c r="D89"/>
      <c r="E89"/>
      <c r="F89"/>
      <c r="G89"/>
      <c r="H89"/>
      <c r="I89" s="82"/>
    </row>
    <row r="90" spans="1:126" ht="8.25" hidden="1" customHeight="1" x14ac:dyDescent="0.45">
      <c r="A90"/>
      <c r="B90"/>
      <c r="C90"/>
      <c r="D90"/>
      <c r="E90"/>
      <c r="F90"/>
      <c r="G90"/>
      <c r="H90"/>
      <c r="I90" s="82"/>
    </row>
    <row r="91" spans="1:126" ht="8.25" hidden="1" customHeight="1" x14ac:dyDescent="0.45">
      <c r="I91" s="82"/>
    </row>
    <row r="92" spans="1:126" ht="8.25" hidden="1" customHeight="1" x14ac:dyDescent="0.45">
      <c r="I92" s="82"/>
    </row>
    <row r="93" spans="1:126" ht="8.25" hidden="1" customHeight="1" x14ac:dyDescent="0.45">
      <c r="I93" s="82"/>
    </row>
    <row r="94" spans="1:126" ht="8.25" hidden="1" customHeight="1" x14ac:dyDescent="0.45">
      <c r="I94" s="82"/>
    </row>
    <row r="95" spans="1:126" ht="8.25" hidden="1" customHeight="1" x14ac:dyDescent="0.45">
      <c r="I95" s="82"/>
    </row>
    <row r="96" spans="1:126" ht="8.25" hidden="1" customHeight="1" x14ac:dyDescent="0.45">
      <c r="I96" s="82"/>
    </row>
    <row r="97" spans="9:9" ht="8.25" hidden="1" customHeight="1" x14ac:dyDescent="0.45">
      <c r="I97" s="82"/>
    </row>
    <row r="98" spans="9:9" ht="8.25" hidden="1" customHeight="1" x14ac:dyDescent="0.45">
      <c r="I98" s="82"/>
    </row>
    <row r="99" spans="9:9" ht="8.25" hidden="1" customHeight="1" x14ac:dyDescent="0.45">
      <c r="I99" s="82"/>
    </row>
    <row r="100" spans="9:9" ht="8.25" hidden="1" customHeight="1" x14ac:dyDescent="0.45">
      <c r="I100" s="82"/>
    </row>
    <row r="101" spans="9:9" ht="8.25" hidden="1" customHeight="1" x14ac:dyDescent="0.45">
      <c r="I101" s="82"/>
    </row>
    <row r="102" spans="9:9" ht="8.25" hidden="1" customHeight="1" x14ac:dyDescent="0.45">
      <c r="I102" s="82"/>
    </row>
    <row r="103" spans="9:9" ht="8.25" hidden="1" customHeight="1" x14ac:dyDescent="0.45">
      <c r="I103" s="82"/>
    </row>
    <row r="104" spans="9:9" ht="8.25" hidden="1" customHeight="1" x14ac:dyDescent="0.45">
      <c r="I104" s="82"/>
    </row>
    <row r="105" spans="9:9" ht="8.25" hidden="1" customHeight="1" x14ac:dyDescent="0.45">
      <c r="I105" s="82"/>
    </row>
    <row r="106" spans="9:9" ht="8.25" hidden="1" customHeight="1" x14ac:dyDescent="0.45">
      <c r="I106" s="82"/>
    </row>
    <row r="107" spans="9:9" ht="8.25" hidden="1" customHeight="1" x14ac:dyDescent="0.45">
      <c r="I107" s="82"/>
    </row>
    <row r="108" spans="9:9" ht="8.25" hidden="1" customHeight="1" x14ac:dyDescent="0.45">
      <c r="I108" s="82"/>
    </row>
    <row r="109" spans="9:9" ht="8.25" hidden="1" customHeight="1" x14ac:dyDescent="0.45">
      <c r="I109" s="82"/>
    </row>
    <row r="110" spans="9:9" ht="8.25" hidden="1" customHeight="1" x14ac:dyDescent="0.45">
      <c r="I110" s="82"/>
    </row>
    <row r="111" spans="9:9" ht="8.25" hidden="1" customHeight="1" x14ac:dyDescent="0.45">
      <c r="I111" s="82"/>
    </row>
    <row r="112" spans="9:9" ht="8.25" hidden="1" customHeight="1" x14ac:dyDescent="0.45">
      <c r="I112" s="82"/>
    </row>
    <row r="113" spans="9:9" ht="8.25" hidden="1" customHeight="1" x14ac:dyDescent="0.45">
      <c r="I113" s="82"/>
    </row>
    <row r="114" spans="9:9" ht="8.25" hidden="1" customHeight="1" x14ac:dyDescent="0.45">
      <c r="I114" s="82"/>
    </row>
    <row r="115" spans="9:9" ht="8.25" hidden="1" customHeight="1" x14ac:dyDescent="0.45">
      <c r="I115" s="82"/>
    </row>
    <row r="116" spans="9:9" ht="8.25" hidden="1" customHeight="1" x14ac:dyDescent="0.45">
      <c r="I116" s="82"/>
    </row>
    <row r="117" spans="9:9" ht="8.25" hidden="1" customHeight="1" x14ac:dyDescent="0.45">
      <c r="I117" s="82"/>
    </row>
    <row r="118" spans="9:9" ht="8.25" hidden="1" customHeight="1" x14ac:dyDescent="0.45">
      <c r="I118" s="82"/>
    </row>
    <row r="119" spans="9:9" ht="8.25" hidden="1" customHeight="1" x14ac:dyDescent="0.45">
      <c r="I119" s="82"/>
    </row>
    <row r="120" spans="9:9" ht="8.25" hidden="1" customHeight="1" x14ac:dyDescent="0.45">
      <c r="I120" s="82"/>
    </row>
    <row r="121" spans="9:9" ht="8.25" hidden="1" customHeight="1" x14ac:dyDescent="0.45">
      <c r="I121" s="82"/>
    </row>
    <row r="122" spans="9:9" ht="8.25" hidden="1" customHeight="1" x14ac:dyDescent="0.45">
      <c r="I122" s="82"/>
    </row>
    <row r="123" spans="9:9" ht="8.25" hidden="1" customHeight="1" x14ac:dyDescent="0.45">
      <c r="I123" s="82"/>
    </row>
    <row r="124" spans="9:9" ht="8.25" hidden="1" customHeight="1" x14ac:dyDescent="0.45">
      <c r="I124" s="82"/>
    </row>
    <row r="125" spans="9:9" ht="8.25" hidden="1" customHeight="1" x14ac:dyDescent="0.45">
      <c r="I125" s="82"/>
    </row>
    <row r="126" spans="9:9" ht="8.25" hidden="1" customHeight="1" x14ac:dyDescent="0.45">
      <c r="I126" s="82"/>
    </row>
    <row r="127" spans="9:9" ht="8.25" hidden="1" customHeight="1" x14ac:dyDescent="0.45">
      <c r="I127" s="82"/>
    </row>
    <row r="128" spans="9:9" ht="8.25" hidden="1" customHeight="1" x14ac:dyDescent="0.45">
      <c r="I128" s="82"/>
    </row>
    <row r="129" spans="9:9" ht="8.25" hidden="1" customHeight="1" x14ac:dyDescent="0.45">
      <c r="I129" s="82"/>
    </row>
    <row r="130" spans="9:9" ht="8.25" hidden="1" customHeight="1" x14ac:dyDescent="0.45">
      <c r="I130" s="82"/>
    </row>
    <row r="131" spans="9:9" ht="8.25" hidden="1" customHeight="1" x14ac:dyDescent="0.45">
      <c r="I131" s="82"/>
    </row>
    <row r="132" spans="9:9" ht="8.25" hidden="1" customHeight="1" x14ac:dyDescent="0.45">
      <c r="I132" s="82"/>
    </row>
    <row r="133" spans="9:9" ht="8.25" hidden="1" customHeight="1" x14ac:dyDescent="0.45">
      <c r="I133" s="82"/>
    </row>
    <row r="134" spans="9:9" ht="8.25" hidden="1" customHeight="1" x14ac:dyDescent="0.45">
      <c r="I134" s="82"/>
    </row>
    <row r="135" spans="9:9" ht="8.25" hidden="1" customHeight="1" x14ac:dyDescent="0.45">
      <c r="I135" s="82"/>
    </row>
    <row r="136" spans="9:9" ht="8.25" hidden="1" customHeight="1" x14ac:dyDescent="0.45">
      <c r="I136" s="82"/>
    </row>
    <row r="137" spans="9:9" ht="8.25" hidden="1" customHeight="1" x14ac:dyDescent="0.45">
      <c r="I137" s="82"/>
    </row>
    <row r="138" spans="9:9" ht="8.25" hidden="1" customHeight="1" x14ac:dyDescent="0.45">
      <c r="I138" s="82"/>
    </row>
    <row r="139" spans="9:9" ht="8.25" hidden="1" customHeight="1" x14ac:dyDescent="0.45">
      <c r="I139" s="82"/>
    </row>
    <row r="140" spans="9:9" ht="8.25" hidden="1" customHeight="1" x14ac:dyDescent="0.45">
      <c r="I140" s="82"/>
    </row>
    <row r="141" spans="9:9" ht="8.25" hidden="1" customHeight="1" x14ac:dyDescent="0.45">
      <c r="I141" s="82"/>
    </row>
    <row r="142" spans="9:9" ht="8.25" hidden="1" customHeight="1" x14ac:dyDescent="0.45">
      <c r="I142" s="82"/>
    </row>
    <row r="143" spans="9:9" ht="8.25" hidden="1" customHeight="1" x14ac:dyDescent="0.45">
      <c r="I143" s="82"/>
    </row>
    <row r="144" spans="9:9" ht="8.25" hidden="1" customHeight="1" x14ac:dyDescent="0.45">
      <c r="I144" s="82"/>
    </row>
    <row r="145" spans="9:9" ht="8.25" hidden="1" customHeight="1" x14ac:dyDescent="0.45">
      <c r="I145" s="82"/>
    </row>
    <row r="146" spans="9:9" ht="8.25" hidden="1" customHeight="1" x14ac:dyDescent="0.45">
      <c r="I146" s="82"/>
    </row>
    <row r="147" spans="9:9" ht="8.25" hidden="1" customHeight="1" x14ac:dyDescent="0.45">
      <c r="I147" s="82"/>
    </row>
    <row r="148" spans="9:9" ht="8.25" hidden="1" customHeight="1" x14ac:dyDescent="0.45">
      <c r="I148" s="82"/>
    </row>
    <row r="149" spans="9:9" ht="8.25" hidden="1" customHeight="1" x14ac:dyDescent="0.45">
      <c r="I149" s="82"/>
    </row>
    <row r="150" spans="9:9" ht="8.25" hidden="1" customHeight="1" x14ac:dyDescent="0.45">
      <c r="I150" s="82"/>
    </row>
    <row r="151" spans="9:9" ht="8.25" hidden="1" customHeight="1" x14ac:dyDescent="0.45">
      <c r="I151" s="82"/>
    </row>
    <row r="152" spans="9:9" ht="8.25" hidden="1" customHeight="1" x14ac:dyDescent="0.45">
      <c r="I152" s="82"/>
    </row>
    <row r="153" spans="9:9" ht="8.25" hidden="1" customHeight="1" x14ac:dyDescent="0.45">
      <c r="I153" s="82"/>
    </row>
    <row r="154" spans="9:9" ht="8.25" hidden="1" customHeight="1" x14ac:dyDescent="0.45">
      <c r="I154" s="82"/>
    </row>
    <row r="155" spans="9:9" ht="8.25" hidden="1" customHeight="1" x14ac:dyDescent="0.45">
      <c r="I155" s="82"/>
    </row>
    <row r="156" spans="9:9" ht="8.25" hidden="1" customHeight="1" x14ac:dyDescent="0.45">
      <c r="I156" s="82"/>
    </row>
    <row r="157" spans="9:9" ht="8.25" hidden="1" customHeight="1" x14ac:dyDescent="0.45">
      <c r="I157" s="82"/>
    </row>
    <row r="158" spans="9:9" ht="8.25" hidden="1" customHeight="1" x14ac:dyDescent="0.45">
      <c r="I158" s="82"/>
    </row>
    <row r="159" spans="9:9" ht="8.25" hidden="1" customHeight="1" x14ac:dyDescent="0.45">
      <c r="I159" s="82"/>
    </row>
    <row r="160" spans="9:9" ht="8.25" hidden="1" customHeight="1" x14ac:dyDescent="0.45">
      <c r="I160" s="82"/>
    </row>
    <row r="161" spans="9:9" ht="8.25" hidden="1" customHeight="1" x14ac:dyDescent="0.45">
      <c r="I161" s="82"/>
    </row>
    <row r="162" spans="9:9" ht="8.25" hidden="1" customHeight="1" x14ac:dyDescent="0.45">
      <c r="I162" s="82"/>
    </row>
    <row r="163" spans="9:9" ht="8.25" hidden="1" customHeight="1" x14ac:dyDescent="0.45">
      <c r="I163" s="82"/>
    </row>
    <row r="164" spans="9:9" ht="8.25" hidden="1" customHeight="1" x14ac:dyDescent="0.45">
      <c r="I164" s="82"/>
    </row>
    <row r="165" spans="9:9" ht="8.25" hidden="1" customHeight="1" x14ac:dyDescent="0.45">
      <c r="I165" s="82"/>
    </row>
    <row r="166" spans="9:9" ht="8.25" hidden="1" customHeight="1" x14ac:dyDescent="0.45">
      <c r="I166" s="82"/>
    </row>
    <row r="167" spans="9:9" ht="8.25" hidden="1" customHeight="1" x14ac:dyDescent="0.45">
      <c r="I167" s="82"/>
    </row>
    <row r="168" spans="9:9" ht="8.25" hidden="1" customHeight="1" x14ac:dyDescent="0.45">
      <c r="I168" s="82"/>
    </row>
    <row r="169" spans="9:9" ht="8.25" hidden="1" customHeight="1" x14ac:dyDescent="0.45">
      <c r="I169" s="82"/>
    </row>
    <row r="170" spans="9:9" ht="8.25" hidden="1" customHeight="1" x14ac:dyDescent="0.45">
      <c r="I170" s="82"/>
    </row>
    <row r="171" spans="9:9" ht="8.25" hidden="1" customHeight="1" x14ac:dyDescent="0.45">
      <c r="I171" s="82"/>
    </row>
    <row r="172" spans="9:9" ht="8.25" hidden="1" customHeight="1" x14ac:dyDescent="0.45">
      <c r="I172" s="82"/>
    </row>
    <row r="173" spans="9:9" ht="8.25" hidden="1" customHeight="1" x14ac:dyDescent="0.45">
      <c r="I173" s="82"/>
    </row>
    <row r="174" spans="9:9" ht="8.25" hidden="1" customHeight="1" x14ac:dyDescent="0.45">
      <c r="I174" s="82"/>
    </row>
    <row r="175" spans="9:9" ht="8.25" hidden="1" customHeight="1" x14ac:dyDescent="0.45">
      <c r="I175" s="82"/>
    </row>
    <row r="176" spans="9:9" ht="8.25" hidden="1" customHeight="1" x14ac:dyDescent="0.45">
      <c r="I176" s="82"/>
    </row>
    <row r="177" spans="9:9" ht="8.25" hidden="1" customHeight="1" x14ac:dyDescent="0.45">
      <c r="I177" s="82"/>
    </row>
    <row r="178" spans="9:9" ht="8.25" hidden="1" customHeight="1" x14ac:dyDescent="0.45">
      <c r="I178" s="82"/>
    </row>
    <row r="179" spans="9:9" ht="8.25" hidden="1" customHeight="1" x14ac:dyDescent="0.45">
      <c r="I179" s="82"/>
    </row>
    <row r="180" spans="9:9" ht="8.25" hidden="1" customHeight="1" x14ac:dyDescent="0.45">
      <c r="I180" s="82"/>
    </row>
  </sheetData>
  <mergeCells count="7">
    <mergeCell ref="O1:O2"/>
    <mergeCell ref="A1:H1"/>
    <mergeCell ref="J1:J2"/>
    <mergeCell ref="K1:K2"/>
    <mergeCell ref="L1:L2"/>
    <mergeCell ref="M1:M2"/>
    <mergeCell ref="N1:N2"/>
  </mergeCells>
  <conditionalFormatting sqref="B3:H74">
    <cfRule type="containsText" dxfId="23" priority="1" operator="containsText" text="Unavailable">
      <formula>NOT(ISERROR(SEARCH("Unavailable",B3)))</formula>
    </cfRule>
    <cfRule type="containsText" dxfId="22" priority="2" operator="containsText" text="Com Hab">
      <formula>NOT(ISERROR(SEARCH("Com Hab",B3)))</formula>
    </cfRule>
    <cfRule type="containsText" dxfId="21" priority="3" operator="containsText" text="Respite">
      <formula>NOT(ISERROR(SEARCH("Respite",B3)))</formula>
    </cfRule>
    <cfRule type="containsText" dxfId="20" priority="4" operator="containsText" text="Advocacy">
      <formula>NOT(ISERROR(SEARCH("Advocacy",B3)))</formula>
    </cfRule>
    <cfRule type="containsText" dxfId="19" priority="5" operator="containsText" text="CareGiver">
      <formula>NOT(ISERROR(SEARCH("CareGiver",B3)))</formula>
    </cfRule>
    <cfRule type="containsText" dxfId="18" priority="6" operator="containsText" text="Pre-Vocational">
      <formula>NOT(ISERROR(SEARCH("Pre-Vocational",B3)))</formula>
    </cfRule>
  </conditionalFormatting>
  <dataValidations count="3">
    <dataValidation allowBlank="1" showInputMessage="1" showErrorMessage="1" prompt="Fill out in worker home sheet" sqref="R1:R6" xr:uid="{54285830-5C25-4826-868D-14734E9C0CB3}"/>
    <dataValidation type="list" allowBlank="1" showInputMessage="1" showErrorMessage="1" sqref="I3:I180" xr:uid="{7D3ED228-7C7C-4C43-BA71-A08B46265FE7}">
      <formula1>Clients</formula1>
    </dataValidation>
    <dataValidation type="list" allowBlank="1" showInputMessage="1" showErrorMessage="1" sqref="A1" xr:uid="{8CE8D98A-B206-4157-88FE-F82C1C5514E2}">
      <formula1>worker</formula1>
    </dataValidation>
  </dataValidations>
  <pageMargins left="0" right="0" top="1.75" bottom="0.75" header="0" footer="0"/>
  <pageSetup orientation="portrait" r:id="rId1"/>
  <headerFooter scaleWithDoc="0">
    <oddHeader>&amp;L&amp;G&amp;C
&amp;G</oddHeader>
    <oddFooter>&amp;C
Signature: ____________________ Date: ____/____/____
 &amp;K92D05010 Prag Blvd #003 Monroe NY 10950 ● 845-600-1331 ● Info@legadail.org &amp;K01+000
&amp;G</oddFooter>
  </headerFooter>
  <drawing r:id="rId2"/>
  <legacyDrawingHF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9B183-E97A-409D-8797-3D34B0EAF286}">
  <sheetPr codeName="Sheet16">
    <tabColor indexed="30"/>
    <pageSetUpPr fitToPage="1"/>
  </sheetPr>
  <dimension ref="A1:GC180"/>
  <sheetViews>
    <sheetView showGridLines="0" zoomScale="85" zoomScaleNormal="85" workbookViewId="0">
      <selection activeCell="R41" sqref="R41"/>
    </sheetView>
  </sheetViews>
  <sheetFormatPr defaultColWidth="0" defaultRowHeight="0" customHeight="1" zeroHeight="1" x14ac:dyDescent="0.45"/>
  <cols>
    <col min="1" max="1" width="11.265625" style="11" bestFit="1" customWidth="1"/>
    <col min="2" max="8" width="6.53125" style="11" customWidth="1"/>
    <col min="9" max="9" width="16.53125" style="83" customWidth="1"/>
    <col min="10" max="15" width="6.53125" customWidth="1"/>
    <col min="16" max="16" width="5.46484375" style="11" customWidth="1"/>
    <col min="17" max="17" width="17.73046875" style="11" customWidth="1"/>
    <col min="18" max="18" width="29.53125" style="50" customWidth="1"/>
    <col min="19" max="19" width="3.73046875" style="11" customWidth="1"/>
    <col min="20" max="20" width="37.53125" style="11" customWidth="1"/>
    <col min="21" max="21" width="3.73046875" style="11" customWidth="1"/>
    <col min="22" max="22" width="4.796875" style="11" hidden="1" customWidth="1"/>
    <col min="23" max="23" width="10.265625" style="11" hidden="1" customWidth="1"/>
    <col min="24" max="24" width="14.265625" style="11" hidden="1" customWidth="1"/>
    <col min="25" max="29" width="3.73046875" style="11" hidden="1" customWidth="1"/>
    <col min="30" max="30" width="4.796875" style="11" hidden="1" customWidth="1"/>
    <col min="31" max="31" width="10.265625" style="11" hidden="1" customWidth="1"/>
    <col min="32" max="37" width="3.73046875" style="11" hidden="1" customWidth="1"/>
    <col min="38" max="38" width="4.796875" style="11" hidden="1" customWidth="1"/>
    <col min="39" max="39" width="10.265625" style="11" hidden="1" customWidth="1"/>
    <col min="40" max="45" width="3.73046875" style="11" hidden="1" customWidth="1"/>
    <col min="46" max="46" width="4.796875" style="11" hidden="1" customWidth="1"/>
    <col min="47" max="47" width="10.265625" style="11" hidden="1" customWidth="1"/>
    <col min="48" max="53" width="3.73046875" style="11" hidden="1" customWidth="1"/>
    <col min="54" max="54" width="4.796875" style="11" hidden="1" customWidth="1"/>
    <col min="55" max="55" width="10.265625" style="11" hidden="1" customWidth="1"/>
    <col min="56" max="61" width="3.73046875" style="11" hidden="1" customWidth="1"/>
    <col min="62" max="62" width="4.796875" style="11" hidden="1" customWidth="1"/>
    <col min="63" max="63" width="10.265625" style="11" hidden="1" customWidth="1"/>
    <col min="64" max="69" width="3.73046875" style="11" hidden="1" customWidth="1"/>
    <col min="70" max="70" width="4.796875" style="11" hidden="1" customWidth="1"/>
    <col min="71" max="71" width="10.265625" style="11" hidden="1" customWidth="1"/>
    <col min="72" max="77" width="3.73046875" style="11" hidden="1" customWidth="1"/>
    <col min="78" max="78" width="4.796875" style="11" hidden="1" customWidth="1"/>
    <col min="79" max="79" width="10.265625" style="11" hidden="1" customWidth="1"/>
    <col min="80" max="85" width="3.73046875" style="11" hidden="1" customWidth="1"/>
    <col min="86" max="86" width="4.796875" style="11" hidden="1" customWidth="1"/>
    <col min="87" max="87" width="10.265625" style="11" hidden="1" customWidth="1"/>
    <col min="88" max="93" width="3.73046875" style="11" hidden="1" customWidth="1"/>
    <col min="94" max="94" width="4.796875" style="11" hidden="1" customWidth="1"/>
    <col min="95" max="95" width="10.265625" style="11" hidden="1" customWidth="1"/>
    <col min="96" max="101" width="3.73046875" style="11" hidden="1" customWidth="1"/>
    <col min="102" max="102" width="4.796875" style="11" hidden="1" customWidth="1"/>
    <col min="103" max="103" width="10.265625" style="11" hidden="1" customWidth="1"/>
    <col min="104" max="109" width="3.73046875" style="11" hidden="1" customWidth="1"/>
    <col min="110" max="110" width="4.796875" style="11" hidden="1" customWidth="1"/>
    <col min="111" max="111" width="10.265625" style="11" hidden="1" customWidth="1"/>
    <col min="112" max="117" width="3.73046875" style="11" hidden="1" customWidth="1"/>
    <col min="118" max="118" width="4.796875" style="11" hidden="1" customWidth="1"/>
    <col min="119" max="119" width="10.265625" style="11" hidden="1" customWidth="1"/>
    <col min="120" max="125" width="3.73046875" style="11" hidden="1" customWidth="1"/>
    <col min="126" max="126" width="4.796875" style="11" hidden="1" customWidth="1"/>
    <col min="127" max="127" width="10.265625" style="11" hidden="1" customWidth="1"/>
    <col min="128" max="133" width="3.73046875" style="11" hidden="1" customWidth="1"/>
    <col min="134" max="134" width="4.796875" style="11" hidden="1" customWidth="1"/>
    <col min="135" max="135" width="10.265625" style="11" hidden="1" customWidth="1"/>
    <col min="136" max="141" width="3.73046875" style="11" hidden="1" customWidth="1"/>
    <col min="142" max="142" width="4.796875" style="11" hidden="1" customWidth="1"/>
    <col min="143" max="143" width="10.265625" style="11" hidden="1" customWidth="1"/>
    <col min="144" max="149" width="3.73046875" style="11" hidden="1" customWidth="1"/>
    <col min="150" max="150" width="4.796875" style="11" hidden="1" customWidth="1"/>
    <col min="151" max="151" width="10.265625" style="11" hidden="1" customWidth="1"/>
    <col min="152" max="157" width="3.73046875" style="11" hidden="1" customWidth="1"/>
    <col min="158" max="158" width="4.796875" style="11" hidden="1" customWidth="1"/>
    <col min="159" max="159" width="10.265625" style="11" hidden="1" customWidth="1"/>
    <col min="160" max="165" width="3.73046875" style="11" hidden="1" customWidth="1"/>
    <col min="166" max="166" width="4.796875" style="11" hidden="1" customWidth="1"/>
    <col min="167" max="167" width="10.265625" style="11" hidden="1" customWidth="1"/>
    <col min="168" max="173" width="3.73046875" style="11" hidden="1" customWidth="1"/>
    <col min="174" max="174" width="4.796875" style="11" hidden="1" customWidth="1"/>
    <col min="175" max="175" width="3.73046875" hidden="1" customWidth="1"/>
    <col min="176" max="176" width="20.265625" hidden="1" customWidth="1"/>
    <col min="177" max="178" width="14.53125" hidden="1" customWidth="1"/>
    <col min="179" max="183" width="3.73046875" hidden="1" customWidth="1"/>
    <col min="184" max="184" width="12" hidden="1" customWidth="1"/>
    <col min="185" max="185" width="8.265625" hidden="1" customWidth="1"/>
    <col min="186" max="16384" width="3.73046875" hidden="1"/>
  </cols>
  <sheetData>
    <row r="1" spans="1:174" ht="8.25" customHeight="1" thickBot="1" x14ac:dyDescent="0.5">
      <c r="A1" s="181" t="s">
        <v>27</v>
      </c>
      <c r="B1" s="182"/>
      <c r="C1" s="182"/>
      <c r="D1" s="182"/>
      <c r="E1" s="182"/>
      <c r="F1" s="182"/>
      <c r="G1" s="182"/>
      <c r="H1" s="183"/>
      <c r="I1" s="148"/>
      <c r="J1" s="180" t="s">
        <v>208</v>
      </c>
      <c r="K1" s="180" t="s">
        <v>6</v>
      </c>
      <c r="L1" s="180" t="s">
        <v>7</v>
      </c>
      <c r="M1" s="180" t="s">
        <v>8</v>
      </c>
      <c r="N1" s="180" t="s">
        <v>107</v>
      </c>
      <c r="O1" s="180" t="s">
        <v>39</v>
      </c>
      <c r="P1"/>
      <c r="Q1" s="117" t="s">
        <v>10</v>
      </c>
      <c r="R1" s="115" t="str" cm="1">
        <f t="array" aca="1" ref="R1" ca="1">INDIRECT(CONCATENATE("Worker!A",MATCH($A$1,Worker!A:A,0)))</f>
        <v>Worker 8</v>
      </c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</row>
    <row r="2" spans="1:174" ht="8.25" customHeight="1" thickTop="1" thickBot="1" x14ac:dyDescent="0.5">
      <c r="A2" s="47"/>
      <c r="B2" s="47" t="s">
        <v>32</v>
      </c>
      <c r="C2" s="47" t="s">
        <v>33</v>
      </c>
      <c r="D2" s="47" t="s">
        <v>34</v>
      </c>
      <c r="E2" s="47" t="s">
        <v>35</v>
      </c>
      <c r="F2" s="47" t="s">
        <v>36</v>
      </c>
      <c r="G2" s="47" t="s">
        <v>37</v>
      </c>
      <c r="H2" s="47" t="s">
        <v>38</v>
      </c>
      <c r="I2" s="149" t="s">
        <v>172</v>
      </c>
      <c r="J2" s="180"/>
      <c r="K2" s="180"/>
      <c r="L2" s="180"/>
      <c r="M2" s="180"/>
      <c r="N2" s="180"/>
      <c r="O2" s="180"/>
      <c r="P2"/>
      <c r="Q2" s="117" t="s">
        <v>198</v>
      </c>
      <c r="R2" s="115" cm="1">
        <f t="array" aca="1" ref="R2" ca="1">INDIRECT(CONCATENATE("Worker!I",MATCH($A$1,Worker!A:A,0)))</f>
        <v>0</v>
      </c>
      <c r="S2"/>
      <c r="T2"/>
      <c r="U2"/>
      <c r="V2"/>
      <c r="W2" s="29" t="s">
        <v>179</v>
      </c>
      <c r="X2" s="29" t="str">
        <f>LOWER(A1)</f>
        <v>worker 8</v>
      </c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</row>
    <row r="3" spans="1:174" ht="8.25" customHeight="1" thickTop="1" thickBot="1" x14ac:dyDescent="0.5">
      <c r="A3" s="145">
        <v>0.25</v>
      </c>
      <c r="B3" s="84"/>
      <c r="C3" s="87"/>
      <c r="D3" s="84"/>
      <c r="E3" s="87"/>
      <c r="F3" s="84"/>
      <c r="G3" s="87"/>
      <c r="H3" s="84"/>
      <c r="I3" s="82"/>
      <c r="J3" s="119">
        <f ca="1">IFERROR(COUNTIFS(INDIRECT(CONCATENATE("'",$I3,"'!B3:H74")),"*Pre-Vocational*",INDIRECT(CONCATENATE("'",$I3,"'!B3:H74")),"*"&amp;$A$1&amp;"*")/4,0)</f>
        <v>0</v>
      </c>
      <c r="K3" s="120">
        <f ca="1">IFERROR(COUNTIFS(INDIRECT(CONCATENATE("'",$I3,"'!B3:H74")),"*CareGiver*",INDIRECT(CONCATENATE("'",$I3,"'!B3:H74")),"*"&amp;$A$1&amp;"*")/4,0)</f>
        <v>0</v>
      </c>
      <c r="L3" s="121">
        <f ca="1">IFERROR(COUNTIFS(INDIRECT(CONCATENATE("'",$I3,"'!B3:H74")),"*Advocacy*",INDIRECT(CONCATENATE("'",$I3,"'!B3:H74")),"*"&amp;$A$1&amp;"*")/4,0)</f>
        <v>0</v>
      </c>
      <c r="M3" s="122">
        <f ca="1">IFERROR(COUNTIFS(INDIRECT(CONCATENATE("'",$I3,"'!B3:H74")),"*Respite*",INDIRECT(CONCATENATE("'",$I3,"'!B3:H74")),"*"&amp;$A$1&amp;"*")/4,0)</f>
        <v>0</v>
      </c>
      <c r="N3" s="123">
        <f ca="1">IFERROR(COUNTIFS(INDIRECT(CONCATENATE("'",$I3,"'!B3:H74")),"*Com Hab*",INDIRECT(CONCATENATE("'",$I3,"'!B3:H74")),"*"&amp;$A$1&amp;"*")/4,0)</f>
        <v>0</v>
      </c>
      <c r="O3" s="124">
        <f ca="1">SUM(J3:N3)</f>
        <v>0</v>
      </c>
      <c r="P3"/>
      <c r="Q3" s="117" t="s">
        <v>201</v>
      </c>
      <c r="R3" s="115" cm="1">
        <f t="array" aca="1" ref="R3" ca="1">INDIRECT(CONCATENATE("Worker!J",MATCH($A$1,Worker!A:A,0)))</f>
        <v>0</v>
      </c>
      <c r="S3"/>
      <c r="T3"/>
      <c r="U3"/>
      <c r="V3"/>
      <c r="W3" s="29" t="s">
        <v>166</v>
      </c>
      <c r="X3" s="29" t="str">
        <f>LOWER(VLOOKUP(X2,Worker!A:N,12,FALSE))</f>
        <v/>
      </c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</row>
    <row r="4" spans="1:174" ht="8.25" customHeight="1" thickTop="1" thickBot="1" x14ac:dyDescent="0.5">
      <c r="A4" s="146">
        <v>0.26041666666666669</v>
      </c>
      <c r="B4" s="85"/>
      <c r="C4" s="79"/>
      <c r="D4" s="85"/>
      <c r="E4" s="79"/>
      <c r="F4" s="85"/>
      <c r="G4" s="79"/>
      <c r="H4" s="85"/>
      <c r="I4" s="82"/>
      <c r="J4" s="119">
        <f t="shared" ref="J4:J67" ca="1" si="0">IFERROR(COUNTIFS(INDIRECT(CONCATENATE("'",$I4,"'!B3:H74")),"*Pre-Vocational*",INDIRECT(CONCATENATE("'",$I4,"'!B3:H74")),"*"&amp;$A$1&amp;"*")/4,0)</f>
        <v>0</v>
      </c>
      <c r="K4" s="120">
        <f t="shared" ref="K4:K67" ca="1" si="1">IFERROR(COUNTIFS(INDIRECT(CONCATENATE("'",$I4,"'!B3:H74")),"*CareGiver*",INDIRECT(CONCATENATE("'",$I4,"'!B3:H74")),"*"&amp;$A$1&amp;"*")/4,0)</f>
        <v>0</v>
      </c>
      <c r="L4" s="121">
        <f t="shared" ref="L4:L67" ca="1" si="2">IFERROR(COUNTIFS(INDIRECT(CONCATENATE("'",$I4,"'!B3:H74")),"*Advocacy*",INDIRECT(CONCATENATE("'",$I4,"'!B3:H74")),"*"&amp;$A$1&amp;"*")/4,0)</f>
        <v>0</v>
      </c>
      <c r="M4" s="122">
        <f t="shared" ref="M4:M67" ca="1" si="3">IFERROR(COUNTIFS(INDIRECT(CONCATENATE("'",$I4,"'!B3:H74")),"*Respite*",INDIRECT(CONCATENATE("'",$I4,"'!B3:H74")),"*"&amp;$A$1&amp;"*")/4,0)</f>
        <v>0</v>
      </c>
      <c r="N4" s="123">
        <f t="shared" ref="N4:N67" ca="1" si="4">IFERROR(COUNTIFS(INDIRECT(CONCATENATE("'",$I4,"'!B3:H74")),"*Com Hab*",INDIRECT(CONCATENATE("'",$I4,"'!B3:H74")),"*"&amp;$A$1&amp;"*")/4,0)</f>
        <v>0</v>
      </c>
      <c r="O4" s="124">
        <f t="shared" ref="O4:O67" ca="1" si="5">SUM(J4:N4)</f>
        <v>0</v>
      </c>
      <c r="P4"/>
      <c r="Q4" s="117" t="s">
        <v>199</v>
      </c>
      <c r="R4" s="115" cm="1">
        <f t="array" aca="1" ref="R4" ca="1">INDIRECT(CONCATENATE("Worker!K",MATCH($A$1,Worker!A:A,0)))</f>
        <v>0</v>
      </c>
      <c r="S4"/>
      <c r="T4"/>
      <c r="U4"/>
      <c r="V4"/>
      <c r="W4" s="29" t="s">
        <v>109</v>
      </c>
      <c r="X4" s="30">
        <f>VLOOKUP(X2,Worker!A:N,2,FALSE)</f>
        <v>120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</row>
    <row r="5" spans="1:174" ht="8.25" customHeight="1" thickTop="1" thickBot="1" x14ac:dyDescent="0.5">
      <c r="A5" s="146">
        <v>0.27083333333333331</v>
      </c>
      <c r="B5" s="85"/>
      <c r="C5" s="79"/>
      <c r="D5" s="85"/>
      <c r="E5" s="79"/>
      <c r="F5" s="85"/>
      <c r="G5" s="79"/>
      <c r="H5" s="85"/>
      <c r="I5" s="82"/>
      <c r="J5" s="119">
        <f t="shared" ca="1" si="0"/>
        <v>0</v>
      </c>
      <c r="K5" s="120">
        <f t="shared" ca="1" si="1"/>
        <v>0</v>
      </c>
      <c r="L5" s="121">
        <f t="shared" ca="1" si="2"/>
        <v>0</v>
      </c>
      <c r="M5" s="122">
        <f t="shared" ca="1" si="3"/>
        <v>0</v>
      </c>
      <c r="N5" s="123">
        <f t="shared" ca="1" si="4"/>
        <v>0</v>
      </c>
      <c r="O5" s="124">
        <f t="shared" ca="1" si="5"/>
        <v>0</v>
      </c>
      <c r="P5"/>
      <c r="Q5" s="117" t="s">
        <v>226</v>
      </c>
      <c r="R5" s="115" cm="1">
        <f t="array" aca="1" ref="R5" ca="1">INDIRECT(CONCATENATE("Worker!L",MATCH($A$1,Worker!A:A,0)))</f>
        <v>0</v>
      </c>
      <c r="S5"/>
      <c r="T5"/>
      <c r="U5"/>
      <c r="V5"/>
      <c r="W5" s="31"/>
      <c r="X5" s="30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</row>
    <row r="6" spans="1:174" ht="8.25" customHeight="1" thickTop="1" thickBot="1" x14ac:dyDescent="0.5">
      <c r="A6" s="147">
        <v>0.28125</v>
      </c>
      <c r="B6" s="86"/>
      <c r="C6" s="88"/>
      <c r="D6" s="86"/>
      <c r="E6" s="88"/>
      <c r="F6" s="86"/>
      <c r="G6" s="88"/>
      <c r="H6" s="86"/>
      <c r="I6" s="82"/>
      <c r="J6" s="119">
        <f t="shared" ca="1" si="0"/>
        <v>0</v>
      </c>
      <c r="K6" s="120">
        <f t="shared" ca="1" si="1"/>
        <v>0</v>
      </c>
      <c r="L6" s="121">
        <f t="shared" ca="1" si="2"/>
        <v>0</v>
      </c>
      <c r="M6" s="122">
        <f t="shared" ca="1" si="3"/>
        <v>0</v>
      </c>
      <c r="N6" s="123">
        <f t="shared" ca="1" si="4"/>
        <v>0</v>
      </c>
      <c r="O6" s="124">
        <f t="shared" ca="1" si="5"/>
        <v>0</v>
      </c>
      <c r="P6"/>
      <c r="Q6" s="117" t="s">
        <v>200</v>
      </c>
      <c r="R6" s="115" cm="1">
        <f t="array" aca="1" ref="R6" ca="1">INDIRECT(CONCATENATE("Worker!M",MATCH($A$1,Worker!A:A,0)))</f>
        <v>0</v>
      </c>
      <c r="S6"/>
      <c r="T6"/>
      <c r="U6"/>
      <c r="V6"/>
      <c r="W6" s="31"/>
      <c r="X6" s="30">
        <f>IF(X4=Settings!E1,5,IF(X4=Settings!F1,6,IF(X4=Settings!G1,7,)))</f>
        <v>5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</row>
    <row r="7" spans="1:174" ht="8.25" customHeight="1" thickTop="1" thickBot="1" x14ac:dyDescent="0.5">
      <c r="A7" s="145">
        <v>0.29166666666666669</v>
      </c>
      <c r="B7" s="84"/>
      <c r="C7" s="87"/>
      <c r="D7" s="84"/>
      <c r="E7" s="87"/>
      <c r="F7" s="84"/>
      <c r="G7" s="87"/>
      <c r="H7" s="84"/>
      <c r="I7" s="82"/>
      <c r="J7" s="119">
        <f t="shared" ca="1" si="0"/>
        <v>0</v>
      </c>
      <c r="K7" s="120">
        <f t="shared" ca="1" si="1"/>
        <v>0</v>
      </c>
      <c r="L7" s="121">
        <f t="shared" ca="1" si="2"/>
        <v>0</v>
      </c>
      <c r="M7" s="122">
        <f t="shared" ca="1" si="3"/>
        <v>0</v>
      </c>
      <c r="N7" s="123">
        <f t="shared" ca="1" si="4"/>
        <v>0</v>
      </c>
      <c r="O7" s="124">
        <f t="shared" ca="1" si="5"/>
        <v>0</v>
      </c>
      <c r="P7"/>
      <c r="Q7"/>
      <c r="R7" s="1"/>
      <c r="S7"/>
      <c r="T7"/>
      <c r="U7"/>
      <c r="V7"/>
      <c r="W7" s="31"/>
      <c r="X7" s="30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</row>
    <row r="8" spans="1:174" ht="8.25" customHeight="1" thickTop="1" thickBot="1" x14ac:dyDescent="0.5">
      <c r="A8" s="146">
        <v>0.30208333333333331</v>
      </c>
      <c r="B8" s="85"/>
      <c r="C8" s="79"/>
      <c r="D8" s="85"/>
      <c r="E8" s="79"/>
      <c r="F8" s="85"/>
      <c r="G8" s="79"/>
      <c r="H8" s="85"/>
      <c r="I8" s="82"/>
      <c r="J8" s="119">
        <f t="shared" ca="1" si="0"/>
        <v>0</v>
      </c>
      <c r="K8" s="120">
        <f t="shared" ca="1" si="1"/>
        <v>0</v>
      </c>
      <c r="L8" s="121">
        <f t="shared" ca="1" si="2"/>
        <v>0</v>
      </c>
      <c r="M8" s="122">
        <f t="shared" ca="1" si="3"/>
        <v>0</v>
      </c>
      <c r="N8" s="123">
        <f t="shared" ca="1" si="4"/>
        <v>0</v>
      </c>
      <c r="O8" s="124">
        <f t="shared" ca="1" si="5"/>
        <v>0</v>
      </c>
      <c r="P8"/>
      <c r="Q8"/>
      <c r="R8" s="1"/>
      <c r="S8"/>
      <c r="T8"/>
      <c r="U8"/>
      <c r="V8"/>
      <c r="W8" s="29" t="s">
        <v>108</v>
      </c>
      <c r="X8" s="30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</row>
    <row r="9" spans="1:174" ht="8.25" customHeight="1" thickTop="1" thickBot="1" x14ac:dyDescent="0.5">
      <c r="A9" s="146">
        <v>0.3125</v>
      </c>
      <c r="B9" s="85"/>
      <c r="C9" s="79"/>
      <c r="D9" s="85"/>
      <c r="E9" s="79"/>
      <c r="F9" s="85"/>
      <c r="G9" s="79"/>
      <c r="H9" s="85"/>
      <c r="I9" s="82"/>
      <c r="J9" s="119">
        <f t="shared" ca="1" si="0"/>
        <v>0</v>
      </c>
      <c r="K9" s="120">
        <f t="shared" ca="1" si="1"/>
        <v>0</v>
      </c>
      <c r="L9" s="121">
        <f t="shared" ca="1" si="2"/>
        <v>0</v>
      </c>
      <c r="M9" s="122">
        <f t="shared" ca="1" si="3"/>
        <v>0</v>
      </c>
      <c r="N9" s="123">
        <f t="shared" ca="1" si="4"/>
        <v>0</v>
      </c>
      <c r="O9" s="124">
        <f t="shared" ca="1" si="5"/>
        <v>0</v>
      </c>
      <c r="P9"/>
      <c r="Q9"/>
      <c r="R9" s="1"/>
      <c r="S9"/>
      <c r="T9"/>
      <c r="U9"/>
      <c r="V9"/>
      <c r="W9" s="29" t="s">
        <v>5</v>
      </c>
      <c r="X9" s="30" t="str">
        <f>VLOOKUP(W9,Settings!$A$1:$G$6,$X$6,FALSE)</f>
        <v>Yes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</row>
    <row r="10" spans="1:174" ht="8.25" customHeight="1" thickTop="1" thickBot="1" x14ac:dyDescent="0.5">
      <c r="A10" s="147">
        <v>0.32291666666666702</v>
      </c>
      <c r="B10" s="86"/>
      <c r="C10" s="88"/>
      <c r="D10" s="86"/>
      <c r="E10" s="88"/>
      <c r="F10" s="86"/>
      <c r="G10" s="88"/>
      <c r="H10" s="86"/>
      <c r="I10" s="82"/>
      <c r="J10" s="119">
        <f t="shared" ca="1" si="0"/>
        <v>0</v>
      </c>
      <c r="K10" s="120">
        <f t="shared" ca="1" si="1"/>
        <v>0</v>
      </c>
      <c r="L10" s="121">
        <f t="shared" ca="1" si="2"/>
        <v>0</v>
      </c>
      <c r="M10" s="122">
        <f t="shared" ca="1" si="3"/>
        <v>0</v>
      </c>
      <c r="N10" s="123">
        <f t="shared" ca="1" si="4"/>
        <v>0</v>
      </c>
      <c r="O10" s="124">
        <f t="shared" ca="1" si="5"/>
        <v>0</v>
      </c>
      <c r="P10"/>
      <c r="Q10"/>
      <c r="R10" s="1"/>
      <c r="S10"/>
      <c r="T10"/>
      <c r="U10"/>
      <c r="V10"/>
      <c r="W10" s="29" t="s">
        <v>6</v>
      </c>
      <c r="X10" s="30" t="str">
        <f>VLOOKUP(W10,Settings!$A$1:$G$6,$X$6,FALSE)</f>
        <v>Yes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</row>
    <row r="11" spans="1:174" ht="8.25" customHeight="1" thickTop="1" thickBot="1" x14ac:dyDescent="0.5">
      <c r="A11" s="145">
        <v>0.33333333333333298</v>
      </c>
      <c r="B11" s="84"/>
      <c r="C11" s="87"/>
      <c r="D11" s="84"/>
      <c r="E11" s="87"/>
      <c r="F11" s="84"/>
      <c r="G11" s="87"/>
      <c r="H11" s="84"/>
      <c r="I11" s="82"/>
      <c r="J11" s="119">
        <f t="shared" ca="1" si="0"/>
        <v>0</v>
      </c>
      <c r="K11" s="120">
        <f t="shared" ca="1" si="1"/>
        <v>0</v>
      </c>
      <c r="L11" s="121">
        <f t="shared" ca="1" si="2"/>
        <v>0</v>
      </c>
      <c r="M11" s="122">
        <f t="shared" ca="1" si="3"/>
        <v>0</v>
      </c>
      <c r="N11" s="123">
        <f t="shared" ca="1" si="4"/>
        <v>0</v>
      </c>
      <c r="O11" s="124">
        <f t="shared" ca="1" si="5"/>
        <v>0</v>
      </c>
      <c r="P11"/>
      <c r="Q11"/>
      <c r="R11" s="1"/>
      <c r="S11"/>
      <c r="T11"/>
      <c r="U11"/>
      <c r="V11"/>
      <c r="W11" s="29" t="s">
        <v>7</v>
      </c>
      <c r="X11" s="30" t="str">
        <f>VLOOKUP(W11,Settings!$A$1:$G$6,$X$6,FALSE)</f>
        <v>Yes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</row>
    <row r="12" spans="1:174" ht="8.25" customHeight="1" thickTop="1" thickBot="1" x14ac:dyDescent="0.5">
      <c r="A12" s="146">
        <v>0.34375</v>
      </c>
      <c r="B12" s="85"/>
      <c r="C12" s="79"/>
      <c r="D12" s="85"/>
      <c r="E12" s="79"/>
      <c r="F12" s="85"/>
      <c r="G12" s="79"/>
      <c r="H12" s="85"/>
      <c r="I12" s="82"/>
      <c r="J12" s="119">
        <f t="shared" ca="1" si="0"/>
        <v>0</v>
      </c>
      <c r="K12" s="120">
        <f t="shared" ca="1" si="1"/>
        <v>0</v>
      </c>
      <c r="L12" s="121">
        <f t="shared" ca="1" si="2"/>
        <v>0</v>
      </c>
      <c r="M12" s="122">
        <f t="shared" ca="1" si="3"/>
        <v>0</v>
      </c>
      <c r="N12" s="123">
        <f t="shared" ca="1" si="4"/>
        <v>0</v>
      </c>
      <c r="O12" s="124">
        <f t="shared" ca="1" si="5"/>
        <v>0</v>
      </c>
      <c r="P12"/>
      <c r="Q12"/>
      <c r="R12" s="1"/>
      <c r="S12"/>
      <c r="T12"/>
      <c r="U12"/>
      <c r="V12"/>
      <c r="W12" s="29" t="s">
        <v>8</v>
      </c>
      <c r="X12" s="30" t="str">
        <f>VLOOKUP(W12,Settings!$A$1:$G$6,$X$6,FALSE)</f>
        <v>Yes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</row>
    <row r="13" spans="1:174" ht="8.25" customHeight="1" thickTop="1" thickBot="1" x14ac:dyDescent="0.5">
      <c r="A13" s="146">
        <v>0.35416666666666602</v>
      </c>
      <c r="B13" s="85"/>
      <c r="C13" s="79"/>
      <c r="D13" s="85"/>
      <c r="E13" s="79"/>
      <c r="F13" s="85"/>
      <c r="G13" s="79"/>
      <c r="H13" s="85"/>
      <c r="I13" s="82"/>
      <c r="J13" s="119">
        <f t="shared" ca="1" si="0"/>
        <v>0</v>
      </c>
      <c r="K13" s="120">
        <f t="shared" ca="1" si="1"/>
        <v>0</v>
      </c>
      <c r="L13" s="121">
        <f t="shared" ca="1" si="2"/>
        <v>0</v>
      </c>
      <c r="M13" s="122">
        <f t="shared" ca="1" si="3"/>
        <v>0</v>
      </c>
      <c r="N13" s="123">
        <f t="shared" ca="1" si="4"/>
        <v>0</v>
      </c>
      <c r="O13" s="124">
        <f t="shared" ca="1" si="5"/>
        <v>0</v>
      </c>
      <c r="P13"/>
      <c r="Q13"/>
      <c r="R13" s="1"/>
      <c r="S13"/>
      <c r="T13"/>
      <c r="U13"/>
      <c r="V13"/>
      <c r="W13" s="29" t="s">
        <v>107</v>
      </c>
      <c r="X13" s="30" t="str">
        <f>VLOOKUP(W13,Settings!$A$1:$G$6,$X$6,FALSE)</f>
        <v>Yes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</row>
    <row r="14" spans="1:174" ht="8.25" customHeight="1" thickTop="1" x14ac:dyDescent="0.45">
      <c r="A14" s="147">
        <v>0.36458333333333298</v>
      </c>
      <c r="B14" s="86"/>
      <c r="C14" s="88"/>
      <c r="D14" s="86"/>
      <c r="E14" s="88"/>
      <c r="F14" s="86"/>
      <c r="G14" s="88"/>
      <c r="H14" s="86"/>
      <c r="I14" s="82"/>
      <c r="J14" s="119">
        <f t="shared" ca="1" si="0"/>
        <v>0</v>
      </c>
      <c r="K14" s="120">
        <f t="shared" ca="1" si="1"/>
        <v>0</v>
      </c>
      <c r="L14" s="121">
        <f t="shared" ca="1" si="2"/>
        <v>0</v>
      </c>
      <c r="M14" s="122">
        <f t="shared" ca="1" si="3"/>
        <v>0</v>
      </c>
      <c r="N14" s="123">
        <f t="shared" ca="1" si="4"/>
        <v>0</v>
      </c>
      <c r="O14" s="124">
        <f t="shared" ca="1" si="5"/>
        <v>0</v>
      </c>
      <c r="P14"/>
      <c r="Q14"/>
      <c r="R14" s="1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</row>
    <row r="15" spans="1:174" ht="8.25" customHeight="1" x14ac:dyDescent="0.45">
      <c r="A15" s="145">
        <v>0.375</v>
      </c>
      <c r="B15" s="84"/>
      <c r="C15" s="87"/>
      <c r="D15" s="84"/>
      <c r="E15" s="87"/>
      <c r="F15" s="84"/>
      <c r="G15" s="87"/>
      <c r="H15" s="84"/>
      <c r="I15" s="82"/>
      <c r="J15" s="119">
        <f t="shared" ca="1" si="0"/>
        <v>0</v>
      </c>
      <c r="K15" s="120">
        <f t="shared" ca="1" si="1"/>
        <v>0</v>
      </c>
      <c r="L15" s="121">
        <f t="shared" ca="1" si="2"/>
        <v>0</v>
      </c>
      <c r="M15" s="122">
        <f t="shared" ca="1" si="3"/>
        <v>0</v>
      </c>
      <c r="N15" s="123">
        <f t="shared" ca="1" si="4"/>
        <v>0</v>
      </c>
      <c r="O15" s="124">
        <f t="shared" ca="1" si="5"/>
        <v>0</v>
      </c>
      <c r="P15"/>
      <c r="Q15"/>
      <c r="R15" s="1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</row>
    <row r="16" spans="1:174" ht="8.25" customHeight="1" x14ac:dyDescent="0.45">
      <c r="A16" s="146">
        <v>0.38541666666666602</v>
      </c>
      <c r="B16" s="85"/>
      <c r="C16" s="79"/>
      <c r="D16" s="85"/>
      <c r="E16" s="79"/>
      <c r="F16" s="85"/>
      <c r="G16" s="79"/>
      <c r="H16" s="85"/>
      <c r="I16" s="82"/>
      <c r="J16" s="119">
        <f t="shared" ca="1" si="0"/>
        <v>0</v>
      </c>
      <c r="K16" s="120">
        <f t="shared" ca="1" si="1"/>
        <v>0</v>
      </c>
      <c r="L16" s="121">
        <f t="shared" ca="1" si="2"/>
        <v>0</v>
      </c>
      <c r="M16" s="122">
        <f t="shared" ca="1" si="3"/>
        <v>0</v>
      </c>
      <c r="N16" s="123">
        <f t="shared" ca="1" si="4"/>
        <v>0</v>
      </c>
      <c r="O16" s="124">
        <f t="shared" ca="1" si="5"/>
        <v>0</v>
      </c>
      <c r="P16"/>
      <c r="Q16"/>
      <c r="R16" s="1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</row>
    <row r="17" spans="1:174" ht="8.25" customHeight="1" x14ac:dyDescent="0.45">
      <c r="A17" s="146">
        <v>0.39583333333333298</v>
      </c>
      <c r="B17" s="85"/>
      <c r="C17" s="79"/>
      <c r="D17" s="85"/>
      <c r="E17" s="79"/>
      <c r="F17" s="85"/>
      <c r="G17" s="79"/>
      <c r="H17" s="85"/>
      <c r="I17" s="82"/>
      <c r="J17" s="119">
        <f t="shared" ca="1" si="0"/>
        <v>0</v>
      </c>
      <c r="K17" s="120">
        <f t="shared" ca="1" si="1"/>
        <v>0</v>
      </c>
      <c r="L17" s="121">
        <f t="shared" ca="1" si="2"/>
        <v>0</v>
      </c>
      <c r="M17" s="122">
        <f t="shared" ca="1" si="3"/>
        <v>0</v>
      </c>
      <c r="N17" s="123">
        <f t="shared" ca="1" si="4"/>
        <v>0</v>
      </c>
      <c r="O17" s="124">
        <f t="shared" ca="1" si="5"/>
        <v>0</v>
      </c>
      <c r="P17"/>
      <c r="Q17"/>
      <c r="R17" s="1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</row>
    <row r="18" spans="1:174" ht="7.9" customHeight="1" x14ac:dyDescent="0.45">
      <c r="A18" s="147">
        <v>0.40625</v>
      </c>
      <c r="B18" s="86"/>
      <c r="C18" s="88"/>
      <c r="D18" s="86"/>
      <c r="E18" s="88"/>
      <c r="F18" s="86"/>
      <c r="G18" s="88"/>
      <c r="H18" s="86"/>
      <c r="I18" s="82"/>
      <c r="J18" s="119">
        <f t="shared" ca="1" si="0"/>
        <v>0</v>
      </c>
      <c r="K18" s="120">
        <f t="shared" ca="1" si="1"/>
        <v>0</v>
      </c>
      <c r="L18" s="121">
        <f t="shared" ca="1" si="2"/>
        <v>0</v>
      </c>
      <c r="M18" s="122">
        <f t="shared" ca="1" si="3"/>
        <v>0</v>
      </c>
      <c r="N18" s="123">
        <f t="shared" ca="1" si="4"/>
        <v>0</v>
      </c>
      <c r="O18" s="124">
        <f t="shared" ca="1" si="5"/>
        <v>0</v>
      </c>
      <c r="P18"/>
      <c r="Q18"/>
      <c r="R18" s="1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</row>
    <row r="19" spans="1:174" ht="8.25" customHeight="1" x14ac:dyDescent="0.45">
      <c r="A19" s="145">
        <v>0.41666666666666702</v>
      </c>
      <c r="B19" s="84"/>
      <c r="C19" s="87"/>
      <c r="D19" s="84"/>
      <c r="E19" s="87"/>
      <c r="F19" s="84"/>
      <c r="G19" s="87"/>
      <c r="H19" s="84"/>
      <c r="I19" s="82"/>
      <c r="J19" s="119">
        <f t="shared" ca="1" si="0"/>
        <v>0</v>
      </c>
      <c r="K19" s="120">
        <f t="shared" ca="1" si="1"/>
        <v>0</v>
      </c>
      <c r="L19" s="121">
        <f t="shared" ca="1" si="2"/>
        <v>0</v>
      </c>
      <c r="M19" s="122">
        <f t="shared" ca="1" si="3"/>
        <v>0</v>
      </c>
      <c r="N19" s="123">
        <f t="shared" ca="1" si="4"/>
        <v>0</v>
      </c>
      <c r="O19" s="124">
        <f t="shared" ca="1" si="5"/>
        <v>0</v>
      </c>
      <c r="P19"/>
      <c r="Q19"/>
      <c r="R19" s="1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</row>
    <row r="20" spans="1:174" ht="8.25" customHeight="1" x14ac:dyDescent="0.45">
      <c r="A20" s="146">
        <v>0.42708333333333298</v>
      </c>
      <c r="B20" s="85"/>
      <c r="C20" s="79"/>
      <c r="D20" s="85"/>
      <c r="E20" s="79"/>
      <c r="F20" s="85"/>
      <c r="G20" s="79"/>
      <c r="H20" s="85"/>
      <c r="I20" s="82"/>
      <c r="J20" s="119">
        <f t="shared" ca="1" si="0"/>
        <v>0</v>
      </c>
      <c r="K20" s="120">
        <f t="shared" ca="1" si="1"/>
        <v>0</v>
      </c>
      <c r="L20" s="121">
        <f t="shared" ca="1" si="2"/>
        <v>0</v>
      </c>
      <c r="M20" s="122">
        <f t="shared" ca="1" si="3"/>
        <v>0</v>
      </c>
      <c r="N20" s="123">
        <f t="shared" ca="1" si="4"/>
        <v>0</v>
      </c>
      <c r="O20" s="124">
        <f t="shared" ca="1" si="5"/>
        <v>0</v>
      </c>
      <c r="P20"/>
      <c r="Q20"/>
      <c r="R20" s="1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</row>
    <row r="21" spans="1:174" ht="8.25" customHeight="1" x14ac:dyDescent="0.45">
      <c r="A21" s="146">
        <v>0.4375</v>
      </c>
      <c r="B21" s="85"/>
      <c r="C21" s="79"/>
      <c r="D21" s="85"/>
      <c r="E21" s="79"/>
      <c r="F21" s="85"/>
      <c r="G21" s="79"/>
      <c r="H21" s="85"/>
      <c r="I21" s="82"/>
      <c r="J21" s="119">
        <f t="shared" ca="1" si="0"/>
        <v>0</v>
      </c>
      <c r="K21" s="120">
        <f t="shared" ca="1" si="1"/>
        <v>0</v>
      </c>
      <c r="L21" s="121">
        <f t="shared" ca="1" si="2"/>
        <v>0</v>
      </c>
      <c r="M21" s="122">
        <f t="shared" ca="1" si="3"/>
        <v>0</v>
      </c>
      <c r="N21" s="123">
        <f t="shared" ca="1" si="4"/>
        <v>0</v>
      </c>
      <c r="O21" s="124">
        <f t="shared" ca="1" si="5"/>
        <v>0</v>
      </c>
      <c r="P21"/>
      <c r="Q21"/>
      <c r="R21" s="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</row>
    <row r="22" spans="1:174" ht="7.9" customHeight="1" x14ac:dyDescent="0.45">
      <c r="A22" s="147">
        <v>0.44791666666666602</v>
      </c>
      <c r="B22" s="86"/>
      <c r="C22" s="88"/>
      <c r="D22" s="86"/>
      <c r="E22" s="88"/>
      <c r="F22" s="86"/>
      <c r="G22" s="88"/>
      <c r="H22" s="86"/>
      <c r="I22" s="82"/>
      <c r="J22" s="119">
        <f t="shared" ca="1" si="0"/>
        <v>0</v>
      </c>
      <c r="K22" s="120">
        <f t="shared" ca="1" si="1"/>
        <v>0</v>
      </c>
      <c r="L22" s="121">
        <f t="shared" ca="1" si="2"/>
        <v>0</v>
      </c>
      <c r="M22" s="122">
        <f t="shared" ca="1" si="3"/>
        <v>0</v>
      </c>
      <c r="N22" s="123">
        <f t="shared" ca="1" si="4"/>
        <v>0</v>
      </c>
      <c r="O22" s="124">
        <f t="shared" ca="1" si="5"/>
        <v>0</v>
      </c>
      <c r="P22"/>
      <c r="Q22"/>
      <c r="R22" s="1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</row>
    <row r="23" spans="1:174" ht="8.25" customHeight="1" x14ac:dyDescent="0.45">
      <c r="A23" s="145">
        <v>0.45833333333333298</v>
      </c>
      <c r="B23" s="84"/>
      <c r="C23" s="87"/>
      <c r="D23" s="84"/>
      <c r="E23" s="87"/>
      <c r="F23" s="84"/>
      <c r="G23" s="87"/>
      <c r="H23" s="84"/>
      <c r="I23" s="82"/>
      <c r="J23" s="119">
        <f t="shared" ca="1" si="0"/>
        <v>0</v>
      </c>
      <c r="K23" s="120">
        <f t="shared" ca="1" si="1"/>
        <v>0</v>
      </c>
      <c r="L23" s="121">
        <f t="shared" ca="1" si="2"/>
        <v>0</v>
      </c>
      <c r="M23" s="122">
        <f t="shared" ca="1" si="3"/>
        <v>0</v>
      </c>
      <c r="N23" s="123">
        <f t="shared" ca="1" si="4"/>
        <v>0</v>
      </c>
      <c r="O23" s="124">
        <f t="shared" ca="1" si="5"/>
        <v>0</v>
      </c>
      <c r="P23"/>
      <c r="Q23"/>
      <c r="R23" s="1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</row>
    <row r="24" spans="1:174" ht="8.25" customHeight="1" x14ac:dyDescent="0.45">
      <c r="A24" s="146">
        <v>0.46875</v>
      </c>
      <c r="B24" s="85"/>
      <c r="C24" s="79"/>
      <c r="D24" s="85"/>
      <c r="E24" s="79"/>
      <c r="F24" s="85"/>
      <c r="G24" s="79"/>
      <c r="H24" s="85"/>
      <c r="I24" s="82"/>
      <c r="J24" s="119">
        <f t="shared" ca="1" si="0"/>
        <v>0</v>
      </c>
      <c r="K24" s="120">
        <f t="shared" ca="1" si="1"/>
        <v>0</v>
      </c>
      <c r="L24" s="121">
        <f t="shared" ca="1" si="2"/>
        <v>0</v>
      </c>
      <c r="M24" s="122">
        <f t="shared" ca="1" si="3"/>
        <v>0</v>
      </c>
      <c r="N24" s="123">
        <f t="shared" ca="1" si="4"/>
        <v>0</v>
      </c>
      <c r="O24" s="124">
        <f t="shared" ca="1" si="5"/>
        <v>0</v>
      </c>
      <c r="P24"/>
      <c r="Q24"/>
      <c r="R24" s="1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</row>
    <row r="25" spans="1:174" ht="8.25" customHeight="1" x14ac:dyDescent="0.45">
      <c r="A25" s="146">
        <v>0.47916666666666602</v>
      </c>
      <c r="B25" s="85"/>
      <c r="C25" s="79"/>
      <c r="D25" s="85"/>
      <c r="E25" s="79"/>
      <c r="F25" s="85"/>
      <c r="G25" s="79"/>
      <c r="H25" s="85"/>
      <c r="I25" s="82"/>
      <c r="J25" s="119">
        <f t="shared" ca="1" si="0"/>
        <v>0</v>
      </c>
      <c r="K25" s="120">
        <f t="shared" ca="1" si="1"/>
        <v>0</v>
      </c>
      <c r="L25" s="121">
        <f t="shared" ca="1" si="2"/>
        <v>0</v>
      </c>
      <c r="M25" s="122">
        <f t="shared" ca="1" si="3"/>
        <v>0</v>
      </c>
      <c r="N25" s="123">
        <f t="shared" ca="1" si="4"/>
        <v>0</v>
      </c>
      <c r="O25" s="124">
        <f t="shared" ca="1" si="5"/>
        <v>0</v>
      </c>
      <c r="P25"/>
      <c r="Q25"/>
      <c r="R25" s="1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</row>
    <row r="26" spans="1:174" ht="8.25" customHeight="1" x14ac:dyDescent="0.45">
      <c r="A26" s="147">
        <v>0.48958333333333298</v>
      </c>
      <c r="B26" s="86"/>
      <c r="C26" s="88"/>
      <c r="D26" s="86"/>
      <c r="E26" s="88"/>
      <c r="F26" s="86"/>
      <c r="G26" s="88"/>
      <c r="H26" s="86"/>
      <c r="I26" s="82"/>
      <c r="J26" s="119">
        <f t="shared" ca="1" si="0"/>
        <v>0</v>
      </c>
      <c r="K26" s="120">
        <f t="shared" ca="1" si="1"/>
        <v>0</v>
      </c>
      <c r="L26" s="121">
        <f t="shared" ca="1" si="2"/>
        <v>0</v>
      </c>
      <c r="M26" s="122">
        <f t="shared" ca="1" si="3"/>
        <v>0</v>
      </c>
      <c r="N26" s="123">
        <f t="shared" ca="1" si="4"/>
        <v>0</v>
      </c>
      <c r="O26" s="124">
        <f t="shared" ca="1" si="5"/>
        <v>0</v>
      </c>
      <c r="P26"/>
      <c r="Q26"/>
      <c r="R26" s="1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</row>
    <row r="27" spans="1:174" ht="8.25" customHeight="1" x14ac:dyDescent="0.45">
      <c r="A27" s="145">
        <v>0.5</v>
      </c>
      <c r="B27" s="84"/>
      <c r="C27" s="87"/>
      <c r="D27" s="84"/>
      <c r="E27" s="87"/>
      <c r="F27" s="84"/>
      <c r="G27" s="87"/>
      <c r="H27" s="84"/>
      <c r="I27" s="82"/>
      <c r="J27" s="119">
        <f t="shared" ca="1" si="0"/>
        <v>0</v>
      </c>
      <c r="K27" s="120">
        <f t="shared" ca="1" si="1"/>
        <v>0</v>
      </c>
      <c r="L27" s="121">
        <f t="shared" ca="1" si="2"/>
        <v>0</v>
      </c>
      <c r="M27" s="122">
        <f t="shared" ca="1" si="3"/>
        <v>0</v>
      </c>
      <c r="N27" s="123">
        <f t="shared" ca="1" si="4"/>
        <v>0</v>
      </c>
      <c r="O27" s="124">
        <f t="shared" ca="1" si="5"/>
        <v>0</v>
      </c>
      <c r="P27"/>
      <c r="Q27"/>
      <c r="R27" s="1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</row>
    <row r="28" spans="1:174" ht="8.25" customHeight="1" x14ac:dyDescent="0.45">
      <c r="A28" s="146">
        <v>0.51041666666666596</v>
      </c>
      <c r="B28" s="85"/>
      <c r="C28" s="79"/>
      <c r="D28" s="85"/>
      <c r="E28" s="79"/>
      <c r="F28" s="85"/>
      <c r="G28" s="79"/>
      <c r="H28" s="85"/>
      <c r="I28" s="82"/>
      <c r="J28" s="119">
        <f t="shared" ca="1" si="0"/>
        <v>0</v>
      </c>
      <c r="K28" s="120">
        <f t="shared" ca="1" si="1"/>
        <v>0</v>
      </c>
      <c r="L28" s="121">
        <f t="shared" ca="1" si="2"/>
        <v>0</v>
      </c>
      <c r="M28" s="122">
        <f t="shared" ca="1" si="3"/>
        <v>0</v>
      </c>
      <c r="N28" s="123">
        <f t="shared" ca="1" si="4"/>
        <v>0</v>
      </c>
      <c r="O28" s="124">
        <f t="shared" ca="1" si="5"/>
        <v>0</v>
      </c>
      <c r="P28"/>
      <c r="Q28"/>
      <c r="R28" s="1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</row>
    <row r="29" spans="1:174" ht="8.25" customHeight="1" x14ac:dyDescent="0.45">
      <c r="A29" s="146">
        <v>0.52083333333333304</v>
      </c>
      <c r="B29" s="85"/>
      <c r="C29" s="79"/>
      <c r="D29" s="85"/>
      <c r="E29" s="79"/>
      <c r="F29" s="85"/>
      <c r="G29" s="79"/>
      <c r="H29" s="85"/>
      <c r="I29" s="82"/>
      <c r="J29" s="119">
        <f t="shared" ca="1" si="0"/>
        <v>0</v>
      </c>
      <c r="K29" s="120">
        <f t="shared" ca="1" si="1"/>
        <v>0</v>
      </c>
      <c r="L29" s="121">
        <f t="shared" ca="1" si="2"/>
        <v>0</v>
      </c>
      <c r="M29" s="122">
        <f t="shared" ca="1" si="3"/>
        <v>0</v>
      </c>
      <c r="N29" s="123">
        <f t="shared" ca="1" si="4"/>
        <v>0</v>
      </c>
      <c r="O29" s="124">
        <f t="shared" ca="1" si="5"/>
        <v>0</v>
      </c>
      <c r="P29"/>
      <c r="Q29"/>
      <c r="R29" s="1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</row>
    <row r="30" spans="1:174" ht="8.25" customHeight="1" x14ac:dyDescent="0.45">
      <c r="A30" s="147">
        <v>0.531249999999999</v>
      </c>
      <c r="B30" s="86"/>
      <c r="C30" s="88"/>
      <c r="D30" s="86"/>
      <c r="E30" s="88"/>
      <c r="F30" s="86"/>
      <c r="G30" s="88"/>
      <c r="H30" s="86"/>
      <c r="I30" s="82"/>
      <c r="J30" s="119">
        <f t="shared" ca="1" si="0"/>
        <v>0</v>
      </c>
      <c r="K30" s="120">
        <f t="shared" ca="1" si="1"/>
        <v>0</v>
      </c>
      <c r="L30" s="121">
        <f t="shared" ca="1" si="2"/>
        <v>0</v>
      </c>
      <c r="M30" s="122">
        <f t="shared" ca="1" si="3"/>
        <v>0</v>
      </c>
      <c r="N30" s="123">
        <f t="shared" ca="1" si="4"/>
        <v>0</v>
      </c>
      <c r="O30" s="124">
        <f t="shared" ca="1" si="5"/>
        <v>0</v>
      </c>
      <c r="P30"/>
      <c r="Q30"/>
      <c r="R30" s="1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</row>
    <row r="31" spans="1:174" ht="8.25" customHeight="1" x14ac:dyDescent="0.45">
      <c r="A31" s="145">
        <v>0.54166666666666596</v>
      </c>
      <c r="B31" s="84"/>
      <c r="C31" s="87"/>
      <c r="D31" s="84"/>
      <c r="E31" s="87"/>
      <c r="F31" s="84"/>
      <c r="G31" s="87"/>
      <c r="H31" s="84"/>
      <c r="I31" s="82"/>
      <c r="J31" s="119">
        <f t="shared" ca="1" si="0"/>
        <v>0</v>
      </c>
      <c r="K31" s="120">
        <f t="shared" ca="1" si="1"/>
        <v>0</v>
      </c>
      <c r="L31" s="121">
        <f t="shared" ca="1" si="2"/>
        <v>0</v>
      </c>
      <c r="M31" s="122">
        <f t="shared" ca="1" si="3"/>
        <v>0</v>
      </c>
      <c r="N31" s="123">
        <f t="shared" ca="1" si="4"/>
        <v>0</v>
      </c>
      <c r="O31" s="124">
        <f t="shared" ca="1" si="5"/>
        <v>0</v>
      </c>
      <c r="P31"/>
      <c r="Q31"/>
      <c r="R31" s="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</row>
    <row r="32" spans="1:174" ht="8.25" customHeight="1" x14ac:dyDescent="0.45">
      <c r="A32" s="146">
        <v>0.55208333333333304</v>
      </c>
      <c r="B32" s="85"/>
      <c r="C32" s="79"/>
      <c r="D32" s="85"/>
      <c r="E32" s="79"/>
      <c r="F32" s="85"/>
      <c r="G32" s="79"/>
      <c r="H32" s="85"/>
      <c r="I32" s="82"/>
      <c r="J32" s="119">
        <f t="shared" ca="1" si="0"/>
        <v>0</v>
      </c>
      <c r="K32" s="120">
        <f t="shared" ca="1" si="1"/>
        <v>0</v>
      </c>
      <c r="L32" s="121">
        <f t="shared" ca="1" si="2"/>
        <v>0</v>
      </c>
      <c r="M32" s="122">
        <f t="shared" ca="1" si="3"/>
        <v>0</v>
      </c>
      <c r="N32" s="123">
        <f t="shared" ca="1" si="4"/>
        <v>0</v>
      </c>
      <c r="O32" s="124">
        <f t="shared" ca="1" si="5"/>
        <v>0</v>
      </c>
      <c r="P32"/>
      <c r="Q32"/>
      <c r="R32" s="1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</row>
    <row r="33" spans="1:174" ht="8.25" customHeight="1" x14ac:dyDescent="0.45">
      <c r="A33" s="146">
        <v>0.562499999999999</v>
      </c>
      <c r="B33" s="85"/>
      <c r="C33" s="79"/>
      <c r="D33" s="85"/>
      <c r="E33" s="79"/>
      <c r="F33" s="85"/>
      <c r="G33" s="79"/>
      <c r="H33" s="85"/>
      <c r="I33" s="82"/>
      <c r="J33" s="119">
        <f t="shared" ca="1" si="0"/>
        <v>0</v>
      </c>
      <c r="K33" s="120">
        <f t="shared" ca="1" si="1"/>
        <v>0</v>
      </c>
      <c r="L33" s="121">
        <f t="shared" ca="1" si="2"/>
        <v>0</v>
      </c>
      <c r="M33" s="122">
        <f t="shared" ca="1" si="3"/>
        <v>0</v>
      </c>
      <c r="N33" s="123">
        <f t="shared" ca="1" si="4"/>
        <v>0</v>
      </c>
      <c r="O33" s="124">
        <f t="shared" ca="1" si="5"/>
        <v>0</v>
      </c>
      <c r="P33"/>
      <c r="Q33"/>
      <c r="R33" s="1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</row>
    <row r="34" spans="1:174" ht="8.25" customHeight="1" x14ac:dyDescent="0.45">
      <c r="A34" s="147">
        <v>0.57291666666666596</v>
      </c>
      <c r="B34" s="86"/>
      <c r="C34" s="88"/>
      <c r="D34" s="86"/>
      <c r="E34" s="88"/>
      <c r="F34" s="86"/>
      <c r="G34" s="88"/>
      <c r="H34" s="86"/>
      <c r="I34" s="82"/>
      <c r="J34" s="119">
        <f t="shared" ca="1" si="0"/>
        <v>0</v>
      </c>
      <c r="K34" s="120">
        <f t="shared" ca="1" si="1"/>
        <v>0</v>
      </c>
      <c r="L34" s="121">
        <f t="shared" ca="1" si="2"/>
        <v>0</v>
      </c>
      <c r="M34" s="122">
        <f t="shared" ca="1" si="3"/>
        <v>0</v>
      </c>
      <c r="N34" s="123">
        <f t="shared" ca="1" si="4"/>
        <v>0</v>
      </c>
      <c r="O34" s="124">
        <f t="shared" ca="1" si="5"/>
        <v>0</v>
      </c>
      <c r="P34"/>
      <c r="Q34"/>
      <c r="R34" s="1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</row>
    <row r="35" spans="1:174" ht="8.25" customHeight="1" x14ac:dyDescent="0.45">
      <c r="A35" s="145">
        <v>0.58333333333333304</v>
      </c>
      <c r="B35" s="84"/>
      <c r="C35" s="87"/>
      <c r="D35" s="84"/>
      <c r="E35" s="87"/>
      <c r="F35" s="84"/>
      <c r="G35" s="87"/>
      <c r="H35" s="84"/>
      <c r="I35" s="82"/>
      <c r="J35" s="119">
        <f t="shared" ca="1" si="0"/>
        <v>0</v>
      </c>
      <c r="K35" s="120">
        <f t="shared" ca="1" si="1"/>
        <v>0</v>
      </c>
      <c r="L35" s="121">
        <f t="shared" ca="1" si="2"/>
        <v>0</v>
      </c>
      <c r="M35" s="122">
        <f t="shared" ca="1" si="3"/>
        <v>0</v>
      </c>
      <c r="N35" s="123">
        <f t="shared" ca="1" si="4"/>
        <v>0</v>
      </c>
      <c r="O35" s="124">
        <f t="shared" ca="1" si="5"/>
        <v>0</v>
      </c>
      <c r="P35"/>
      <c r="Q35"/>
      <c r="R35" s="1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</row>
    <row r="36" spans="1:174" ht="8.25" customHeight="1" x14ac:dyDescent="0.45">
      <c r="A36" s="146">
        <v>0.593749999999999</v>
      </c>
      <c r="B36" s="85"/>
      <c r="C36" s="79"/>
      <c r="D36" s="85"/>
      <c r="E36" s="79"/>
      <c r="F36" s="85"/>
      <c r="G36" s="79"/>
      <c r="H36" s="85"/>
      <c r="I36" s="82"/>
      <c r="J36" s="119">
        <f t="shared" ca="1" si="0"/>
        <v>0</v>
      </c>
      <c r="K36" s="120">
        <f t="shared" ca="1" si="1"/>
        <v>0</v>
      </c>
      <c r="L36" s="121">
        <f t="shared" ca="1" si="2"/>
        <v>0</v>
      </c>
      <c r="M36" s="122">
        <f t="shared" ca="1" si="3"/>
        <v>0</v>
      </c>
      <c r="N36" s="123">
        <f t="shared" ca="1" si="4"/>
        <v>0</v>
      </c>
      <c r="O36" s="124">
        <f t="shared" ca="1" si="5"/>
        <v>0</v>
      </c>
      <c r="P36"/>
      <c r="Q36"/>
      <c r="R36" s="1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</row>
    <row r="37" spans="1:174" ht="8.25" customHeight="1" x14ac:dyDescent="0.45">
      <c r="A37" s="146">
        <v>0.60416666666666596</v>
      </c>
      <c r="B37" s="85"/>
      <c r="C37" s="79"/>
      <c r="D37" s="85"/>
      <c r="E37" s="79"/>
      <c r="F37" s="85"/>
      <c r="G37" s="79"/>
      <c r="H37" s="85"/>
      <c r="I37" s="82"/>
      <c r="J37" s="119">
        <f t="shared" ca="1" si="0"/>
        <v>0</v>
      </c>
      <c r="K37" s="120">
        <f t="shared" ca="1" si="1"/>
        <v>0</v>
      </c>
      <c r="L37" s="121">
        <f t="shared" ca="1" si="2"/>
        <v>0</v>
      </c>
      <c r="M37" s="122">
        <f t="shared" ca="1" si="3"/>
        <v>0</v>
      </c>
      <c r="N37" s="123">
        <f t="shared" ca="1" si="4"/>
        <v>0</v>
      </c>
      <c r="O37" s="124">
        <f t="shared" ca="1" si="5"/>
        <v>0</v>
      </c>
      <c r="P37"/>
      <c r="Q37"/>
      <c r="R37" s="1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</row>
    <row r="38" spans="1:174" ht="8.25" customHeight="1" x14ac:dyDescent="0.45">
      <c r="A38" s="147">
        <v>0.61458333333333304</v>
      </c>
      <c r="B38" s="86"/>
      <c r="C38" s="88"/>
      <c r="D38" s="86"/>
      <c r="E38" s="88"/>
      <c r="F38" s="86"/>
      <c r="G38" s="88"/>
      <c r="H38" s="86"/>
      <c r="I38" s="82"/>
      <c r="J38" s="119">
        <f t="shared" ca="1" si="0"/>
        <v>0</v>
      </c>
      <c r="K38" s="120">
        <f t="shared" ca="1" si="1"/>
        <v>0</v>
      </c>
      <c r="L38" s="121">
        <f t="shared" ca="1" si="2"/>
        <v>0</v>
      </c>
      <c r="M38" s="122">
        <f t="shared" ca="1" si="3"/>
        <v>0</v>
      </c>
      <c r="N38" s="123">
        <f t="shared" ca="1" si="4"/>
        <v>0</v>
      </c>
      <c r="O38" s="124">
        <f t="shared" ca="1" si="5"/>
        <v>0</v>
      </c>
      <c r="P38"/>
      <c r="Q38"/>
      <c r="R38" s="1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</row>
    <row r="39" spans="1:174" ht="8.25" customHeight="1" x14ac:dyDescent="0.45">
      <c r="A39" s="145">
        <v>0.624999999999999</v>
      </c>
      <c r="B39" s="84"/>
      <c r="C39" s="87"/>
      <c r="D39" s="84"/>
      <c r="E39" s="87"/>
      <c r="F39" s="84"/>
      <c r="G39" s="87"/>
      <c r="H39" s="84"/>
      <c r="I39" s="82"/>
      <c r="J39" s="119">
        <f t="shared" ca="1" si="0"/>
        <v>0</v>
      </c>
      <c r="K39" s="120">
        <f t="shared" ca="1" si="1"/>
        <v>0</v>
      </c>
      <c r="L39" s="121">
        <f t="shared" ca="1" si="2"/>
        <v>0</v>
      </c>
      <c r="M39" s="122">
        <f t="shared" ca="1" si="3"/>
        <v>0</v>
      </c>
      <c r="N39" s="123">
        <f t="shared" ca="1" si="4"/>
        <v>0</v>
      </c>
      <c r="O39" s="124">
        <f t="shared" ca="1" si="5"/>
        <v>0</v>
      </c>
      <c r="P39"/>
      <c r="Q39"/>
      <c r="R39" s="1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</row>
    <row r="40" spans="1:174" ht="8.25" customHeight="1" x14ac:dyDescent="0.45">
      <c r="A40" s="146">
        <v>0.63541666666666596</v>
      </c>
      <c r="B40" s="85"/>
      <c r="C40" s="79"/>
      <c r="D40" s="85"/>
      <c r="E40" s="79"/>
      <c r="F40" s="85"/>
      <c r="G40" s="79"/>
      <c r="H40" s="85"/>
      <c r="I40" s="82"/>
      <c r="J40" s="119">
        <f t="shared" ca="1" si="0"/>
        <v>0</v>
      </c>
      <c r="K40" s="120">
        <f t="shared" ca="1" si="1"/>
        <v>0</v>
      </c>
      <c r="L40" s="121">
        <f t="shared" ca="1" si="2"/>
        <v>0</v>
      </c>
      <c r="M40" s="122">
        <f t="shared" ca="1" si="3"/>
        <v>0</v>
      </c>
      <c r="N40" s="123">
        <f t="shared" ca="1" si="4"/>
        <v>0</v>
      </c>
      <c r="O40" s="124">
        <f t="shared" ca="1" si="5"/>
        <v>0</v>
      </c>
      <c r="P40"/>
      <c r="Q40"/>
      <c r="R40" s="1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</row>
    <row r="41" spans="1:174" ht="8.25" customHeight="1" x14ac:dyDescent="0.45">
      <c r="A41" s="146">
        <v>0.64583333333333204</v>
      </c>
      <c r="B41" s="85"/>
      <c r="C41" s="79"/>
      <c r="D41" s="85"/>
      <c r="E41" s="79"/>
      <c r="F41" s="85"/>
      <c r="G41" s="79"/>
      <c r="H41" s="85"/>
      <c r="I41" s="82"/>
      <c r="J41" s="119">
        <f t="shared" ca="1" si="0"/>
        <v>0</v>
      </c>
      <c r="K41" s="120">
        <f t="shared" ca="1" si="1"/>
        <v>0</v>
      </c>
      <c r="L41" s="121">
        <f t="shared" ca="1" si="2"/>
        <v>0</v>
      </c>
      <c r="M41" s="122">
        <f t="shared" ca="1" si="3"/>
        <v>0</v>
      </c>
      <c r="N41" s="123">
        <f t="shared" ca="1" si="4"/>
        <v>0</v>
      </c>
      <c r="O41" s="124">
        <f t="shared" ca="1" si="5"/>
        <v>0</v>
      </c>
      <c r="P41"/>
      <c r="Q41"/>
      <c r="R41" s="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</row>
    <row r="42" spans="1:174" ht="8.25" customHeight="1" x14ac:dyDescent="0.45">
      <c r="A42" s="147">
        <v>0.656249999999999</v>
      </c>
      <c r="B42" s="86"/>
      <c r="C42" s="88"/>
      <c r="D42" s="86"/>
      <c r="E42" s="88"/>
      <c r="F42" s="86"/>
      <c r="G42" s="88"/>
      <c r="H42" s="86"/>
      <c r="I42" s="82"/>
      <c r="J42" s="119">
        <f t="shared" ca="1" si="0"/>
        <v>0</v>
      </c>
      <c r="K42" s="120">
        <f t="shared" ca="1" si="1"/>
        <v>0</v>
      </c>
      <c r="L42" s="121">
        <f t="shared" ca="1" si="2"/>
        <v>0</v>
      </c>
      <c r="M42" s="122">
        <f t="shared" ca="1" si="3"/>
        <v>0</v>
      </c>
      <c r="N42" s="123">
        <f t="shared" ca="1" si="4"/>
        <v>0</v>
      </c>
      <c r="O42" s="124">
        <f t="shared" ca="1" si="5"/>
        <v>0</v>
      </c>
      <c r="P42"/>
      <c r="Q42"/>
      <c r="R42" s="1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</row>
    <row r="43" spans="1:174" ht="8.25" customHeight="1" x14ac:dyDescent="0.45">
      <c r="A43" s="145">
        <v>0.66666666666666596</v>
      </c>
      <c r="B43" s="84"/>
      <c r="C43" s="87"/>
      <c r="D43" s="84"/>
      <c r="E43" s="87"/>
      <c r="F43" s="84"/>
      <c r="G43" s="87"/>
      <c r="H43" s="84"/>
      <c r="I43" s="82"/>
      <c r="J43" s="119">
        <f t="shared" ca="1" si="0"/>
        <v>0</v>
      </c>
      <c r="K43" s="120">
        <f t="shared" ca="1" si="1"/>
        <v>0</v>
      </c>
      <c r="L43" s="121">
        <f t="shared" ca="1" si="2"/>
        <v>0</v>
      </c>
      <c r="M43" s="122">
        <f t="shared" ca="1" si="3"/>
        <v>0</v>
      </c>
      <c r="N43" s="123">
        <f t="shared" ca="1" si="4"/>
        <v>0</v>
      </c>
      <c r="O43" s="124">
        <f t="shared" ca="1" si="5"/>
        <v>0</v>
      </c>
      <c r="P43"/>
      <c r="Q43"/>
      <c r="R43" s="1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</row>
    <row r="44" spans="1:174" ht="8.25" customHeight="1" x14ac:dyDescent="0.45">
      <c r="A44" s="146">
        <v>0.67708333333333204</v>
      </c>
      <c r="B44" s="85"/>
      <c r="C44" s="79"/>
      <c r="D44" s="85"/>
      <c r="E44" s="79"/>
      <c r="F44" s="85"/>
      <c r="G44" s="79"/>
      <c r="H44" s="85"/>
      <c r="I44" s="82"/>
      <c r="J44" s="119">
        <f t="shared" ca="1" si="0"/>
        <v>0</v>
      </c>
      <c r="K44" s="120">
        <f t="shared" ca="1" si="1"/>
        <v>0</v>
      </c>
      <c r="L44" s="121">
        <f t="shared" ca="1" si="2"/>
        <v>0</v>
      </c>
      <c r="M44" s="122">
        <f t="shared" ca="1" si="3"/>
        <v>0</v>
      </c>
      <c r="N44" s="123">
        <f t="shared" ca="1" si="4"/>
        <v>0</v>
      </c>
      <c r="O44" s="124">
        <f t="shared" ca="1" si="5"/>
        <v>0</v>
      </c>
      <c r="P44"/>
      <c r="Q44"/>
      <c r="R44" s="1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</row>
    <row r="45" spans="1:174" ht="8.25" customHeight="1" x14ac:dyDescent="0.45">
      <c r="A45" s="146">
        <v>0.687499999999999</v>
      </c>
      <c r="B45" s="85"/>
      <c r="C45" s="79"/>
      <c r="D45" s="85"/>
      <c r="E45" s="79"/>
      <c r="F45" s="85"/>
      <c r="G45" s="79"/>
      <c r="H45" s="85"/>
      <c r="I45" s="82"/>
      <c r="J45" s="119">
        <f t="shared" ca="1" si="0"/>
        <v>0</v>
      </c>
      <c r="K45" s="120">
        <f t="shared" ca="1" si="1"/>
        <v>0</v>
      </c>
      <c r="L45" s="121">
        <f t="shared" ca="1" si="2"/>
        <v>0</v>
      </c>
      <c r="M45" s="122">
        <f t="shared" ca="1" si="3"/>
        <v>0</v>
      </c>
      <c r="N45" s="123">
        <f t="shared" ca="1" si="4"/>
        <v>0</v>
      </c>
      <c r="O45" s="124">
        <f t="shared" ca="1" si="5"/>
        <v>0</v>
      </c>
      <c r="P45"/>
      <c r="Q45"/>
      <c r="R45" s="1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</row>
    <row r="46" spans="1:174" ht="8.25" customHeight="1" x14ac:dyDescent="0.45">
      <c r="A46" s="147">
        <v>0.69791666666666596</v>
      </c>
      <c r="B46" s="86"/>
      <c r="C46" s="88"/>
      <c r="D46" s="86"/>
      <c r="E46" s="88"/>
      <c r="F46" s="86"/>
      <c r="G46" s="88"/>
      <c r="H46" s="86"/>
      <c r="I46" s="82"/>
      <c r="J46" s="119">
        <f t="shared" ca="1" si="0"/>
        <v>0</v>
      </c>
      <c r="K46" s="120">
        <f t="shared" ca="1" si="1"/>
        <v>0</v>
      </c>
      <c r="L46" s="121">
        <f t="shared" ca="1" si="2"/>
        <v>0</v>
      </c>
      <c r="M46" s="122">
        <f t="shared" ca="1" si="3"/>
        <v>0</v>
      </c>
      <c r="N46" s="123">
        <f t="shared" ca="1" si="4"/>
        <v>0</v>
      </c>
      <c r="O46" s="124">
        <f t="shared" ca="1" si="5"/>
        <v>0</v>
      </c>
      <c r="P46"/>
      <c r="Q46"/>
      <c r="R46" s="1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</row>
    <row r="47" spans="1:174" ht="8.25" customHeight="1" x14ac:dyDescent="0.45">
      <c r="A47" s="145">
        <v>0.70833333333333204</v>
      </c>
      <c r="B47" s="84"/>
      <c r="C47" s="87"/>
      <c r="D47" s="84"/>
      <c r="E47" s="87"/>
      <c r="F47" s="84"/>
      <c r="G47" s="87"/>
      <c r="H47" s="84"/>
      <c r="I47" s="82"/>
      <c r="J47" s="119">
        <f t="shared" ca="1" si="0"/>
        <v>0</v>
      </c>
      <c r="K47" s="120">
        <f t="shared" ca="1" si="1"/>
        <v>0</v>
      </c>
      <c r="L47" s="121">
        <f t="shared" ca="1" si="2"/>
        <v>0</v>
      </c>
      <c r="M47" s="122">
        <f t="shared" ca="1" si="3"/>
        <v>0</v>
      </c>
      <c r="N47" s="123">
        <f t="shared" ca="1" si="4"/>
        <v>0</v>
      </c>
      <c r="O47" s="124">
        <f t="shared" ca="1" si="5"/>
        <v>0</v>
      </c>
      <c r="P47"/>
      <c r="Q47"/>
      <c r="R47" s="1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</row>
    <row r="48" spans="1:174" ht="8.25" customHeight="1" x14ac:dyDescent="0.45">
      <c r="A48" s="146">
        <v>0.718749999999999</v>
      </c>
      <c r="B48" s="85"/>
      <c r="C48" s="79"/>
      <c r="D48" s="85"/>
      <c r="E48" s="79"/>
      <c r="F48" s="85"/>
      <c r="G48" s="79"/>
      <c r="H48" s="85"/>
      <c r="I48" s="82"/>
      <c r="J48" s="119">
        <f t="shared" ca="1" si="0"/>
        <v>0</v>
      </c>
      <c r="K48" s="120">
        <f t="shared" ca="1" si="1"/>
        <v>0</v>
      </c>
      <c r="L48" s="121">
        <f t="shared" ca="1" si="2"/>
        <v>0</v>
      </c>
      <c r="M48" s="122">
        <f t="shared" ca="1" si="3"/>
        <v>0</v>
      </c>
      <c r="N48" s="123">
        <f t="shared" ca="1" si="4"/>
        <v>0</v>
      </c>
      <c r="O48" s="124">
        <f t="shared" ca="1" si="5"/>
        <v>0</v>
      </c>
      <c r="P48"/>
      <c r="Q48"/>
      <c r="R48" s="1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</row>
    <row r="49" spans="1:174" ht="8.25" customHeight="1" x14ac:dyDescent="0.45">
      <c r="A49" s="146">
        <v>0.72916666666666496</v>
      </c>
      <c r="B49" s="85"/>
      <c r="C49" s="79"/>
      <c r="D49" s="85"/>
      <c r="E49" s="79"/>
      <c r="F49" s="85"/>
      <c r="G49" s="79"/>
      <c r="H49" s="85"/>
      <c r="I49" s="82"/>
      <c r="J49" s="119">
        <f t="shared" ca="1" si="0"/>
        <v>0</v>
      </c>
      <c r="K49" s="120">
        <f t="shared" ca="1" si="1"/>
        <v>0</v>
      </c>
      <c r="L49" s="121">
        <f t="shared" ca="1" si="2"/>
        <v>0</v>
      </c>
      <c r="M49" s="122">
        <f t="shared" ca="1" si="3"/>
        <v>0</v>
      </c>
      <c r="N49" s="123">
        <f t="shared" ca="1" si="4"/>
        <v>0</v>
      </c>
      <c r="O49" s="124">
        <f t="shared" ca="1" si="5"/>
        <v>0</v>
      </c>
      <c r="P49"/>
      <c r="Q49"/>
      <c r="R49" s="1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</row>
    <row r="50" spans="1:174" ht="8.25" customHeight="1" x14ac:dyDescent="0.45">
      <c r="A50" s="147">
        <v>0.73958333333333204</v>
      </c>
      <c r="B50" s="86"/>
      <c r="C50" s="88"/>
      <c r="D50" s="86"/>
      <c r="E50" s="88"/>
      <c r="F50" s="86"/>
      <c r="G50" s="88"/>
      <c r="H50" s="86"/>
      <c r="I50" s="82"/>
      <c r="J50" s="119">
        <f t="shared" ca="1" si="0"/>
        <v>0</v>
      </c>
      <c r="K50" s="120">
        <f t="shared" ca="1" si="1"/>
        <v>0</v>
      </c>
      <c r="L50" s="121">
        <f t="shared" ca="1" si="2"/>
        <v>0</v>
      </c>
      <c r="M50" s="122">
        <f t="shared" ca="1" si="3"/>
        <v>0</v>
      </c>
      <c r="N50" s="123">
        <f t="shared" ca="1" si="4"/>
        <v>0</v>
      </c>
      <c r="O50" s="124">
        <f t="shared" ca="1" si="5"/>
        <v>0</v>
      </c>
      <c r="P50"/>
      <c r="Q50"/>
      <c r="R50" s="1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</row>
    <row r="51" spans="1:174" ht="8.25" customHeight="1" x14ac:dyDescent="0.45">
      <c r="A51" s="145">
        <v>0.749999999999999</v>
      </c>
      <c r="B51" s="84"/>
      <c r="C51" s="87"/>
      <c r="D51" s="84"/>
      <c r="E51" s="87"/>
      <c r="F51" s="84"/>
      <c r="G51" s="87"/>
      <c r="H51" s="84"/>
      <c r="I51" s="82"/>
      <c r="J51" s="119">
        <f t="shared" ca="1" si="0"/>
        <v>0</v>
      </c>
      <c r="K51" s="120">
        <f t="shared" ca="1" si="1"/>
        <v>0</v>
      </c>
      <c r="L51" s="121">
        <f t="shared" ca="1" si="2"/>
        <v>0</v>
      </c>
      <c r="M51" s="122">
        <f t="shared" ca="1" si="3"/>
        <v>0</v>
      </c>
      <c r="N51" s="123">
        <f t="shared" ca="1" si="4"/>
        <v>0</v>
      </c>
      <c r="O51" s="124">
        <f t="shared" ca="1" si="5"/>
        <v>0</v>
      </c>
      <c r="P51"/>
      <c r="Q51"/>
      <c r="R51" s="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</row>
    <row r="52" spans="1:174" ht="8.25" customHeight="1" x14ac:dyDescent="0.45">
      <c r="A52" s="146">
        <v>0.76041666666666496</v>
      </c>
      <c r="B52" s="85"/>
      <c r="C52" s="79"/>
      <c r="D52" s="85"/>
      <c r="E52" s="79"/>
      <c r="F52" s="85"/>
      <c r="G52" s="79"/>
      <c r="H52" s="85"/>
      <c r="I52" s="82"/>
      <c r="J52" s="119">
        <f t="shared" ca="1" si="0"/>
        <v>0</v>
      </c>
      <c r="K52" s="120">
        <f t="shared" ca="1" si="1"/>
        <v>0</v>
      </c>
      <c r="L52" s="121">
        <f t="shared" ca="1" si="2"/>
        <v>0</v>
      </c>
      <c r="M52" s="122">
        <f t="shared" ca="1" si="3"/>
        <v>0</v>
      </c>
      <c r="N52" s="123">
        <f t="shared" ca="1" si="4"/>
        <v>0</v>
      </c>
      <c r="O52" s="124">
        <f t="shared" ca="1" si="5"/>
        <v>0</v>
      </c>
      <c r="P52"/>
      <c r="Q52"/>
      <c r="R52" s="1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</row>
    <row r="53" spans="1:174" ht="8.25" customHeight="1" x14ac:dyDescent="0.45">
      <c r="A53" s="146">
        <v>0.77083333333333204</v>
      </c>
      <c r="B53" s="85"/>
      <c r="C53" s="79"/>
      <c r="D53" s="85"/>
      <c r="E53" s="79"/>
      <c r="F53" s="85"/>
      <c r="G53" s="79"/>
      <c r="H53" s="85"/>
      <c r="I53" s="82"/>
      <c r="J53" s="119">
        <f t="shared" ca="1" si="0"/>
        <v>0</v>
      </c>
      <c r="K53" s="120">
        <f t="shared" ca="1" si="1"/>
        <v>0</v>
      </c>
      <c r="L53" s="121">
        <f t="shared" ca="1" si="2"/>
        <v>0</v>
      </c>
      <c r="M53" s="122">
        <f t="shared" ca="1" si="3"/>
        <v>0</v>
      </c>
      <c r="N53" s="123">
        <f t="shared" ca="1" si="4"/>
        <v>0</v>
      </c>
      <c r="O53" s="124">
        <f t="shared" ca="1" si="5"/>
        <v>0</v>
      </c>
      <c r="P53"/>
      <c r="Q53"/>
      <c r="R53" s="1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</row>
    <row r="54" spans="1:174" ht="8.25" customHeight="1" x14ac:dyDescent="0.45">
      <c r="A54" s="147">
        <v>0.781249999999999</v>
      </c>
      <c r="B54" s="86"/>
      <c r="C54" s="88"/>
      <c r="D54" s="86"/>
      <c r="E54" s="88"/>
      <c r="F54" s="86"/>
      <c r="G54" s="88"/>
      <c r="H54" s="86"/>
      <c r="I54" s="82"/>
      <c r="J54" s="119">
        <f t="shared" ca="1" si="0"/>
        <v>0</v>
      </c>
      <c r="K54" s="120">
        <f t="shared" ca="1" si="1"/>
        <v>0</v>
      </c>
      <c r="L54" s="121">
        <f t="shared" ca="1" si="2"/>
        <v>0</v>
      </c>
      <c r="M54" s="122">
        <f t="shared" ca="1" si="3"/>
        <v>0</v>
      </c>
      <c r="N54" s="123">
        <f t="shared" ca="1" si="4"/>
        <v>0</v>
      </c>
      <c r="O54" s="124">
        <f t="shared" ca="1" si="5"/>
        <v>0</v>
      </c>
      <c r="P54"/>
      <c r="Q54"/>
      <c r="R54" s="1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</row>
    <row r="55" spans="1:174" ht="8.25" customHeight="1" x14ac:dyDescent="0.45">
      <c r="A55" s="145">
        <v>0.79166666666666496</v>
      </c>
      <c r="B55" s="84"/>
      <c r="C55" s="87"/>
      <c r="D55" s="84"/>
      <c r="E55" s="87"/>
      <c r="F55" s="84"/>
      <c r="G55" s="87"/>
      <c r="H55" s="84"/>
      <c r="I55" s="82"/>
      <c r="J55" s="119">
        <f t="shared" ca="1" si="0"/>
        <v>0</v>
      </c>
      <c r="K55" s="120">
        <f t="shared" ca="1" si="1"/>
        <v>0</v>
      </c>
      <c r="L55" s="121">
        <f t="shared" ca="1" si="2"/>
        <v>0</v>
      </c>
      <c r="M55" s="122">
        <f t="shared" ca="1" si="3"/>
        <v>0</v>
      </c>
      <c r="N55" s="123">
        <f t="shared" ca="1" si="4"/>
        <v>0</v>
      </c>
      <c r="O55" s="124">
        <f t="shared" ca="1" si="5"/>
        <v>0</v>
      </c>
      <c r="P55"/>
      <c r="Q55"/>
      <c r="R55" s="1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</row>
    <row r="56" spans="1:174" ht="8.25" customHeight="1" x14ac:dyDescent="0.45">
      <c r="A56" s="146">
        <v>0.80208333333333204</v>
      </c>
      <c r="B56" s="85"/>
      <c r="C56" s="79"/>
      <c r="D56" s="85"/>
      <c r="E56" s="79"/>
      <c r="F56" s="85"/>
      <c r="G56" s="79"/>
      <c r="H56" s="85"/>
      <c r="I56" s="82"/>
      <c r="J56" s="119">
        <f t="shared" ca="1" si="0"/>
        <v>0</v>
      </c>
      <c r="K56" s="120">
        <f t="shared" ca="1" si="1"/>
        <v>0</v>
      </c>
      <c r="L56" s="121">
        <f t="shared" ca="1" si="2"/>
        <v>0</v>
      </c>
      <c r="M56" s="122">
        <f t="shared" ca="1" si="3"/>
        <v>0</v>
      </c>
      <c r="N56" s="123">
        <f t="shared" ca="1" si="4"/>
        <v>0</v>
      </c>
      <c r="O56" s="124">
        <f t="shared" ca="1" si="5"/>
        <v>0</v>
      </c>
      <c r="P56"/>
      <c r="Q56"/>
      <c r="R56" s="1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</row>
    <row r="57" spans="1:174" ht="8.25" customHeight="1" x14ac:dyDescent="0.45">
      <c r="A57" s="146">
        <v>0.812499999999998</v>
      </c>
      <c r="B57" s="85"/>
      <c r="C57" s="79"/>
      <c r="D57" s="85"/>
      <c r="E57" s="79"/>
      <c r="F57" s="85"/>
      <c r="G57" s="79"/>
      <c r="H57" s="85"/>
      <c r="I57" s="82"/>
      <c r="J57" s="119">
        <f t="shared" ca="1" si="0"/>
        <v>0</v>
      </c>
      <c r="K57" s="120">
        <f t="shared" ca="1" si="1"/>
        <v>0</v>
      </c>
      <c r="L57" s="121">
        <f t="shared" ca="1" si="2"/>
        <v>0</v>
      </c>
      <c r="M57" s="122">
        <f t="shared" ca="1" si="3"/>
        <v>0</v>
      </c>
      <c r="N57" s="123">
        <f t="shared" ca="1" si="4"/>
        <v>0</v>
      </c>
      <c r="O57" s="124">
        <f t="shared" ca="1" si="5"/>
        <v>0</v>
      </c>
      <c r="P57"/>
      <c r="Q57"/>
      <c r="R57" s="1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</row>
    <row r="58" spans="1:174" ht="7.9" customHeight="1" x14ac:dyDescent="0.45">
      <c r="A58" s="147">
        <v>0.82291666666666496</v>
      </c>
      <c r="B58" s="86"/>
      <c r="C58" s="88"/>
      <c r="D58" s="86"/>
      <c r="E58" s="88"/>
      <c r="F58" s="86"/>
      <c r="G58" s="88"/>
      <c r="H58" s="86"/>
      <c r="I58" s="82"/>
      <c r="J58" s="119">
        <f t="shared" ca="1" si="0"/>
        <v>0</v>
      </c>
      <c r="K58" s="120">
        <f t="shared" ca="1" si="1"/>
        <v>0</v>
      </c>
      <c r="L58" s="121">
        <f t="shared" ca="1" si="2"/>
        <v>0</v>
      </c>
      <c r="M58" s="122">
        <f t="shared" ca="1" si="3"/>
        <v>0</v>
      </c>
      <c r="N58" s="123">
        <f t="shared" ca="1" si="4"/>
        <v>0</v>
      </c>
      <c r="O58" s="124">
        <f t="shared" ca="1" si="5"/>
        <v>0</v>
      </c>
      <c r="P58"/>
      <c r="Q58"/>
      <c r="R58" s="1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</row>
    <row r="59" spans="1:174" ht="8.25" customHeight="1" x14ac:dyDescent="0.45">
      <c r="A59" s="145">
        <v>0.83333333333333204</v>
      </c>
      <c r="B59" s="84"/>
      <c r="C59" s="87"/>
      <c r="D59" s="84"/>
      <c r="E59" s="87"/>
      <c r="F59" s="84"/>
      <c r="G59" s="87"/>
      <c r="H59" s="84"/>
      <c r="I59" s="82"/>
      <c r="J59" s="119">
        <f t="shared" ca="1" si="0"/>
        <v>0</v>
      </c>
      <c r="K59" s="120">
        <f t="shared" ca="1" si="1"/>
        <v>0</v>
      </c>
      <c r="L59" s="121">
        <f t="shared" ca="1" si="2"/>
        <v>0</v>
      </c>
      <c r="M59" s="122">
        <f t="shared" ca="1" si="3"/>
        <v>0</v>
      </c>
      <c r="N59" s="123">
        <f t="shared" ca="1" si="4"/>
        <v>0</v>
      </c>
      <c r="O59" s="124">
        <f t="shared" ca="1" si="5"/>
        <v>0</v>
      </c>
      <c r="P59"/>
      <c r="Q59"/>
      <c r="R59" s="1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</row>
    <row r="60" spans="1:174" ht="8.25" customHeight="1" x14ac:dyDescent="0.45">
      <c r="A60" s="146">
        <v>0.843749999999998</v>
      </c>
      <c r="B60" s="85"/>
      <c r="C60" s="79"/>
      <c r="D60" s="85"/>
      <c r="E60" s="79"/>
      <c r="F60" s="85"/>
      <c r="G60" s="79"/>
      <c r="H60" s="85"/>
      <c r="I60" s="82"/>
      <c r="J60" s="119">
        <f t="shared" ca="1" si="0"/>
        <v>0</v>
      </c>
      <c r="K60" s="120">
        <f t="shared" ca="1" si="1"/>
        <v>0</v>
      </c>
      <c r="L60" s="121">
        <f t="shared" ca="1" si="2"/>
        <v>0</v>
      </c>
      <c r="M60" s="122">
        <f t="shared" ca="1" si="3"/>
        <v>0</v>
      </c>
      <c r="N60" s="123">
        <f t="shared" ca="1" si="4"/>
        <v>0</v>
      </c>
      <c r="O60" s="124">
        <f t="shared" ca="1" si="5"/>
        <v>0</v>
      </c>
      <c r="P60"/>
      <c r="Q60"/>
      <c r="R60" s="1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</row>
    <row r="61" spans="1:174" ht="8.25" customHeight="1" x14ac:dyDescent="0.45">
      <c r="A61" s="146">
        <v>0.85416666666666496</v>
      </c>
      <c r="B61" s="85"/>
      <c r="C61" s="79"/>
      <c r="D61" s="85"/>
      <c r="E61" s="79"/>
      <c r="F61" s="85"/>
      <c r="G61" s="79"/>
      <c r="H61" s="85"/>
      <c r="I61" s="82"/>
      <c r="J61" s="119">
        <f t="shared" ca="1" si="0"/>
        <v>0</v>
      </c>
      <c r="K61" s="120">
        <f t="shared" ca="1" si="1"/>
        <v>0</v>
      </c>
      <c r="L61" s="121">
        <f t="shared" ca="1" si="2"/>
        <v>0</v>
      </c>
      <c r="M61" s="122">
        <f t="shared" ca="1" si="3"/>
        <v>0</v>
      </c>
      <c r="N61" s="123">
        <f t="shared" ca="1" si="4"/>
        <v>0</v>
      </c>
      <c r="O61" s="124">
        <f t="shared" ca="1" si="5"/>
        <v>0</v>
      </c>
      <c r="P61"/>
      <c r="Q61"/>
      <c r="R61" s="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</row>
    <row r="62" spans="1:174" ht="8.25" customHeight="1" x14ac:dyDescent="0.45">
      <c r="A62" s="147">
        <v>0.86458333333333204</v>
      </c>
      <c r="B62" s="86"/>
      <c r="C62" s="88"/>
      <c r="D62" s="86"/>
      <c r="E62" s="88"/>
      <c r="F62" s="86"/>
      <c r="G62" s="88"/>
      <c r="H62" s="86"/>
      <c r="I62" s="82"/>
      <c r="J62" s="119">
        <f t="shared" ca="1" si="0"/>
        <v>0</v>
      </c>
      <c r="K62" s="120">
        <f t="shared" ca="1" si="1"/>
        <v>0</v>
      </c>
      <c r="L62" s="121">
        <f t="shared" ca="1" si="2"/>
        <v>0</v>
      </c>
      <c r="M62" s="122">
        <f t="shared" ca="1" si="3"/>
        <v>0</v>
      </c>
      <c r="N62" s="123">
        <f t="shared" ca="1" si="4"/>
        <v>0</v>
      </c>
      <c r="O62" s="124">
        <f t="shared" ca="1" si="5"/>
        <v>0</v>
      </c>
      <c r="P62"/>
      <c r="Q62"/>
      <c r="R62" s="1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</row>
    <row r="63" spans="1:174" ht="8.25" customHeight="1" x14ac:dyDescent="0.45">
      <c r="A63" s="145">
        <v>0.874999999999998</v>
      </c>
      <c r="B63" s="84"/>
      <c r="C63" s="87"/>
      <c r="D63" s="84"/>
      <c r="E63" s="87"/>
      <c r="F63" s="84"/>
      <c r="G63" s="87"/>
      <c r="H63" s="84"/>
      <c r="I63" s="82"/>
      <c r="J63" s="119">
        <f t="shared" ca="1" si="0"/>
        <v>0</v>
      </c>
      <c r="K63" s="120">
        <f t="shared" ca="1" si="1"/>
        <v>0</v>
      </c>
      <c r="L63" s="121">
        <f t="shared" ca="1" si="2"/>
        <v>0</v>
      </c>
      <c r="M63" s="122">
        <f t="shared" ca="1" si="3"/>
        <v>0</v>
      </c>
      <c r="N63" s="123">
        <f t="shared" ca="1" si="4"/>
        <v>0</v>
      </c>
      <c r="O63" s="124">
        <f t="shared" ca="1" si="5"/>
        <v>0</v>
      </c>
      <c r="P63"/>
      <c r="Q63"/>
      <c r="R63" s="1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</row>
    <row r="64" spans="1:174" ht="8.25" customHeight="1" x14ac:dyDescent="0.45">
      <c r="A64" s="146">
        <v>0.88541666666666496</v>
      </c>
      <c r="B64" s="85"/>
      <c r="C64" s="79"/>
      <c r="D64" s="85"/>
      <c r="E64" s="79"/>
      <c r="F64" s="85"/>
      <c r="G64" s="79"/>
      <c r="H64" s="85"/>
      <c r="I64" s="82"/>
      <c r="J64" s="119">
        <f t="shared" ca="1" si="0"/>
        <v>0</v>
      </c>
      <c r="K64" s="120">
        <f t="shared" ca="1" si="1"/>
        <v>0</v>
      </c>
      <c r="L64" s="121">
        <f t="shared" ca="1" si="2"/>
        <v>0</v>
      </c>
      <c r="M64" s="122">
        <f t="shared" ca="1" si="3"/>
        <v>0</v>
      </c>
      <c r="N64" s="123">
        <f t="shared" ca="1" si="4"/>
        <v>0</v>
      </c>
      <c r="O64" s="124">
        <f t="shared" ca="1" si="5"/>
        <v>0</v>
      </c>
      <c r="P64"/>
      <c r="Q64"/>
      <c r="R64" s="1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</row>
    <row r="65" spans="1:174" ht="8.25" customHeight="1" x14ac:dyDescent="0.45">
      <c r="A65" s="146">
        <v>0.89583333333333204</v>
      </c>
      <c r="B65" s="85"/>
      <c r="C65" s="79"/>
      <c r="D65" s="85"/>
      <c r="E65" s="79"/>
      <c r="F65" s="85"/>
      <c r="G65" s="79"/>
      <c r="H65" s="85"/>
      <c r="I65" s="82"/>
      <c r="J65" s="119">
        <f t="shared" ca="1" si="0"/>
        <v>0</v>
      </c>
      <c r="K65" s="120">
        <f t="shared" ca="1" si="1"/>
        <v>0</v>
      </c>
      <c r="L65" s="121">
        <f t="shared" ca="1" si="2"/>
        <v>0</v>
      </c>
      <c r="M65" s="122">
        <f t="shared" ca="1" si="3"/>
        <v>0</v>
      </c>
      <c r="N65" s="123">
        <f t="shared" ca="1" si="4"/>
        <v>0</v>
      </c>
      <c r="O65" s="124">
        <f t="shared" ca="1" si="5"/>
        <v>0</v>
      </c>
      <c r="P65"/>
      <c r="Q65"/>
      <c r="R65" s="1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</row>
    <row r="66" spans="1:174" ht="8.25" customHeight="1" x14ac:dyDescent="0.45">
      <c r="A66" s="147">
        <v>0.906249999999998</v>
      </c>
      <c r="B66" s="86"/>
      <c r="C66" s="88"/>
      <c r="D66" s="86"/>
      <c r="E66" s="88"/>
      <c r="F66" s="86"/>
      <c r="G66" s="88"/>
      <c r="H66" s="86"/>
      <c r="I66" s="82"/>
      <c r="J66" s="119">
        <f t="shared" ca="1" si="0"/>
        <v>0</v>
      </c>
      <c r="K66" s="120">
        <f t="shared" ca="1" si="1"/>
        <v>0</v>
      </c>
      <c r="L66" s="121">
        <f t="shared" ca="1" si="2"/>
        <v>0</v>
      </c>
      <c r="M66" s="122">
        <f t="shared" ca="1" si="3"/>
        <v>0</v>
      </c>
      <c r="N66" s="123">
        <f t="shared" ca="1" si="4"/>
        <v>0</v>
      </c>
      <c r="O66" s="124">
        <f t="shared" ca="1" si="5"/>
        <v>0</v>
      </c>
      <c r="P66"/>
      <c r="Q66"/>
      <c r="R66" s="1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</row>
    <row r="67" spans="1:174" ht="8.25" customHeight="1" x14ac:dyDescent="0.45">
      <c r="A67" s="145">
        <v>0.91666666666666496</v>
      </c>
      <c r="B67" s="84"/>
      <c r="C67" s="87"/>
      <c r="D67" s="84"/>
      <c r="E67" s="87"/>
      <c r="F67" s="84"/>
      <c r="G67" s="87"/>
      <c r="H67" s="84"/>
      <c r="I67" s="82"/>
      <c r="J67" s="119">
        <f t="shared" ca="1" si="0"/>
        <v>0</v>
      </c>
      <c r="K67" s="120">
        <f t="shared" ca="1" si="1"/>
        <v>0</v>
      </c>
      <c r="L67" s="121">
        <f t="shared" ca="1" si="2"/>
        <v>0</v>
      </c>
      <c r="M67" s="122">
        <f t="shared" ca="1" si="3"/>
        <v>0</v>
      </c>
      <c r="N67" s="123">
        <f t="shared" ca="1" si="4"/>
        <v>0</v>
      </c>
      <c r="O67" s="124">
        <f t="shared" ca="1" si="5"/>
        <v>0</v>
      </c>
      <c r="P67"/>
      <c r="Q67"/>
      <c r="R67" s="1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</row>
    <row r="68" spans="1:174" ht="8.25" customHeight="1" x14ac:dyDescent="0.45">
      <c r="A68" s="146">
        <v>0.92708333333333104</v>
      </c>
      <c r="B68" s="85"/>
      <c r="C68" s="79"/>
      <c r="D68" s="85"/>
      <c r="E68" s="79"/>
      <c r="F68" s="85"/>
      <c r="G68" s="79"/>
      <c r="H68" s="85"/>
      <c r="I68" s="82"/>
      <c r="J68" s="119">
        <f t="shared" ref="J68:J74" ca="1" si="6">IFERROR(COUNTIFS(INDIRECT(CONCATENATE("'",$I68,"'!B3:H74")),"*Pre-Vocational*",INDIRECT(CONCATENATE("'",$I68,"'!B3:H74")),"*"&amp;$A$1&amp;"*")/4,0)</f>
        <v>0</v>
      </c>
      <c r="K68" s="120">
        <f t="shared" ref="K68:K74" ca="1" si="7">IFERROR(COUNTIFS(INDIRECT(CONCATENATE("'",$I68,"'!B3:H74")),"*CareGiver*",INDIRECT(CONCATENATE("'",$I68,"'!B3:H74")),"*"&amp;$A$1&amp;"*")/4,0)</f>
        <v>0</v>
      </c>
      <c r="L68" s="121">
        <f t="shared" ref="L68:L74" ca="1" si="8">IFERROR(COUNTIFS(INDIRECT(CONCATENATE("'",$I68,"'!B3:H74")),"*Advocacy*",INDIRECT(CONCATENATE("'",$I68,"'!B3:H74")),"*"&amp;$A$1&amp;"*")/4,0)</f>
        <v>0</v>
      </c>
      <c r="M68" s="122">
        <f t="shared" ref="M68:M74" ca="1" si="9">IFERROR(COUNTIFS(INDIRECT(CONCATENATE("'",$I68,"'!B3:H74")),"*Respite*",INDIRECT(CONCATENATE("'",$I68,"'!B3:H74")),"*"&amp;$A$1&amp;"*")/4,0)</f>
        <v>0</v>
      </c>
      <c r="N68" s="123">
        <f t="shared" ref="N68:N74" ca="1" si="10">IFERROR(COUNTIFS(INDIRECT(CONCATENATE("'",$I68,"'!B3:H74")),"*Com Hab*",INDIRECT(CONCATENATE("'",$I68,"'!B3:H74")),"*"&amp;$A$1&amp;"*")/4,0)</f>
        <v>0</v>
      </c>
      <c r="O68" s="124">
        <f t="shared" ref="O68:O74" ca="1" si="11">SUM(J68:N68)</f>
        <v>0</v>
      </c>
      <c r="P68"/>
      <c r="Q68"/>
      <c r="R68" s="1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</row>
    <row r="69" spans="1:174" ht="8.25" customHeight="1" x14ac:dyDescent="0.45">
      <c r="A69" s="146">
        <v>0.937499999999998</v>
      </c>
      <c r="B69" s="85"/>
      <c r="C69" s="79"/>
      <c r="D69" s="85"/>
      <c r="E69" s="79"/>
      <c r="F69" s="85"/>
      <c r="G69" s="79"/>
      <c r="H69" s="85"/>
      <c r="I69" s="82"/>
      <c r="J69" s="119">
        <f t="shared" ca="1" si="6"/>
        <v>0</v>
      </c>
      <c r="K69" s="120">
        <f t="shared" ca="1" si="7"/>
        <v>0</v>
      </c>
      <c r="L69" s="121">
        <f t="shared" ca="1" si="8"/>
        <v>0</v>
      </c>
      <c r="M69" s="122">
        <f t="shared" ca="1" si="9"/>
        <v>0</v>
      </c>
      <c r="N69" s="123">
        <f t="shared" ca="1" si="10"/>
        <v>0</v>
      </c>
      <c r="O69" s="124">
        <f t="shared" ca="1" si="11"/>
        <v>0</v>
      </c>
      <c r="P69"/>
      <c r="Q69"/>
      <c r="R69" s="1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</row>
    <row r="70" spans="1:174" ht="8.25" customHeight="1" x14ac:dyDescent="0.45">
      <c r="A70" s="147">
        <v>0.94791666666666496</v>
      </c>
      <c r="B70" s="86"/>
      <c r="C70" s="88"/>
      <c r="D70" s="86"/>
      <c r="E70" s="88"/>
      <c r="F70" s="86"/>
      <c r="G70" s="88"/>
      <c r="H70" s="86"/>
      <c r="I70" s="82"/>
      <c r="J70" s="119">
        <f t="shared" ca="1" si="6"/>
        <v>0</v>
      </c>
      <c r="K70" s="120">
        <f t="shared" ca="1" si="7"/>
        <v>0</v>
      </c>
      <c r="L70" s="121">
        <f t="shared" ca="1" si="8"/>
        <v>0</v>
      </c>
      <c r="M70" s="122">
        <f t="shared" ca="1" si="9"/>
        <v>0</v>
      </c>
      <c r="N70" s="123">
        <f t="shared" ca="1" si="10"/>
        <v>0</v>
      </c>
      <c r="O70" s="124">
        <f t="shared" ca="1" si="11"/>
        <v>0</v>
      </c>
      <c r="P70"/>
      <c r="Q70"/>
      <c r="R70" s="1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</row>
    <row r="71" spans="1:174" ht="8.25" customHeight="1" x14ac:dyDescent="0.45">
      <c r="A71" s="145">
        <v>0.95833333333333337</v>
      </c>
      <c r="B71" s="84"/>
      <c r="C71" s="87"/>
      <c r="D71" s="84"/>
      <c r="E71" s="87"/>
      <c r="F71" s="84"/>
      <c r="G71" s="87"/>
      <c r="H71" s="84"/>
      <c r="I71" s="82"/>
      <c r="J71" s="119">
        <f t="shared" ca="1" si="6"/>
        <v>0</v>
      </c>
      <c r="K71" s="120">
        <f t="shared" ca="1" si="7"/>
        <v>0</v>
      </c>
      <c r="L71" s="121">
        <f t="shared" ca="1" si="8"/>
        <v>0</v>
      </c>
      <c r="M71" s="122">
        <f t="shared" ca="1" si="9"/>
        <v>0</v>
      </c>
      <c r="N71" s="123">
        <f t="shared" ca="1" si="10"/>
        <v>0</v>
      </c>
      <c r="O71" s="124">
        <f t="shared" ca="1" si="11"/>
        <v>0</v>
      </c>
      <c r="P71"/>
      <c r="Q71"/>
      <c r="R71" s="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</row>
    <row r="72" spans="1:174" ht="8.25" customHeight="1" x14ac:dyDescent="0.45">
      <c r="A72" s="146">
        <v>0.96875</v>
      </c>
      <c r="B72" s="85"/>
      <c r="C72" s="79"/>
      <c r="D72" s="85"/>
      <c r="E72" s="79"/>
      <c r="F72" s="85"/>
      <c r="G72" s="79"/>
      <c r="H72" s="85"/>
      <c r="I72" s="82"/>
      <c r="J72" s="119">
        <f t="shared" ca="1" si="6"/>
        <v>0</v>
      </c>
      <c r="K72" s="120">
        <f t="shared" ca="1" si="7"/>
        <v>0</v>
      </c>
      <c r="L72" s="121">
        <f t="shared" ca="1" si="8"/>
        <v>0</v>
      </c>
      <c r="M72" s="122">
        <f t="shared" ca="1" si="9"/>
        <v>0</v>
      </c>
      <c r="N72" s="123">
        <f t="shared" ca="1" si="10"/>
        <v>0</v>
      </c>
      <c r="O72" s="124">
        <f t="shared" ca="1" si="11"/>
        <v>0</v>
      </c>
      <c r="P72"/>
      <c r="Q72"/>
      <c r="R72" s="1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</row>
    <row r="73" spans="1:174" ht="8.25" customHeight="1" x14ac:dyDescent="0.45">
      <c r="A73" s="146">
        <v>0.97916666666666663</v>
      </c>
      <c r="B73" s="85"/>
      <c r="C73" s="79"/>
      <c r="D73" s="85"/>
      <c r="E73" s="79"/>
      <c r="F73" s="85"/>
      <c r="G73" s="79"/>
      <c r="H73" s="85"/>
      <c r="I73" s="82"/>
      <c r="J73" s="119">
        <f t="shared" ca="1" si="6"/>
        <v>0</v>
      </c>
      <c r="K73" s="120">
        <f t="shared" ca="1" si="7"/>
        <v>0</v>
      </c>
      <c r="L73" s="121">
        <f t="shared" ca="1" si="8"/>
        <v>0</v>
      </c>
      <c r="M73" s="122">
        <f t="shared" ca="1" si="9"/>
        <v>0</v>
      </c>
      <c r="N73" s="123">
        <f t="shared" ca="1" si="10"/>
        <v>0</v>
      </c>
      <c r="O73" s="124">
        <f t="shared" ca="1" si="11"/>
        <v>0</v>
      </c>
      <c r="P73"/>
      <c r="Q73"/>
      <c r="R73" s="1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</row>
    <row r="74" spans="1:174" ht="8.25" customHeight="1" x14ac:dyDescent="0.45">
      <c r="A74" s="147">
        <v>0.98958333333333337</v>
      </c>
      <c r="B74" s="86"/>
      <c r="C74" s="88"/>
      <c r="D74" s="86"/>
      <c r="E74" s="88"/>
      <c r="F74" s="86"/>
      <c r="G74" s="88"/>
      <c r="H74" s="86"/>
      <c r="I74" s="82"/>
      <c r="J74" s="119">
        <f t="shared" ca="1" si="6"/>
        <v>0</v>
      </c>
      <c r="K74" s="120">
        <f t="shared" ca="1" si="7"/>
        <v>0</v>
      </c>
      <c r="L74" s="121">
        <f t="shared" ca="1" si="8"/>
        <v>0</v>
      </c>
      <c r="M74" s="122">
        <f t="shared" ca="1" si="9"/>
        <v>0</v>
      </c>
      <c r="N74" s="123">
        <f t="shared" ca="1" si="10"/>
        <v>0</v>
      </c>
      <c r="O74" s="124">
        <f t="shared" ca="1" si="11"/>
        <v>0</v>
      </c>
      <c r="P74"/>
      <c r="Q74"/>
      <c r="R74" s="1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</row>
    <row r="75" spans="1:174" ht="8.25" customHeight="1" x14ac:dyDescent="0.45">
      <c r="A75" s="139" t="s">
        <v>5</v>
      </c>
      <c r="B75" s="89"/>
      <c r="C75" s="89"/>
      <c r="D75" s="89"/>
      <c r="E75" s="89"/>
      <c r="F75" s="89"/>
      <c r="G75" s="89"/>
      <c r="H75" s="90">
        <f>COUNTIF($B$3:$H$74,"*Pre-Vocational*")/4</f>
        <v>0</v>
      </c>
      <c r="I75" s="82"/>
      <c r="P75"/>
      <c r="Q75"/>
      <c r="R75" s="1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</row>
    <row r="76" spans="1:174" ht="8.25" customHeight="1" x14ac:dyDescent="0.45">
      <c r="A76" s="140" t="s">
        <v>6</v>
      </c>
      <c r="B76" s="60"/>
      <c r="C76" s="60"/>
      <c r="D76" s="60"/>
      <c r="E76" s="60"/>
      <c r="F76" s="60"/>
      <c r="G76" s="60"/>
      <c r="H76" s="91">
        <f>COUNTIF($B$3:$H$74,"*CareGiver*")/4</f>
        <v>0</v>
      </c>
      <c r="I76" s="82"/>
      <c r="P76"/>
      <c r="Q76"/>
      <c r="R76" s="1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</row>
    <row r="77" spans="1:174" ht="8.25" customHeight="1" x14ac:dyDescent="0.45">
      <c r="A77" s="141" t="s">
        <v>7</v>
      </c>
      <c r="B77" s="62"/>
      <c r="C77" s="62"/>
      <c r="D77" s="62"/>
      <c r="E77" s="62"/>
      <c r="F77" s="62"/>
      <c r="G77" s="62"/>
      <c r="H77" s="92">
        <f>COUNTIF($B$3:$H$74,"*Advocacy*")/4</f>
        <v>0</v>
      </c>
      <c r="I77" s="82"/>
      <c r="P77"/>
      <c r="Q77"/>
      <c r="R77" s="1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</row>
    <row r="78" spans="1:174" ht="8.25" customHeight="1" x14ac:dyDescent="0.45">
      <c r="A78" s="142" t="s">
        <v>8</v>
      </c>
      <c r="B78" s="64"/>
      <c r="C78" s="64"/>
      <c r="D78" s="64"/>
      <c r="E78" s="64"/>
      <c r="F78" s="64"/>
      <c r="G78" s="64"/>
      <c r="H78" s="93">
        <f>COUNTIF($B$3:$H$74,"*Respite*")/4</f>
        <v>0</v>
      </c>
      <c r="I78" s="82"/>
      <c r="P78"/>
      <c r="Q78"/>
      <c r="R78" s="1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</row>
    <row r="79" spans="1:174" ht="8.25" customHeight="1" x14ac:dyDescent="0.45">
      <c r="A79" s="143" t="s">
        <v>107</v>
      </c>
      <c r="B79" s="68"/>
      <c r="C79" s="68"/>
      <c r="D79" s="68"/>
      <c r="E79" s="68"/>
      <c r="F79" s="68"/>
      <c r="G79" s="68"/>
      <c r="H79" s="94">
        <f>COUNTIF($B$3:$H$74,"*Com Hab*")/4</f>
        <v>0</v>
      </c>
      <c r="I79" s="82"/>
      <c r="P79"/>
      <c r="Q79"/>
      <c r="R79" s="1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</row>
    <row r="80" spans="1:174" ht="8.25" customHeight="1" x14ac:dyDescent="0.45">
      <c r="A80" s="144" t="s">
        <v>39</v>
      </c>
      <c r="B80" s="95"/>
      <c r="C80" s="95"/>
      <c r="D80" s="95"/>
      <c r="E80" s="95"/>
      <c r="F80" s="95"/>
      <c r="G80" s="95"/>
      <c r="H80" s="96">
        <f>SUM(H75:H79)</f>
        <v>0</v>
      </c>
      <c r="I80" s="82"/>
      <c r="P80"/>
      <c r="Q80"/>
      <c r="R80" s="1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</row>
    <row r="81" spans="1:126" ht="8.25" hidden="1" customHeight="1" x14ac:dyDescent="0.45">
      <c r="I81" s="82"/>
      <c r="DV81" s="12"/>
    </row>
    <row r="82" spans="1:126" ht="8.25" hidden="1" customHeight="1" x14ac:dyDescent="0.45">
      <c r="I82" s="82"/>
    </row>
    <row r="83" spans="1:126" ht="8.25" hidden="1" customHeight="1" x14ac:dyDescent="0.45">
      <c r="I83" s="82"/>
      <c r="DU83" s="11" t="s">
        <v>176</v>
      </c>
    </row>
    <row r="84" spans="1:126" ht="8.25" hidden="1" customHeight="1" x14ac:dyDescent="0.45">
      <c r="I84" s="82"/>
    </row>
    <row r="85" spans="1:126" ht="14.25" hidden="1" x14ac:dyDescent="0.45">
      <c r="A85"/>
      <c r="B85"/>
      <c r="C85"/>
      <c r="D85"/>
      <c r="E85"/>
      <c r="F85"/>
      <c r="G85"/>
      <c r="H85"/>
      <c r="I85" s="82"/>
    </row>
    <row r="86" spans="1:126" ht="14.25" hidden="1" x14ac:dyDescent="0.45">
      <c r="A86"/>
      <c r="B86"/>
      <c r="C86"/>
      <c r="D86"/>
      <c r="E86"/>
      <c r="F86"/>
      <c r="G86"/>
      <c r="H86"/>
      <c r="I86" s="82"/>
    </row>
    <row r="87" spans="1:126" ht="14.25" hidden="1" x14ac:dyDescent="0.45">
      <c r="A87"/>
      <c r="B87"/>
      <c r="C87"/>
      <c r="D87"/>
      <c r="E87"/>
      <c r="F87"/>
      <c r="G87"/>
      <c r="H87"/>
      <c r="I87" s="82"/>
    </row>
    <row r="88" spans="1:126" ht="14.25" hidden="1" x14ac:dyDescent="0.45">
      <c r="A88"/>
      <c r="B88"/>
      <c r="C88"/>
      <c r="D88"/>
      <c r="E88"/>
      <c r="F88"/>
      <c r="G88"/>
      <c r="H88"/>
      <c r="I88" s="82"/>
    </row>
    <row r="89" spans="1:126" ht="14.25" hidden="1" x14ac:dyDescent="0.45">
      <c r="A89"/>
      <c r="B89"/>
      <c r="C89"/>
      <c r="D89"/>
      <c r="E89"/>
      <c r="F89"/>
      <c r="G89"/>
      <c r="H89"/>
      <c r="I89" s="82"/>
    </row>
    <row r="90" spans="1:126" ht="8.25" hidden="1" customHeight="1" x14ac:dyDescent="0.45">
      <c r="A90"/>
      <c r="B90"/>
      <c r="C90"/>
      <c r="D90"/>
      <c r="E90"/>
      <c r="F90"/>
      <c r="G90"/>
      <c r="H90"/>
      <c r="I90" s="82"/>
    </row>
    <row r="91" spans="1:126" ht="8.25" hidden="1" customHeight="1" x14ac:dyDescent="0.45">
      <c r="I91" s="82"/>
    </row>
    <row r="92" spans="1:126" ht="8.25" hidden="1" customHeight="1" x14ac:dyDescent="0.45">
      <c r="I92" s="82"/>
    </row>
    <row r="93" spans="1:126" ht="8.25" hidden="1" customHeight="1" x14ac:dyDescent="0.45">
      <c r="I93" s="82"/>
    </row>
    <row r="94" spans="1:126" ht="8.25" hidden="1" customHeight="1" x14ac:dyDescent="0.45">
      <c r="I94" s="82"/>
    </row>
    <row r="95" spans="1:126" ht="8.25" hidden="1" customHeight="1" x14ac:dyDescent="0.45">
      <c r="I95" s="82"/>
    </row>
    <row r="96" spans="1:126" ht="8.25" hidden="1" customHeight="1" x14ac:dyDescent="0.45">
      <c r="I96" s="82"/>
    </row>
    <row r="97" spans="9:9" ht="8.25" hidden="1" customHeight="1" x14ac:dyDescent="0.45">
      <c r="I97" s="82"/>
    </row>
    <row r="98" spans="9:9" ht="8.25" hidden="1" customHeight="1" x14ac:dyDescent="0.45">
      <c r="I98" s="82"/>
    </row>
    <row r="99" spans="9:9" ht="8.25" hidden="1" customHeight="1" x14ac:dyDescent="0.45">
      <c r="I99" s="82"/>
    </row>
    <row r="100" spans="9:9" ht="8.25" hidden="1" customHeight="1" x14ac:dyDescent="0.45">
      <c r="I100" s="82"/>
    </row>
    <row r="101" spans="9:9" ht="8.25" hidden="1" customHeight="1" x14ac:dyDescent="0.45">
      <c r="I101" s="82"/>
    </row>
    <row r="102" spans="9:9" ht="8.25" hidden="1" customHeight="1" x14ac:dyDescent="0.45">
      <c r="I102" s="82"/>
    </row>
    <row r="103" spans="9:9" ht="8.25" hidden="1" customHeight="1" x14ac:dyDescent="0.45">
      <c r="I103" s="82"/>
    </row>
    <row r="104" spans="9:9" ht="8.25" hidden="1" customHeight="1" x14ac:dyDescent="0.45">
      <c r="I104" s="82"/>
    </row>
    <row r="105" spans="9:9" ht="8.25" hidden="1" customHeight="1" x14ac:dyDescent="0.45">
      <c r="I105" s="82"/>
    </row>
    <row r="106" spans="9:9" ht="8.25" hidden="1" customHeight="1" x14ac:dyDescent="0.45">
      <c r="I106" s="82"/>
    </row>
    <row r="107" spans="9:9" ht="8.25" hidden="1" customHeight="1" x14ac:dyDescent="0.45">
      <c r="I107" s="82"/>
    </row>
    <row r="108" spans="9:9" ht="8.25" hidden="1" customHeight="1" x14ac:dyDescent="0.45">
      <c r="I108" s="82"/>
    </row>
    <row r="109" spans="9:9" ht="8.25" hidden="1" customHeight="1" x14ac:dyDescent="0.45">
      <c r="I109" s="82"/>
    </row>
    <row r="110" spans="9:9" ht="8.25" hidden="1" customHeight="1" x14ac:dyDescent="0.45">
      <c r="I110" s="82"/>
    </row>
    <row r="111" spans="9:9" ht="8.25" hidden="1" customHeight="1" x14ac:dyDescent="0.45">
      <c r="I111" s="82"/>
    </row>
    <row r="112" spans="9:9" ht="8.25" hidden="1" customHeight="1" x14ac:dyDescent="0.45">
      <c r="I112" s="82"/>
    </row>
    <row r="113" spans="9:9" ht="8.25" hidden="1" customHeight="1" x14ac:dyDescent="0.45">
      <c r="I113" s="82"/>
    </row>
    <row r="114" spans="9:9" ht="8.25" hidden="1" customHeight="1" x14ac:dyDescent="0.45">
      <c r="I114" s="82"/>
    </row>
    <row r="115" spans="9:9" ht="8.25" hidden="1" customHeight="1" x14ac:dyDescent="0.45">
      <c r="I115" s="82"/>
    </row>
    <row r="116" spans="9:9" ht="8.25" hidden="1" customHeight="1" x14ac:dyDescent="0.45">
      <c r="I116" s="82"/>
    </row>
    <row r="117" spans="9:9" ht="8.25" hidden="1" customHeight="1" x14ac:dyDescent="0.45">
      <c r="I117" s="82"/>
    </row>
    <row r="118" spans="9:9" ht="8.25" hidden="1" customHeight="1" x14ac:dyDescent="0.45">
      <c r="I118" s="82"/>
    </row>
    <row r="119" spans="9:9" ht="8.25" hidden="1" customHeight="1" x14ac:dyDescent="0.45">
      <c r="I119" s="82"/>
    </row>
    <row r="120" spans="9:9" ht="8.25" hidden="1" customHeight="1" x14ac:dyDescent="0.45">
      <c r="I120" s="82"/>
    </row>
    <row r="121" spans="9:9" ht="8.25" hidden="1" customHeight="1" x14ac:dyDescent="0.45">
      <c r="I121" s="82"/>
    </row>
    <row r="122" spans="9:9" ht="8.25" hidden="1" customHeight="1" x14ac:dyDescent="0.45">
      <c r="I122" s="82"/>
    </row>
    <row r="123" spans="9:9" ht="8.25" hidden="1" customHeight="1" x14ac:dyDescent="0.45">
      <c r="I123" s="82"/>
    </row>
    <row r="124" spans="9:9" ht="8.25" hidden="1" customHeight="1" x14ac:dyDescent="0.45">
      <c r="I124" s="82"/>
    </row>
    <row r="125" spans="9:9" ht="8.25" hidden="1" customHeight="1" x14ac:dyDescent="0.45">
      <c r="I125" s="82"/>
    </row>
    <row r="126" spans="9:9" ht="8.25" hidden="1" customHeight="1" x14ac:dyDescent="0.45">
      <c r="I126" s="82"/>
    </row>
    <row r="127" spans="9:9" ht="8.25" hidden="1" customHeight="1" x14ac:dyDescent="0.45">
      <c r="I127" s="82"/>
    </row>
    <row r="128" spans="9:9" ht="8.25" hidden="1" customHeight="1" x14ac:dyDescent="0.45">
      <c r="I128" s="82"/>
    </row>
    <row r="129" spans="9:9" ht="8.25" hidden="1" customHeight="1" x14ac:dyDescent="0.45">
      <c r="I129" s="82"/>
    </row>
    <row r="130" spans="9:9" ht="8.25" hidden="1" customHeight="1" x14ac:dyDescent="0.45">
      <c r="I130" s="82"/>
    </row>
    <row r="131" spans="9:9" ht="8.25" hidden="1" customHeight="1" x14ac:dyDescent="0.45">
      <c r="I131" s="82"/>
    </row>
    <row r="132" spans="9:9" ht="8.25" hidden="1" customHeight="1" x14ac:dyDescent="0.45">
      <c r="I132" s="82"/>
    </row>
    <row r="133" spans="9:9" ht="8.25" hidden="1" customHeight="1" x14ac:dyDescent="0.45">
      <c r="I133" s="82"/>
    </row>
    <row r="134" spans="9:9" ht="8.25" hidden="1" customHeight="1" x14ac:dyDescent="0.45">
      <c r="I134" s="82"/>
    </row>
    <row r="135" spans="9:9" ht="8.25" hidden="1" customHeight="1" x14ac:dyDescent="0.45">
      <c r="I135" s="82"/>
    </row>
    <row r="136" spans="9:9" ht="8.25" hidden="1" customHeight="1" x14ac:dyDescent="0.45">
      <c r="I136" s="82"/>
    </row>
    <row r="137" spans="9:9" ht="8.25" hidden="1" customHeight="1" x14ac:dyDescent="0.45">
      <c r="I137" s="82"/>
    </row>
    <row r="138" spans="9:9" ht="8.25" hidden="1" customHeight="1" x14ac:dyDescent="0.45">
      <c r="I138" s="82"/>
    </row>
    <row r="139" spans="9:9" ht="8.25" hidden="1" customHeight="1" x14ac:dyDescent="0.45">
      <c r="I139" s="82"/>
    </row>
    <row r="140" spans="9:9" ht="8.25" hidden="1" customHeight="1" x14ac:dyDescent="0.45">
      <c r="I140" s="82"/>
    </row>
    <row r="141" spans="9:9" ht="8.25" hidden="1" customHeight="1" x14ac:dyDescent="0.45">
      <c r="I141" s="82"/>
    </row>
    <row r="142" spans="9:9" ht="8.25" hidden="1" customHeight="1" x14ac:dyDescent="0.45">
      <c r="I142" s="82"/>
    </row>
    <row r="143" spans="9:9" ht="8.25" hidden="1" customHeight="1" x14ac:dyDescent="0.45">
      <c r="I143" s="82"/>
    </row>
    <row r="144" spans="9:9" ht="8.25" hidden="1" customHeight="1" x14ac:dyDescent="0.45">
      <c r="I144" s="82"/>
    </row>
    <row r="145" spans="9:9" ht="8.25" hidden="1" customHeight="1" x14ac:dyDescent="0.45">
      <c r="I145" s="82"/>
    </row>
    <row r="146" spans="9:9" ht="8.25" hidden="1" customHeight="1" x14ac:dyDescent="0.45">
      <c r="I146" s="82"/>
    </row>
    <row r="147" spans="9:9" ht="8.25" hidden="1" customHeight="1" x14ac:dyDescent="0.45">
      <c r="I147" s="82"/>
    </row>
    <row r="148" spans="9:9" ht="8.25" hidden="1" customHeight="1" x14ac:dyDescent="0.45">
      <c r="I148" s="82"/>
    </row>
    <row r="149" spans="9:9" ht="8.25" hidden="1" customHeight="1" x14ac:dyDescent="0.45">
      <c r="I149" s="82"/>
    </row>
    <row r="150" spans="9:9" ht="8.25" hidden="1" customHeight="1" x14ac:dyDescent="0.45">
      <c r="I150" s="82"/>
    </row>
    <row r="151" spans="9:9" ht="8.25" hidden="1" customHeight="1" x14ac:dyDescent="0.45">
      <c r="I151" s="82"/>
    </row>
    <row r="152" spans="9:9" ht="8.25" hidden="1" customHeight="1" x14ac:dyDescent="0.45">
      <c r="I152" s="82"/>
    </row>
    <row r="153" spans="9:9" ht="8.25" hidden="1" customHeight="1" x14ac:dyDescent="0.45">
      <c r="I153" s="82"/>
    </row>
    <row r="154" spans="9:9" ht="8.25" hidden="1" customHeight="1" x14ac:dyDescent="0.45">
      <c r="I154" s="82"/>
    </row>
    <row r="155" spans="9:9" ht="8.25" hidden="1" customHeight="1" x14ac:dyDescent="0.45">
      <c r="I155" s="82"/>
    </row>
    <row r="156" spans="9:9" ht="8.25" hidden="1" customHeight="1" x14ac:dyDescent="0.45">
      <c r="I156" s="82"/>
    </row>
    <row r="157" spans="9:9" ht="8.25" hidden="1" customHeight="1" x14ac:dyDescent="0.45">
      <c r="I157" s="82"/>
    </row>
    <row r="158" spans="9:9" ht="8.25" hidden="1" customHeight="1" x14ac:dyDescent="0.45">
      <c r="I158" s="82"/>
    </row>
    <row r="159" spans="9:9" ht="8.25" hidden="1" customHeight="1" x14ac:dyDescent="0.45">
      <c r="I159" s="82"/>
    </row>
    <row r="160" spans="9:9" ht="8.25" hidden="1" customHeight="1" x14ac:dyDescent="0.45">
      <c r="I160" s="82"/>
    </row>
    <row r="161" spans="9:9" ht="8.25" hidden="1" customHeight="1" x14ac:dyDescent="0.45">
      <c r="I161" s="82"/>
    </row>
    <row r="162" spans="9:9" ht="8.25" hidden="1" customHeight="1" x14ac:dyDescent="0.45">
      <c r="I162" s="82"/>
    </row>
    <row r="163" spans="9:9" ht="8.25" hidden="1" customHeight="1" x14ac:dyDescent="0.45">
      <c r="I163" s="82"/>
    </row>
    <row r="164" spans="9:9" ht="8.25" hidden="1" customHeight="1" x14ac:dyDescent="0.45">
      <c r="I164" s="82"/>
    </row>
    <row r="165" spans="9:9" ht="8.25" hidden="1" customHeight="1" x14ac:dyDescent="0.45">
      <c r="I165" s="82"/>
    </row>
    <row r="166" spans="9:9" ht="8.25" hidden="1" customHeight="1" x14ac:dyDescent="0.45">
      <c r="I166" s="82"/>
    </row>
    <row r="167" spans="9:9" ht="8.25" hidden="1" customHeight="1" x14ac:dyDescent="0.45">
      <c r="I167" s="82"/>
    </row>
    <row r="168" spans="9:9" ht="8.25" hidden="1" customHeight="1" x14ac:dyDescent="0.45">
      <c r="I168" s="82"/>
    </row>
    <row r="169" spans="9:9" ht="8.25" hidden="1" customHeight="1" x14ac:dyDescent="0.45">
      <c r="I169" s="82"/>
    </row>
    <row r="170" spans="9:9" ht="8.25" hidden="1" customHeight="1" x14ac:dyDescent="0.45">
      <c r="I170" s="82"/>
    </row>
    <row r="171" spans="9:9" ht="8.25" hidden="1" customHeight="1" x14ac:dyDescent="0.45">
      <c r="I171" s="82"/>
    </row>
    <row r="172" spans="9:9" ht="8.25" hidden="1" customHeight="1" x14ac:dyDescent="0.45">
      <c r="I172" s="82"/>
    </row>
    <row r="173" spans="9:9" ht="8.25" hidden="1" customHeight="1" x14ac:dyDescent="0.45">
      <c r="I173" s="82"/>
    </row>
    <row r="174" spans="9:9" ht="8.25" hidden="1" customHeight="1" x14ac:dyDescent="0.45">
      <c r="I174" s="82"/>
    </row>
    <row r="175" spans="9:9" ht="8.25" hidden="1" customHeight="1" x14ac:dyDescent="0.45">
      <c r="I175" s="82"/>
    </row>
    <row r="176" spans="9:9" ht="8.25" hidden="1" customHeight="1" x14ac:dyDescent="0.45">
      <c r="I176" s="82"/>
    </row>
    <row r="177" spans="9:9" ht="8.25" hidden="1" customHeight="1" x14ac:dyDescent="0.45">
      <c r="I177" s="82"/>
    </row>
    <row r="178" spans="9:9" ht="8.25" hidden="1" customHeight="1" x14ac:dyDescent="0.45">
      <c r="I178" s="82"/>
    </row>
    <row r="179" spans="9:9" ht="8.25" hidden="1" customHeight="1" x14ac:dyDescent="0.45">
      <c r="I179" s="82"/>
    </row>
    <row r="180" spans="9:9" ht="8.25" hidden="1" customHeight="1" x14ac:dyDescent="0.45">
      <c r="I180" s="82"/>
    </row>
  </sheetData>
  <mergeCells count="7">
    <mergeCell ref="O1:O2"/>
    <mergeCell ref="A1:H1"/>
    <mergeCell ref="J1:J2"/>
    <mergeCell ref="K1:K2"/>
    <mergeCell ref="L1:L2"/>
    <mergeCell ref="M1:M2"/>
    <mergeCell ref="N1:N2"/>
  </mergeCells>
  <conditionalFormatting sqref="B3:H74">
    <cfRule type="containsText" dxfId="17" priority="1" operator="containsText" text="Unavailable">
      <formula>NOT(ISERROR(SEARCH("Unavailable",B3)))</formula>
    </cfRule>
    <cfRule type="containsText" dxfId="16" priority="2" operator="containsText" text="Com Hab">
      <formula>NOT(ISERROR(SEARCH("Com Hab",B3)))</formula>
    </cfRule>
    <cfRule type="containsText" dxfId="15" priority="3" operator="containsText" text="Respite">
      <formula>NOT(ISERROR(SEARCH("Respite",B3)))</formula>
    </cfRule>
    <cfRule type="containsText" dxfId="14" priority="4" operator="containsText" text="Advocacy">
      <formula>NOT(ISERROR(SEARCH("Advocacy",B3)))</formula>
    </cfRule>
    <cfRule type="containsText" dxfId="13" priority="5" operator="containsText" text="CareGiver">
      <formula>NOT(ISERROR(SEARCH("CareGiver",B3)))</formula>
    </cfRule>
    <cfRule type="containsText" dxfId="12" priority="6" operator="containsText" text="Pre-Vocational">
      <formula>NOT(ISERROR(SEARCH("Pre-Vocational",B3)))</formula>
    </cfRule>
  </conditionalFormatting>
  <dataValidations count="3">
    <dataValidation allowBlank="1" showInputMessage="1" showErrorMessage="1" prompt="Fill out in worker home sheet" sqref="R1:R6" xr:uid="{CA1B27F6-51D7-4314-941B-C87509998AEF}"/>
    <dataValidation type="list" allowBlank="1" showInputMessage="1" showErrorMessage="1" sqref="I3:I180" xr:uid="{0FCC5881-E4B7-4813-888D-40E4F849FF84}">
      <formula1>Clients</formula1>
    </dataValidation>
    <dataValidation type="list" allowBlank="1" showInputMessage="1" showErrorMessage="1" sqref="A1" xr:uid="{AB5BA395-9B89-47D1-9619-8F0461B11910}">
      <formula1>worker</formula1>
    </dataValidation>
  </dataValidations>
  <pageMargins left="0" right="0" top="1.75" bottom="0.75" header="0" footer="0"/>
  <pageSetup orientation="portrait" r:id="rId1"/>
  <headerFooter scaleWithDoc="0">
    <oddHeader>&amp;L&amp;G&amp;C
&amp;G</oddHeader>
    <oddFooter>&amp;C
Signature: ____________________ Date: ____/____/____
 &amp;K92D05010 Prag Blvd #003 Monroe NY 10950 ● 845-600-1331 ● Info@legadail.org &amp;K01+000
&amp;G</oddFooter>
  </headerFooter>
  <drawing r:id="rId2"/>
  <legacyDrawingHF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374A6-92ED-49C8-B4B8-768D292FD16A}">
  <sheetPr codeName="Sheet33">
    <tabColor indexed="30"/>
    <pageSetUpPr fitToPage="1"/>
  </sheetPr>
  <dimension ref="A1:GC180"/>
  <sheetViews>
    <sheetView showGridLines="0" zoomScale="85" zoomScaleNormal="85" workbookViewId="0">
      <selection activeCell="R41" sqref="R41"/>
    </sheetView>
  </sheetViews>
  <sheetFormatPr defaultColWidth="0" defaultRowHeight="0" customHeight="1" zeroHeight="1" x14ac:dyDescent="0.45"/>
  <cols>
    <col min="1" max="1" width="11.265625" style="11" bestFit="1" customWidth="1"/>
    <col min="2" max="8" width="6.53125" style="11" customWidth="1"/>
    <col min="9" max="9" width="16.53125" style="83" customWidth="1"/>
    <col min="10" max="15" width="6.53125" customWidth="1"/>
    <col min="16" max="16" width="5.46484375" style="11" customWidth="1"/>
    <col min="17" max="17" width="17.73046875" style="11" customWidth="1"/>
    <col min="18" max="18" width="29.53125" style="50" customWidth="1"/>
    <col min="19" max="19" width="3.73046875" style="11" customWidth="1"/>
    <col min="20" max="20" width="37.53125" style="11" customWidth="1"/>
    <col min="21" max="21" width="3.73046875" style="11" customWidth="1"/>
    <col min="22" max="22" width="4.796875" style="11" hidden="1" customWidth="1"/>
    <col min="23" max="23" width="10.265625" style="11" hidden="1" customWidth="1"/>
    <col min="24" max="24" width="14.265625" style="11" hidden="1" customWidth="1"/>
    <col min="25" max="29" width="3.73046875" style="11" hidden="1" customWidth="1"/>
    <col min="30" max="30" width="4.796875" style="11" hidden="1" customWidth="1"/>
    <col min="31" max="31" width="10.265625" style="11" hidden="1" customWidth="1"/>
    <col min="32" max="37" width="3.73046875" style="11" hidden="1" customWidth="1"/>
    <col min="38" max="38" width="4.796875" style="11" hidden="1" customWidth="1"/>
    <col min="39" max="39" width="10.265625" style="11" hidden="1" customWidth="1"/>
    <col min="40" max="45" width="3.73046875" style="11" hidden="1" customWidth="1"/>
    <col min="46" max="46" width="4.796875" style="11" hidden="1" customWidth="1"/>
    <col min="47" max="47" width="10.265625" style="11" hidden="1" customWidth="1"/>
    <col min="48" max="53" width="3.73046875" style="11" hidden="1" customWidth="1"/>
    <col min="54" max="54" width="4.796875" style="11" hidden="1" customWidth="1"/>
    <col min="55" max="55" width="10.265625" style="11" hidden="1" customWidth="1"/>
    <col min="56" max="61" width="3.73046875" style="11" hidden="1" customWidth="1"/>
    <col min="62" max="62" width="4.796875" style="11" hidden="1" customWidth="1"/>
    <col min="63" max="63" width="10.265625" style="11" hidden="1" customWidth="1"/>
    <col min="64" max="69" width="3.73046875" style="11" hidden="1" customWidth="1"/>
    <col min="70" max="70" width="4.796875" style="11" hidden="1" customWidth="1"/>
    <col min="71" max="71" width="10.265625" style="11" hidden="1" customWidth="1"/>
    <col min="72" max="77" width="3.73046875" style="11" hidden="1" customWidth="1"/>
    <col min="78" max="78" width="4.796875" style="11" hidden="1" customWidth="1"/>
    <col min="79" max="79" width="10.265625" style="11" hidden="1" customWidth="1"/>
    <col min="80" max="85" width="3.73046875" style="11" hidden="1" customWidth="1"/>
    <col min="86" max="86" width="4.796875" style="11" hidden="1" customWidth="1"/>
    <col min="87" max="87" width="10.265625" style="11" hidden="1" customWidth="1"/>
    <col min="88" max="93" width="3.73046875" style="11" hidden="1" customWidth="1"/>
    <col min="94" max="94" width="4.796875" style="11" hidden="1" customWidth="1"/>
    <col min="95" max="95" width="10.265625" style="11" hidden="1" customWidth="1"/>
    <col min="96" max="101" width="3.73046875" style="11" hidden="1" customWidth="1"/>
    <col min="102" max="102" width="4.796875" style="11" hidden="1" customWidth="1"/>
    <col min="103" max="103" width="10.265625" style="11" hidden="1" customWidth="1"/>
    <col min="104" max="109" width="3.73046875" style="11" hidden="1" customWidth="1"/>
    <col min="110" max="110" width="4.796875" style="11" hidden="1" customWidth="1"/>
    <col min="111" max="111" width="10.265625" style="11" hidden="1" customWidth="1"/>
    <col min="112" max="117" width="3.73046875" style="11" hidden="1" customWidth="1"/>
    <col min="118" max="118" width="4.796875" style="11" hidden="1" customWidth="1"/>
    <col min="119" max="119" width="10.265625" style="11" hidden="1" customWidth="1"/>
    <col min="120" max="125" width="3.73046875" style="11" hidden="1" customWidth="1"/>
    <col min="126" max="126" width="4.796875" style="11" hidden="1" customWidth="1"/>
    <col min="127" max="127" width="10.265625" style="11" hidden="1" customWidth="1"/>
    <col min="128" max="133" width="3.73046875" style="11" hidden="1" customWidth="1"/>
    <col min="134" max="134" width="4.796875" style="11" hidden="1" customWidth="1"/>
    <col min="135" max="135" width="10.265625" style="11" hidden="1" customWidth="1"/>
    <col min="136" max="141" width="3.73046875" style="11" hidden="1" customWidth="1"/>
    <col min="142" max="142" width="4.796875" style="11" hidden="1" customWidth="1"/>
    <col min="143" max="143" width="10.265625" style="11" hidden="1" customWidth="1"/>
    <col min="144" max="149" width="3.73046875" style="11" hidden="1" customWidth="1"/>
    <col min="150" max="150" width="4.796875" style="11" hidden="1" customWidth="1"/>
    <col min="151" max="151" width="10.265625" style="11" hidden="1" customWidth="1"/>
    <col min="152" max="157" width="3.73046875" style="11" hidden="1" customWidth="1"/>
    <col min="158" max="158" width="4.796875" style="11" hidden="1" customWidth="1"/>
    <col min="159" max="159" width="10.265625" style="11" hidden="1" customWidth="1"/>
    <col min="160" max="165" width="3.73046875" style="11" hidden="1" customWidth="1"/>
    <col min="166" max="166" width="4.796875" style="11" hidden="1" customWidth="1"/>
    <col min="167" max="167" width="10.265625" style="11" hidden="1" customWidth="1"/>
    <col min="168" max="173" width="3.73046875" style="11" hidden="1" customWidth="1"/>
    <col min="174" max="174" width="4.796875" style="11" hidden="1" customWidth="1"/>
    <col min="175" max="175" width="3.73046875" hidden="1" customWidth="1"/>
    <col min="176" max="176" width="20.265625" hidden="1" customWidth="1"/>
    <col min="177" max="178" width="14.53125" hidden="1" customWidth="1"/>
    <col min="179" max="183" width="3.73046875" hidden="1" customWidth="1"/>
    <col min="184" max="184" width="12" hidden="1" customWidth="1"/>
    <col min="185" max="185" width="8.265625" hidden="1" customWidth="1"/>
    <col min="186" max="16384" width="3.73046875" hidden="1"/>
  </cols>
  <sheetData>
    <row r="1" spans="1:174" ht="8.25" customHeight="1" thickBot="1" x14ac:dyDescent="0.5">
      <c r="A1" s="181" t="s">
        <v>29</v>
      </c>
      <c r="B1" s="182"/>
      <c r="C1" s="182"/>
      <c r="D1" s="182"/>
      <c r="E1" s="182"/>
      <c r="F1" s="182"/>
      <c r="G1" s="182"/>
      <c r="H1" s="183"/>
      <c r="I1" s="148"/>
      <c r="J1" s="180" t="s">
        <v>208</v>
      </c>
      <c r="K1" s="180" t="s">
        <v>6</v>
      </c>
      <c r="L1" s="180" t="s">
        <v>7</v>
      </c>
      <c r="M1" s="180" t="s">
        <v>8</v>
      </c>
      <c r="N1" s="180" t="s">
        <v>107</v>
      </c>
      <c r="O1" s="180" t="s">
        <v>39</v>
      </c>
      <c r="P1"/>
      <c r="Q1" s="117" t="s">
        <v>10</v>
      </c>
      <c r="R1" s="115" t="str" cm="1">
        <f t="array" aca="1" ref="R1" ca="1">INDIRECT(CONCATENATE("Worker!A",MATCH($A$1,Worker!A:A,0)))</f>
        <v>Worker 9</v>
      </c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</row>
    <row r="2" spans="1:174" ht="8.25" customHeight="1" thickTop="1" thickBot="1" x14ac:dyDescent="0.5">
      <c r="A2" s="47"/>
      <c r="B2" s="47" t="s">
        <v>32</v>
      </c>
      <c r="C2" s="47" t="s">
        <v>33</v>
      </c>
      <c r="D2" s="47" t="s">
        <v>34</v>
      </c>
      <c r="E2" s="47" t="s">
        <v>35</v>
      </c>
      <c r="F2" s="47" t="s">
        <v>36</v>
      </c>
      <c r="G2" s="47" t="s">
        <v>37</v>
      </c>
      <c r="H2" s="47" t="s">
        <v>38</v>
      </c>
      <c r="I2" s="149" t="s">
        <v>172</v>
      </c>
      <c r="J2" s="180"/>
      <c r="K2" s="180"/>
      <c r="L2" s="180"/>
      <c r="M2" s="180"/>
      <c r="N2" s="180"/>
      <c r="O2" s="180"/>
      <c r="P2"/>
      <c r="Q2" s="117" t="s">
        <v>198</v>
      </c>
      <c r="R2" s="115" cm="1">
        <f t="array" aca="1" ref="R2" ca="1">INDIRECT(CONCATENATE("Worker!I",MATCH($A$1,Worker!A:A,0)))</f>
        <v>0</v>
      </c>
      <c r="S2"/>
      <c r="T2"/>
      <c r="U2"/>
      <c r="V2"/>
      <c r="W2" s="29" t="s">
        <v>179</v>
      </c>
      <c r="X2" s="29" t="str">
        <f>LOWER(A1)</f>
        <v>worker 9</v>
      </c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</row>
    <row r="3" spans="1:174" ht="8.25" customHeight="1" thickTop="1" thickBot="1" x14ac:dyDescent="0.5">
      <c r="A3" s="145">
        <v>0.25</v>
      </c>
      <c r="B3" s="84"/>
      <c r="C3" s="87"/>
      <c r="D3" s="84"/>
      <c r="E3" s="87"/>
      <c r="F3" s="84"/>
      <c r="G3" s="87"/>
      <c r="H3" s="84"/>
      <c r="I3" s="82"/>
      <c r="J3" s="119">
        <f ca="1">IFERROR(COUNTIFS(INDIRECT(CONCATENATE("'",$I3,"'!B3:H74")),"*Pre-Vocational*",INDIRECT(CONCATENATE("'",$I3,"'!B3:H74")),"*"&amp;$A$1&amp;"*")/4,0)</f>
        <v>0</v>
      </c>
      <c r="K3" s="120">
        <f ca="1">IFERROR(COUNTIFS(INDIRECT(CONCATENATE("'",$I3,"'!B3:H74")),"*CareGiver*",INDIRECT(CONCATENATE("'",$I3,"'!B3:H74")),"*"&amp;$A$1&amp;"*")/4,0)</f>
        <v>0</v>
      </c>
      <c r="L3" s="121">
        <f ca="1">IFERROR(COUNTIFS(INDIRECT(CONCATENATE("'",$I3,"'!B3:H74")),"*Advocacy*",INDIRECT(CONCATENATE("'",$I3,"'!B3:H74")),"*"&amp;$A$1&amp;"*")/4,0)</f>
        <v>0</v>
      </c>
      <c r="M3" s="122">
        <f ca="1">IFERROR(COUNTIFS(INDIRECT(CONCATENATE("'",$I3,"'!B3:H74")),"*Respite*",INDIRECT(CONCATENATE("'",$I3,"'!B3:H74")),"*"&amp;$A$1&amp;"*")/4,0)</f>
        <v>0</v>
      </c>
      <c r="N3" s="123">
        <f ca="1">IFERROR(COUNTIFS(INDIRECT(CONCATENATE("'",$I3,"'!B3:H74")),"*Com Hab*",INDIRECT(CONCATENATE("'",$I3,"'!B3:H74")),"*"&amp;$A$1&amp;"*")/4,0)</f>
        <v>0</v>
      </c>
      <c r="O3" s="124">
        <f ca="1">SUM(J3:N3)</f>
        <v>0</v>
      </c>
      <c r="P3"/>
      <c r="Q3" s="117" t="s">
        <v>201</v>
      </c>
      <c r="R3" s="115" cm="1">
        <f t="array" aca="1" ref="R3" ca="1">INDIRECT(CONCATENATE("Worker!J",MATCH($A$1,Worker!A:A,0)))</f>
        <v>0</v>
      </c>
      <c r="S3"/>
      <c r="T3"/>
      <c r="U3"/>
      <c r="V3"/>
      <c r="W3" s="29" t="s">
        <v>166</v>
      </c>
      <c r="X3" s="29" t="str">
        <f>LOWER(VLOOKUP(X2,Worker!A:N,12,FALSE))</f>
        <v/>
      </c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</row>
    <row r="4" spans="1:174" ht="8.25" customHeight="1" thickTop="1" thickBot="1" x14ac:dyDescent="0.5">
      <c r="A4" s="146">
        <v>0.26041666666666669</v>
      </c>
      <c r="B4" s="85"/>
      <c r="C4" s="79"/>
      <c r="D4" s="85"/>
      <c r="E4" s="79"/>
      <c r="F4" s="85"/>
      <c r="G4" s="79"/>
      <c r="H4" s="85"/>
      <c r="I4" s="82"/>
      <c r="J4" s="119">
        <f t="shared" ref="J4:J67" ca="1" si="0">IFERROR(COUNTIFS(INDIRECT(CONCATENATE("'",$I4,"'!B3:H74")),"*Pre-Vocational*",INDIRECT(CONCATENATE("'",$I4,"'!B3:H74")),"*"&amp;$A$1&amp;"*")/4,0)</f>
        <v>0</v>
      </c>
      <c r="K4" s="120">
        <f t="shared" ref="K4:K67" ca="1" si="1">IFERROR(COUNTIFS(INDIRECT(CONCATENATE("'",$I4,"'!B3:H74")),"*CareGiver*",INDIRECT(CONCATENATE("'",$I4,"'!B3:H74")),"*"&amp;$A$1&amp;"*")/4,0)</f>
        <v>0</v>
      </c>
      <c r="L4" s="121">
        <f t="shared" ref="L4:L67" ca="1" si="2">IFERROR(COUNTIFS(INDIRECT(CONCATENATE("'",$I4,"'!B3:H74")),"*Advocacy*",INDIRECT(CONCATENATE("'",$I4,"'!B3:H74")),"*"&amp;$A$1&amp;"*")/4,0)</f>
        <v>0</v>
      </c>
      <c r="M4" s="122">
        <f t="shared" ref="M4:M67" ca="1" si="3">IFERROR(COUNTIFS(INDIRECT(CONCATENATE("'",$I4,"'!B3:H74")),"*Respite*",INDIRECT(CONCATENATE("'",$I4,"'!B3:H74")),"*"&amp;$A$1&amp;"*")/4,0)</f>
        <v>0</v>
      </c>
      <c r="N4" s="123">
        <f t="shared" ref="N4:N67" ca="1" si="4">IFERROR(COUNTIFS(INDIRECT(CONCATENATE("'",$I4,"'!B3:H74")),"*Com Hab*",INDIRECT(CONCATENATE("'",$I4,"'!B3:H74")),"*"&amp;$A$1&amp;"*")/4,0)</f>
        <v>0</v>
      </c>
      <c r="O4" s="124">
        <f t="shared" ref="O4:O67" ca="1" si="5">SUM(J4:N4)</f>
        <v>0</v>
      </c>
      <c r="P4"/>
      <c r="Q4" s="117" t="s">
        <v>199</v>
      </c>
      <c r="R4" s="115" cm="1">
        <f t="array" aca="1" ref="R4" ca="1">INDIRECT(CONCATENATE("Worker!K",MATCH($A$1,Worker!A:A,0)))</f>
        <v>0</v>
      </c>
      <c r="S4"/>
      <c r="T4"/>
      <c r="U4"/>
      <c r="V4"/>
      <c r="W4" s="29" t="s">
        <v>109</v>
      </c>
      <c r="X4" s="30">
        <f>VLOOKUP(X2,Worker!A:N,2,FALSE)</f>
        <v>120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</row>
    <row r="5" spans="1:174" ht="8.25" customHeight="1" thickTop="1" thickBot="1" x14ac:dyDescent="0.5">
      <c r="A5" s="146">
        <v>0.27083333333333331</v>
      </c>
      <c r="B5" s="85"/>
      <c r="C5" s="79"/>
      <c r="D5" s="85"/>
      <c r="E5" s="79"/>
      <c r="F5" s="85"/>
      <c r="G5" s="79"/>
      <c r="H5" s="85"/>
      <c r="I5" s="82"/>
      <c r="J5" s="119">
        <f t="shared" ca="1" si="0"/>
        <v>0</v>
      </c>
      <c r="K5" s="120">
        <f t="shared" ca="1" si="1"/>
        <v>0</v>
      </c>
      <c r="L5" s="121">
        <f t="shared" ca="1" si="2"/>
        <v>0</v>
      </c>
      <c r="M5" s="122">
        <f t="shared" ca="1" si="3"/>
        <v>0</v>
      </c>
      <c r="N5" s="123">
        <f t="shared" ca="1" si="4"/>
        <v>0</v>
      </c>
      <c r="O5" s="124">
        <f t="shared" ca="1" si="5"/>
        <v>0</v>
      </c>
      <c r="P5"/>
      <c r="Q5" s="117" t="s">
        <v>226</v>
      </c>
      <c r="R5" s="115" cm="1">
        <f t="array" aca="1" ref="R5" ca="1">INDIRECT(CONCATENATE("Worker!L",MATCH($A$1,Worker!A:A,0)))</f>
        <v>0</v>
      </c>
      <c r="S5"/>
      <c r="T5"/>
      <c r="U5"/>
      <c r="V5"/>
      <c r="W5" s="31"/>
      <c r="X5" s="30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</row>
    <row r="6" spans="1:174" ht="8.25" customHeight="1" thickTop="1" thickBot="1" x14ac:dyDescent="0.5">
      <c r="A6" s="147">
        <v>0.28125</v>
      </c>
      <c r="B6" s="86"/>
      <c r="C6" s="88"/>
      <c r="D6" s="86"/>
      <c r="E6" s="88"/>
      <c r="F6" s="86"/>
      <c r="G6" s="88"/>
      <c r="H6" s="86"/>
      <c r="I6" s="82"/>
      <c r="J6" s="119">
        <f t="shared" ca="1" si="0"/>
        <v>0</v>
      </c>
      <c r="K6" s="120">
        <f t="shared" ca="1" si="1"/>
        <v>0</v>
      </c>
      <c r="L6" s="121">
        <f t="shared" ca="1" si="2"/>
        <v>0</v>
      </c>
      <c r="M6" s="122">
        <f t="shared" ca="1" si="3"/>
        <v>0</v>
      </c>
      <c r="N6" s="123">
        <f t="shared" ca="1" si="4"/>
        <v>0</v>
      </c>
      <c r="O6" s="124">
        <f t="shared" ca="1" si="5"/>
        <v>0</v>
      </c>
      <c r="P6"/>
      <c r="Q6" s="117" t="s">
        <v>200</v>
      </c>
      <c r="R6" s="115" cm="1">
        <f t="array" aca="1" ref="R6" ca="1">INDIRECT(CONCATENATE("Worker!M",MATCH($A$1,Worker!A:A,0)))</f>
        <v>0</v>
      </c>
      <c r="S6"/>
      <c r="T6"/>
      <c r="U6"/>
      <c r="V6"/>
      <c r="W6" s="31"/>
      <c r="X6" s="30">
        <f>IF(X4=Settings!E1,5,IF(X4=Settings!F1,6,IF(X4=Settings!G1,7,)))</f>
        <v>5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</row>
    <row r="7" spans="1:174" ht="8.25" customHeight="1" thickTop="1" thickBot="1" x14ac:dyDescent="0.5">
      <c r="A7" s="145">
        <v>0.29166666666666669</v>
      </c>
      <c r="B7" s="84"/>
      <c r="C7" s="87"/>
      <c r="D7" s="84"/>
      <c r="E7" s="87"/>
      <c r="F7" s="84"/>
      <c r="G7" s="87"/>
      <c r="H7" s="84"/>
      <c r="I7" s="82"/>
      <c r="J7" s="119">
        <f t="shared" ca="1" si="0"/>
        <v>0</v>
      </c>
      <c r="K7" s="120">
        <f t="shared" ca="1" si="1"/>
        <v>0</v>
      </c>
      <c r="L7" s="121">
        <f t="shared" ca="1" si="2"/>
        <v>0</v>
      </c>
      <c r="M7" s="122">
        <f t="shared" ca="1" si="3"/>
        <v>0</v>
      </c>
      <c r="N7" s="123">
        <f t="shared" ca="1" si="4"/>
        <v>0</v>
      </c>
      <c r="O7" s="124">
        <f t="shared" ca="1" si="5"/>
        <v>0</v>
      </c>
      <c r="P7"/>
      <c r="Q7"/>
      <c r="R7" s="1"/>
      <c r="S7"/>
      <c r="T7"/>
      <c r="U7"/>
      <c r="V7"/>
      <c r="W7" s="31"/>
      <c r="X7" s="30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</row>
    <row r="8" spans="1:174" ht="8.25" customHeight="1" thickTop="1" thickBot="1" x14ac:dyDescent="0.5">
      <c r="A8" s="146">
        <v>0.30208333333333331</v>
      </c>
      <c r="B8" s="85"/>
      <c r="C8" s="79"/>
      <c r="D8" s="85"/>
      <c r="E8" s="79"/>
      <c r="F8" s="85"/>
      <c r="G8" s="79"/>
      <c r="H8" s="85"/>
      <c r="I8" s="82"/>
      <c r="J8" s="119">
        <f t="shared" ca="1" si="0"/>
        <v>0</v>
      </c>
      <c r="K8" s="120">
        <f t="shared" ca="1" si="1"/>
        <v>0</v>
      </c>
      <c r="L8" s="121">
        <f t="shared" ca="1" si="2"/>
        <v>0</v>
      </c>
      <c r="M8" s="122">
        <f t="shared" ca="1" si="3"/>
        <v>0</v>
      </c>
      <c r="N8" s="123">
        <f t="shared" ca="1" si="4"/>
        <v>0</v>
      </c>
      <c r="O8" s="124">
        <f t="shared" ca="1" si="5"/>
        <v>0</v>
      </c>
      <c r="P8"/>
      <c r="Q8"/>
      <c r="R8" s="1"/>
      <c r="S8"/>
      <c r="T8"/>
      <c r="U8"/>
      <c r="V8"/>
      <c r="W8" s="29" t="s">
        <v>108</v>
      </c>
      <c r="X8" s="30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</row>
    <row r="9" spans="1:174" ht="8.25" customHeight="1" thickTop="1" thickBot="1" x14ac:dyDescent="0.5">
      <c r="A9" s="146">
        <v>0.3125</v>
      </c>
      <c r="B9" s="85"/>
      <c r="C9" s="79"/>
      <c r="D9" s="85"/>
      <c r="E9" s="79"/>
      <c r="F9" s="85"/>
      <c r="G9" s="79"/>
      <c r="H9" s="85"/>
      <c r="I9" s="82"/>
      <c r="J9" s="119">
        <f t="shared" ca="1" si="0"/>
        <v>0</v>
      </c>
      <c r="K9" s="120">
        <f t="shared" ca="1" si="1"/>
        <v>0</v>
      </c>
      <c r="L9" s="121">
        <f t="shared" ca="1" si="2"/>
        <v>0</v>
      </c>
      <c r="M9" s="122">
        <f t="shared" ca="1" si="3"/>
        <v>0</v>
      </c>
      <c r="N9" s="123">
        <f t="shared" ca="1" si="4"/>
        <v>0</v>
      </c>
      <c r="O9" s="124">
        <f t="shared" ca="1" si="5"/>
        <v>0</v>
      </c>
      <c r="P9"/>
      <c r="Q9"/>
      <c r="R9" s="1"/>
      <c r="S9"/>
      <c r="T9"/>
      <c r="U9"/>
      <c r="V9"/>
      <c r="W9" s="29" t="s">
        <v>5</v>
      </c>
      <c r="X9" s="30" t="str">
        <f>VLOOKUP(W9,Settings!$A$1:$G$6,$X$6,FALSE)</f>
        <v>Yes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</row>
    <row r="10" spans="1:174" ht="8.25" customHeight="1" thickTop="1" thickBot="1" x14ac:dyDescent="0.5">
      <c r="A10" s="147">
        <v>0.32291666666666702</v>
      </c>
      <c r="B10" s="86"/>
      <c r="C10" s="88"/>
      <c r="D10" s="86"/>
      <c r="E10" s="88"/>
      <c r="F10" s="86"/>
      <c r="G10" s="88"/>
      <c r="H10" s="86"/>
      <c r="I10" s="82"/>
      <c r="J10" s="119">
        <f t="shared" ca="1" si="0"/>
        <v>0</v>
      </c>
      <c r="K10" s="120">
        <f t="shared" ca="1" si="1"/>
        <v>0</v>
      </c>
      <c r="L10" s="121">
        <f t="shared" ca="1" si="2"/>
        <v>0</v>
      </c>
      <c r="M10" s="122">
        <f t="shared" ca="1" si="3"/>
        <v>0</v>
      </c>
      <c r="N10" s="123">
        <f t="shared" ca="1" si="4"/>
        <v>0</v>
      </c>
      <c r="O10" s="124">
        <f t="shared" ca="1" si="5"/>
        <v>0</v>
      </c>
      <c r="P10"/>
      <c r="Q10"/>
      <c r="R10" s="1"/>
      <c r="S10"/>
      <c r="T10"/>
      <c r="U10"/>
      <c r="V10"/>
      <c r="W10" s="29" t="s">
        <v>6</v>
      </c>
      <c r="X10" s="30" t="str">
        <f>VLOOKUP(W10,Settings!$A$1:$G$6,$X$6,FALSE)</f>
        <v>Yes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</row>
    <row r="11" spans="1:174" ht="8.25" customHeight="1" thickTop="1" thickBot="1" x14ac:dyDescent="0.5">
      <c r="A11" s="145">
        <v>0.33333333333333298</v>
      </c>
      <c r="B11" s="84"/>
      <c r="C11" s="87"/>
      <c r="D11" s="84"/>
      <c r="E11" s="87"/>
      <c r="F11" s="84"/>
      <c r="G11" s="87"/>
      <c r="H11" s="84"/>
      <c r="I11" s="82"/>
      <c r="J11" s="119">
        <f t="shared" ca="1" si="0"/>
        <v>0</v>
      </c>
      <c r="K11" s="120">
        <f t="shared" ca="1" si="1"/>
        <v>0</v>
      </c>
      <c r="L11" s="121">
        <f t="shared" ca="1" si="2"/>
        <v>0</v>
      </c>
      <c r="M11" s="122">
        <f t="shared" ca="1" si="3"/>
        <v>0</v>
      </c>
      <c r="N11" s="123">
        <f t="shared" ca="1" si="4"/>
        <v>0</v>
      </c>
      <c r="O11" s="124">
        <f t="shared" ca="1" si="5"/>
        <v>0</v>
      </c>
      <c r="P11"/>
      <c r="Q11"/>
      <c r="R11" s="1"/>
      <c r="S11"/>
      <c r="T11"/>
      <c r="U11"/>
      <c r="V11"/>
      <c r="W11" s="29" t="s">
        <v>7</v>
      </c>
      <c r="X11" s="30" t="str">
        <f>VLOOKUP(W11,Settings!$A$1:$G$6,$X$6,FALSE)</f>
        <v>Yes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</row>
    <row r="12" spans="1:174" ht="8.25" customHeight="1" thickTop="1" thickBot="1" x14ac:dyDescent="0.5">
      <c r="A12" s="146">
        <v>0.34375</v>
      </c>
      <c r="B12" s="85"/>
      <c r="C12" s="79"/>
      <c r="D12" s="85"/>
      <c r="E12" s="79"/>
      <c r="F12" s="85"/>
      <c r="G12" s="79"/>
      <c r="H12" s="85"/>
      <c r="I12" s="82"/>
      <c r="J12" s="119">
        <f t="shared" ca="1" si="0"/>
        <v>0</v>
      </c>
      <c r="K12" s="120">
        <f t="shared" ca="1" si="1"/>
        <v>0</v>
      </c>
      <c r="L12" s="121">
        <f t="shared" ca="1" si="2"/>
        <v>0</v>
      </c>
      <c r="M12" s="122">
        <f t="shared" ca="1" si="3"/>
        <v>0</v>
      </c>
      <c r="N12" s="123">
        <f t="shared" ca="1" si="4"/>
        <v>0</v>
      </c>
      <c r="O12" s="124">
        <f t="shared" ca="1" si="5"/>
        <v>0</v>
      </c>
      <c r="P12"/>
      <c r="Q12"/>
      <c r="R12" s="1"/>
      <c r="S12"/>
      <c r="T12"/>
      <c r="U12"/>
      <c r="V12"/>
      <c r="W12" s="29" t="s">
        <v>8</v>
      </c>
      <c r="X12" s="30" t="str">
        <f>VLOOKUP(W12,Settings!$A$1:$G$6,$X$6,FALSE)</f>
        <v>Yes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</row>
    <row r="13" spans="1:174" ht="8.25" customHeight="1" thickTop="1" thickBot="1" x14ac:dyDescent="0.5">
      <c r="A13" s="146">
        <v>0.35416666666666602</v>
      </c>
      <c r="B13" s="85"/>
      <c r="C13" s="79"/>
      <c r="D13" s="85"/>
      <c r="E13" s="79"/>
      <c r="F13" s="85"/>
      <c r="G13" s="79"/>
      <c r="H13" s="85"/>
      <c r="I13" s="82"/>
      <c r="J13" s="119">
        <f t="shared" ca="1" si="0"/>
        <v>0</v>
      </c>
      <c r="K13" s="120">
        <f t="shared" ca="1" si="1"/>
        <v>0</v>
      </c>
      <c r="L13" s="121">
        <f t="shared" ca="1" si="2"/>
        <v>0</v>
      </c>
      <c r="M13" s="122">
        <f t="shared" ca="1" si="3"/>
        <v>0</v>
      </c>
      <c r="N13" s="123">
        <f t="shared" ca="1" si="4"/>
        <v>0</v>
      </c>
      <c r="O13" s="124">
        <f t="shared" ca="1" si="5"/>
        <v>0</v>
      </c>
      <c r="P13"/>
      <c r="Q13"/>
      <c r="R13" s="1"/>
      <c r="S13"/>
      <c r="T13"/>
      <c r="U13"/>
      <c r="V13"/>
      <c r="W13" s="29" t="s">
        <v>107</v>
      </c>
      <c r="X13" s="30" t="str">
        <f>VLOOKUP(W13,Settings!$A$1:$G$6,$X$6,FALSE)</f>
        <v>Yes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</row>
    <row r="14" spans="1:174" ht="8.25" customHeight="1" thickTop="1" x14ac:dyDescent="0.45">
      <c r="A14" s="147">
        <v>0.36458333333333298</v>
      </c>
      <c r="B14" s="86"/>
      <c r="C14" s="88"/>
      <c r="D14" s="86"/>
      <c r="E14" s="88"/>
      <c r="F14" s="86"/>
      <c r="G14" s="88"/>
      <c r="H14" s="86"/>
      <c r="I14" s="82"/>
      <c r="J14" s="119">
        <f t="shared" ca="1" si="0"/>
        <v>0</v>
      </c>
      <c r="K14" s="120">
        <f t="shared" ca="1" si="1"/>
        <v>0</v>
      </c>
      <c r="L14" s="121">
        <f t="shared" ca="1" si="2"/>
        <v>0</v>
      </c>
      <c r="M14" s="122">
        <f t="shared" ca="1" si="3"/>
        <v>0</v>
      </c>
      <c r="N14" s="123">
        <f t="shared" ca="1" si="4"/>
        <v>0</v>
      </c>
      <c r="O14" s="124">
        <f t="shared" ca="1" si="5"/>
        <v>0</v>
      </c>
      <c r="P14"/>
      <c r="Q14"/>
      <c r="R14" s="1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</row>
    <row r="15" spans="1:174" ht="8.25" customHeight="1" x14ac:dyDescent="0.45">
      <c r="A15" s="145">
        <v>0.375</v>
      </c>
      <c r="B15" s="84"/>
      <c r="C15" s="87"/>
      <c r="D15" s="84"/>
      <c r="E15" s="87"/>
      <c r="F15" s="84"/>
      <c r="G15" s="87"/>
      <c r="H15" s="84"/>
      <c r="I15" s="82"/>
      <c r="J15" s="119">
        <f t="shared" ca="1" si="0"/>
        <v>0</v>
      </c>
      <c r="K15" s="120">
        <f t="shared" ca="1" si="1"/>
        <v>0</v>
      </c>
      <c r="L15" s="121">
        <f t="shared" ca="1" si="2"/>
        <v>0</v>
      </c>
      <c r="M15" s="122">
        <f t="shared" ca="1" si="3"/>
        <v>0</v>
      </c>
      <c r="N15" s="123">
        <f t="shared" ca="1" si="4"/>
        <v>0</v>
      </c>
      <c r="O15" s="124">
        <f t="shared" ca="1" si="5"/>
        <v>0</v>
      </c>
      <c r="P15"/>
      <c r="Q15"/>
      <c r="R15" s="1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</row>
    <row r="16" spans="1:174" ht="8.25" customHeight="1" x14ac:dyDescent="0.45">
      <c r="A16" s="146">
        <v>0.38541666666666602</v>
      </c>
      <c r="B16" s="85"/>
      <c r="C16" s="79"/>
      <c r="D16" s="85"/>
      <c r="E16" s="79"/>
      <c r="F16" s="85"/>
      <c r="G16" s="79"/>
      <c r="H16" s="85"/>
      <c r="I16" s="82"/>
      <c r="J16" s="119">
        <f t="shared" ca="1" si="0"/>
        <v>0</v>
      </c>
      <c r="K16" s="120">
        <f t="shared" ca="1" si="1"/>
        <v>0</v>
      </c>
      <c r="L16" s="121">
        <f t="shared" ca="1" si="2"/>
        <v>0</v>
      </c>
      <c r="M16" s="122">
        <f t="shared" ca="1" si="3"/>
        <v>0</v>
      </c>
      <c r="N16" s="123">
        <f t="shared" ca="1" si="4"/>
        <v>0</v>
      </c>
      <c r="O16" s="124">
        <f t="shared" ca="1" si="5"/>
        <v>0</v>
      </c>
      <c r="P16"/>
      <c r="Q16"/>
      <c r="R16" s="1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</row>
    <row r="17" spans="1:174" ht="8.25" customHeight="1" x14ac:dyDescent="0.45">
      <c r="A17" s="146">
        <v>0.39583333333333298</v>
      </c>
      <c r="B17" s="85"/>
      <c r="C17" s="79"/>
      <c r="D17" s="85"/>
      <c r="E17" s="79"/>
      <c r="F17" s="85"/>
      <c r="G17" s="79"/>
      <c r="H17" s="85"/>
      <c r="I17" s="82"/>
      <c r="J17" s="119">
        <f t="shared" ca="1" si="0"/>
        <v>0</v>
      </c>
      <c r="K17" s="120">
        <f t="shared" ca="1" si="1"/>
        <v>0</v>
      </c>
      <c r="L17" s="121">
        <f t="shared" ca="1" si="2"/>
        <v>0</v>
      </c>
      <c r="M17" s="122">
        <f t="shared" ca="1" si="3"/>
        <v>0</v>
      </c>
      <c r="N17" s="123">
        <f t="shared" ca="1" si="4"/>
        <v>0</v>
      </c>
      <c r="O17" s="124">
        <f t="shared" ca="1" si="5"/>
        <v>0</v>
      </c>
      <c r="P17"/>
      <c r="Q17"/>
      <c r="R17" s="1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</row>
    <row r="18" spans="1:174" ht="7.9" customHeight="1" x14ac:dyDescent="0.45">
      <c r="A18" s="147">
        <v>0.40625</v>
      </c>
      <c r="B18" s="86"/>
      <c r="C18" s="88"/>
      <c r="D18" s="86"/>
      <c r="E18" s="88"/>
      <c r="F18" s="86"/>
      <c r="G18" s="88"/>
      <c r="H18" s="86"/>
      <c r="I18" s="82"/>
      <c r="J18" s="119">
        <f t="shared" ca="1" si="0"/>
        <v>0</v>
      </c>
      <c r="K18" s="120">
        <f t="shared" ca="1" si="1"/>
        <v>0</v>
      </c>
      <c r="L18" s="121">
        <f t="shared" ca="1" si="2"/>
        <v>0</v>
      </c>
      <c r="M18" s="122">
        <f t="shared" ca="1" si="3"/>
        <v>0</v>
      </c>
      <c r="N18" s="123">
        <f t="shared" ca="1" si="4"/>
        <v>0</v>
      </c>
      <c r="O18" s="124">
        <f t="shared" ca="1" si="5"/>
        <v>0</v>
      </c>
      <c r="P18"/>
      <c r="Q18"/>
      <c r="R18" s="1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</row>
    <row r="19" spans="1:174" ht="8.25" customHeight="1" x14ac:dyDescent="0.45">
      <c r="A19" s="145">
        <v>0.41666666666666702</v>
      </c>
      <c r="B19" s="84"/>
      <c r="C19" s="87"/>
      <c r="D19" s="84"/>
      <c r="E19" s="87"/>
      <c r="F19" s="84"/>
      <c r="G19" s="87"/>
      <c r="H19" s="84"/>
      <c r="I19" s="82"/>
      <c r="J19" s="119">
        <f t="shared" ca="1" si="0"/>
        <v>0</v>
      </c>
      <c r="K19" s="120">
        <f t="shared" ca="1" si="1"/>
        <v>0</v>
      </c>
      <c r="L19" s="121">
        <f t="shared" ca="1" si="2"/>
        <v>0</v>
      </c>
      <c r="M19" s="122">
        <f t="shared" ca="1" si="3"/>
        <v>0</v>
      </c>
      <c r="N19" s="123">
        <f t="shared" ca="1" si="4"/>
        <v>0</v>
      </c>
      <c r="O19" s="124">
        <f t="shared" ca="1" si="5"/>
        <v>0</v>
      </c>
      <c r="P19"/>
      <c r="Q19"/>
      <c r="R19" s="1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</row>
    <row r="20" spans="1:174" ht="8.25" customHeight="1" x14ac:dyDescent="0.45">
      <c r="A20" s="146">
        <v>0.42708333333333298</v>
      </c>
      <c r="B20" s="85"/>
      <c r="C20" s="79"/>
      <c r="D20" s="85"/>
      <c r="E20" s="79"/>
      <c r="F20" s="85"/>
      <c r="G20" s="79"/>
      <c r="H20" s="85"/>
      <c r="I20" s="82"/>
      <c r="J20" s="119">
        <f t="shared" ca="1" si="0"/>
        <v>0</v>
      </c>
      <c r="K20" s="120">
        <f t="shared" ca="1" si="1"/>
        <v>0</v>
      </c>
      <c r="L20" s="121">
        <f t="shared" ca="1" si="2"/>
        <v>0</v>
      </c>
      <c r="M20" s="122">
        <f t="shared" ca="1" si="3"/>
        <v>0</v>
      </c>
      <c r="N20" s="123">
        <f t="shared" ca="1" si="4"/>
        <v>0</v>
      </c>
      <c r="O20" s="124">
        <f t="shared" ca="1" si="5"/>
        <v>0</v>
      </c>
      <c r="P20"/>
      <c r="Q20"/>
      <c r="R20" s="1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</row>
    <row r="21" spans="1:174" ht="8.25" customHeight="1" x14ac:dyDescent="0.45">
      <c r="A21" s="146">
        <v>0.4375</v>
      </c>
      <c r="B21" s="85"/>
      <c r="C21" s="79"/>
      <c r="D21" s="85"/>
      <c r="E21" s="79"/>
      <c r="F21" s="85"/>
      <c r="G21" s="79"/>
      <c r="H21" s="85"/>
      <c r="I21" s="82"/>
      <c r="J21" s="119">
        <f t="shared" ca="1" si="0"/>
        <v>0</v>
      </c>
      <c r="K21" s="120">
        <f t="shared" ca="1" si="1"/>
        <v>0</v>
      </c>
      <c r="L21" s="121">
        <f t="shared" ca="1" si="2"/>
        <v>0</v>
      </c>
      <c r="M21" s="122">
        <f t="shared" ca="1" si="3"/>
        <v>0</v>
      </c>
      <c r="N21" s="123">
        <f t="shared" ca="1" si="4"/>
        <v>0</v>
      </c>
      <c r="O21" s="124">
        <f t="shared" ca="1" si="5"/>
        <v>0</v>
      </c>
      <c r="P21"/>
      <c r="Q21"/>
      <c r="R21" s="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</row>
    <row r="22" spans="1:174" ht="7.9" customHeight="1" x14ac:dyDescent="0.45">
      <c r="A22" s="147">
        <v>0.44791666666666602</v>
      </c>
      <c r="B22" s="86"/>
      <c r="C22" s="88"/>
      <c r="D22" s="86"/>
      <c r="E22" s="88"/>
      <c r="F22" s="86"/>
      <c r="G22" s="88"/>
      <c r="H22" s="86"/>
      <c r="I22" s="82"/>
      <c r="J22" s="119">
        <f t="shared" ca="1" si="0"/>
        <v>0</v>
      </c>
      <c r="K22" s="120">
        <f t="shared" ca="1" si="1"/>
        <v>0</v>
      </c>
      <c r="L22" s="121">
        <f t="shared" ca="1" si="2"/>
        <v>0</v>
      </c>
      <c r="M22" s="122">
        <f t="shared" ca="1" si="3"/>
        <v>0</v>
      </c>
      <c r="N22" s="123">
        <f t="shared" ca="1" si="4"/>
        <v>0</v>
      </c>
      <c r="O22" s="124">
        <f t="shared" ca="1" si="5"/>
        <v>0</v>
      </c>
      <c r="P22"/>
      <c r="Q22"/>
      <c r="R22" s="1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</row>
    <row r="23" spans="1:174" ht="8.25" customHeight="1" x14ac:dyDescent="0.45">
      <c r="A23" s="145">
        <v>0.45833333333333298</v>
      </c>
      <c r="B23" s="84"/>
      <c r="C23" s="87"/>
      <c r="D23" s="84"/>
      <c r="E23" s="87"/>
      <c r="F23" s="84"/>
      <c r="G23" s="87"/>
      <c r="H23" s="84"/>
      <c r="I23" s="82"/>
      <c r="J23" s="119">
        <f t="shared" ca="1" si="0"/>
        <v>0</v>
      </c>
      <c r="K23" s="120">
        <f t="shared" ca="1" si="1"/>
        <v>0</v>
      </c>
      <c r="L23" s="121">
        <f t="shared" ca="1" si="2"/>
        <v>0</v>
      </c>
      <c r="M23" s="122">
        <f t="shared" ca="1" si="3"/>
        <v>0</v>
      </c>
      <c r="N23" s="123">
        <f t="shared" ca="1" si="4"/>
        <v>0</v>
      </c>
      <c r="O23" s="124">
        <f t="shared" ca="1" si="5"/>
        <v>0</v>
      </c>
      <c r="P23"/>
      <c r="Q23"/>
      <c r="R23" s="1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</row>
    <row r="24" spans="1:174" ht="8.25" customHeight="1" x14ac:dyDescent="0.45">
      <c r="A24" s="146">
        <v>0.46875</v>
      </c>
      <c r="B24" s="85"/>
      <c r="C24" s="79"/>
      <c r="D24" s="85"/>
      <c r="E24" s="79"/>
      <c r="F24" s="85"/>
      <c r="G24" s="79"/>
      <c r="H24" s="85"/>
      <c r="I24" s="82"/>
      <c r="J24" s="119">
        <f t="shared" ca="1" si="0"/>
        <v>0</v>
      </c>
      <c r="K24" s="120">
        <f t="shared" ca="1" si="1"/>
        <v>0</v>
      </c>
      <c r="L24" s="121">
        <f t="shared" ca="1" si="2"/>
        <v>0</v>
      </c>
      <c r="M24" s="122">
        <f t="shared" ca="1" si="3"/>
        <v>0</v>
      </c>
      <c r="N24" s="123">
        <f t="shared" ca="1" si="4"/>
        <v>0</v>
      </c>
      <c r="O24" s="124">
        <f t="shared" ca="1" si="5"/>
        <v>0</v>
      </c>
      <c r="P24"/>
      <c r="Q24"/>
      <c r="R24" s="1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</row>
    <row r="25" spans="1:174" ht="8.25" customHeight="1" x14ac:dyDescent="0.45">
      <c r="A25" s="146">
        <v>0.47916666666666602</v>
      </c>
      <c r="B25" s="85"/>
      <c r="C25" s="79"/>
      <c r="D25" s="85"/>
      <c r="E25" s="79"/>
      <c r="F25" s="85"/>
      <c r="G25" s="79"/>
      <c r="H25" s="85"/>
      <c r="I25" s="82"/>
      <c r="J25" s="119">
        <f t="shared" ca="1" si="0"/>
        <v>0</v>
      </c>
      <c r="K25" s="120">
        <f t="shared" ca="1" si="1"/>
        <v>0</v>
      </c>
      <c r="L25" s="121">
        <f t="shared" ca="1" si="2"/>
        <v>0</v>
      </c>
      <c r="M25" s="122">
        <f t="shared" ca="1" si="3"/>
        <v>0</v>
      </c>
      <c r="N25" s="123">
        <f t="shared" ca="1" si="4"/>
        <v>0</v>
      </c>
      <c r="O25" s="124">
        <f t="shared" ca="1" si="5"/>
        <v>0</v>
      </c>
      <c r="P25"/>
      <c r="Q25"/>
      <c r="R25" s="1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</row>
    <row r="26" spans="1:174" ht="8.25" customHeight="1" x14ac:dyDescent="0.45">
      <c r="A26" s="147">
        <v>0.48958333333333298</v>
      </c>
      <c r="B26" s="86"/>
      <c r="C26" s="88"/>
      <c r="D26" s="86"/>
      <c r="E26" s="88"/>
      <c r="F26" s="86"/>
      <c r="G26" s="88"/>
      <c r="H26" s="86"/>
      <c r="I26" s="82"/>
      <c r="J26" s="119">
        <f t="shared" ca="1" si="0"/>
        <v>0</v>
      </c>
      <c r="K26" s="120">
        <f t="shared" ca="1" si="1"/>
        <v>0</v>
      </c>
      <c r="L26" s="121">
        <f t="shared" ca="1" si="2"/>
        <v>0</v>
      </c>
      <c r="M26" s="122">
        <f t="shared" ca="1" si="3"/>
        <v>0</v>
      </c>
      <c r="N26" s="123">
        <f t="shared" ca="1" si="4"/>
        <v>0</v>
      </c>
      <c r="O26" s="124">
        <f t="shared" ca="1" si="5"/>
        <v>0</v>
      </c>
      <c r="P26"/>
      <c r="Q26"/>
      <c r="R26" s="1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</row>
    <row r="27" spans="1:174" ht="8.25" customHeight="1" x14ac:dyDescent="0.45">
      <c r="A27" s="145">
        <v>0.5</v>
      </c>
      <c r="B27" s="84"/>
      <c r="C27" s="87"/>
      <c r="D27" s="84"/>
      <c r="E27" s="87"/>
      <c r="F27" s="84"/>
      <c r="G27" s="87"/>
      <c r="H27" s="84"/>
      <c r="I27" s="82"/>
      <c r="J27" s="119">
        <f t="shared" ca="1" si="0"/>
        <v>0</v>
      </c>
      <c r="K27" s="120">
        <f t="shared" ca="1" si="1"/>
        <v>0</v>
      </c>
      <c r="L27" s="121">
        <f t="shared" ca="1" si="2"/>
        <v>0</v>
      </c>
      <c r="M27" s="122">
        <f t="shared" ca="1" si="3"/>
        <v>0</v>
      </c>
      <c r="N27" s="123">
        <f t="shared" ca="1" si="4"/>
        <v>0</v>
      </c>
      <c r="O27" s="124">
        <f t="shared" ca="1" si="5"/>
        <v>0</v>
      </c>
      <c r="P27"/>
      <c r="Q27"/>
      <c r="R27" s="1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</row>
    <row r="28" spans="1:174" ht="8.25" customHeight="1" x14ac:dyDescent="0.45">
      <c r="A28" s="146">
        <v>0.51041666666666596</v>
      </c>
      <c r="B28" s="85"/>
      <c r="C28" s="79"/>
      <c r="D28" s="85"/>
      <c r="E28" s="79"/>
      <c r="F28" s="85"/>
      <c r="G28" s="79"/>
      <c r="H28" s="85"/>
      <c r="I28" s="82"/>
      <c r="J28" s="119">
        <f t="shared" ca="1" si="0"/>
        <v>0</v>
      </c>
      <c r="K28" s="120">
        <f t="shared" ca="1" si="1"/>
        <v>0</v>
      </c>
      <c r="L28" s="121">
        <f t="shared" ca="1" si="2"/>
        <v>0</v>
      </c>
      <c r="M28" s="122">
        <f t="shared" ca="1" si="3"/>
        <v>0</v>
      </c>
      <c r="N28" s="123">
        <f t="shared" ca="1" si="4"/>
        <v>0</v>
      </c>
      <c r="O28" s="124">
        <f t="shared" ca="1" si="5"/>
        <v>0</v>
      </c>
      <c r="P28"/>
      <c r="Q28"/>
      <c r="R28" s="1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</row>
    <row r="29" spans="1:174" ht="8.25" customHeight="1" x14ac:dyDescent="0.45">
      <c r="A29" s="146">
        <v>0.52083333333333304</v>
      </c>
      <c r="B29" s="85"/>
      <c r="C29" s="79"/>
      <c r="D29" s="85"/>
      <c r="E29" s="79"/>
      <c r="F29" s="85"/>
      <c r="G29" s="79"/>
      <c r="H29" s="85"/>
      <c r="I29" s="82"/>
      <c r="J29" s="119">
        <f t="shared" ca="1" si="0"/>
        <v>0</v>
      </c>
      <c r="K29" s="120">
        <f t="shared" ca="1" si="1"/>
        <v>0</v>
      </c>
      <c r="L29" s="121">
        <f t="shared" ca="1" si="2"/>
        <v>0</v>
      </c>
      <c r="M29" s="122">
        <f t="shared" ca="1" si="3"/>
        <v>0</v>
      </c>
      <c r="N29" s="123">
        <f t="shared" ca="1" si="4"/>
        <v>0</v>
      </c>
      <c r="O29" s="124">
        <f t="shared" ca="1" si="5"/>
        <v>0</v>
      </c>
      <c r="P29"/>
      <c r="Q29"/>
      <c r="R29" s="1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</row>
    <row r="30" spans="1:174" ht="8.25" customHeight="1" x14ac:dyDescent="0.45">
      <c r="A30" s="147">
        <v>0.531249999999999</v>
      </c>
      <c r="B30" s="86"/>
      <c r="C30" s="88"/>
      <c r="D30" s="86"/>
      <c r="E30" s="88"/>
      <c r="F30" s="86"/>
      <c r="G30" s="88"/>
      <c r="H30" s="86"/>
      <c r="I30" s="82"/>
      <c r="J30" s="119">
        <f t="shared" ca="1" si="0"/>
        <v>0</v>
      </c>
      <c r="K30" s="120">
        <f t="shared" ca="1" si="1"/>
        <v>0</v>
      </c>
      <c r="L30" s="121">
        <f t="shared" ca="1" si="2"/>
        <v>0</v>
      </c>
      <c r="M30" s="122">
        <f t="shared" ca="1" si="3"/>
        <v>0</v>
      </c>
      <c r="N30" s="123">
        <f t="shared" ca="1" si="4"/>
        <v>0</v>
      </c>
      <c r="O30" s="124">
        <f t="shared" ca="1" si="5"/>
        <v>0</v>
      </c>
      <c r="P30"/>
      <c r="Q30"/>
      <c r="R30" s="1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</row>
    <row r="31" spans="1:174" ht="8.25" customHeight="1" x14ac:dyDescent="0.45">
      <c r="A31" s="145">
        <v>0.54166666666666596</v>
      </c>
      <c r="B31" s="84"/>
      <c r="C31" s="87"/>
      <c r="D31" s="84"/>
      <c r="E31" s="87"/>
      <c r="F31" s="84"/>
      <c r="G31" s="87"/>
      <c r="H31" s="84"/>
      <c r="I31" s="82"/>
      <c r="J31" s="119">
        <f t="shared" ca="1" si="0"/>
        <v>0</v>
      </c>
      <c r="K31" s="120">
        <f t="shared" ca="1" si="1"/>
        <v>0</v>
      </c>
      <c r="L31" s="121">
        <f t="shared" ca="1" si="2"/>
        <v>0</v>
      </c>
      <c r="M31" s="122">
        <f t="shared" ca="1" si="3"/>
        <v>0</v>
      </c>
      <c r="N31" s="123">
        <f t="shared" ca="1" si="4"/>
        <v>0</v>
      </c>
      <c r="O31" s="124">
        <f t="shared" ca="1" si="5"/>
        <v>0</v>
      </c>
      <c r="P31"/>
      <c r="Q31"/>
      <c r="R31" s="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</row>
    <row r="32" spans="1:174" ht="8.25" customHeight="1" x14ac:dyDescent="0.45">
      <c r="A32" s="146">
        <v>0.55208333333333304</v>
      </c>
      <c r="B32" s="85"/>
      <c r="C32" s="79"/>
      <c r="D32" s="85"/>
      <c r="E32" s="79"/>
      <c r="F32" s="85"/>
      <c r="G32" s="79"/>
      <c r="H32" s="85"/>
      <c r="I32" s="82"/>
      <c r="J32" s="119">
        <f t="shared" ca="1" si="0"/>
        <v>0</v>
      </c>
      <c r="K32" s="120">
        <f t="shared" ca="1" si="1"/>
        <v>0</v>
      </c>
      <c r="L32" s="121">
        <f t="shared" ca="1" si="2"/>
        <v>0</v>
      </c>
      <c r="M32" s="122">
        <f t="shared" ca="1" si="3"/>
        <v>0</v>
      </c>
      <c r="N32" s="123">
        <f t="shared" ca="1" si="4"/>
        <v>0</v>
      </c>
      <c r="O32" s="124">
        <f t="shared" ca="1" si="5"/>
        <v>0</v>
      </c>
      <c r="P32"/>
      <c r="Q32"/>
      <c r="R32" s="1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</row>
    <row r="33" spans="1:174" ht="8.25" customHeight="1" x14ac:dyDescent="0.45">
      <c r="A33" s="146">
        <v>0.562499999999999</v>
      </c>
      <c r="B33" s="85"/>
      <c r="C33" s="79"/>
      <c r="D33" s="85"/>
      <c r="E33" s="79"/>
      <c r="F33" s="85"/>
      <c r="G33" s="79"/>
      <c r="H33" s="85"/>
      <c r="I33" s="82"/>
      <c r="J33" s="119">
        <f t="shared" ca="1" si="0"/>
        <v>0</v>
      </c>
      <c r="K33" s="120">
        <f t="shared" ca="1" si="1"/>
        <v>0</v>
      </c>
      <c r="L33" s="121">
        <f t="shared" ca="1" si="2"/>
        <v>0</v>
      </c>
      <c r="M33" s="122">
        <f t="shared" ca="1" si="3"/>
        <v>0</v>
      </c>
      <c r="N33" s="123">
        <f t="shared" ca="1" si="4"/>
        <v>0</v>
      </c>
      <c r="O33" s="124">
        <f t="shared" ca="1" si="5"/>
        <v>0</v>
      </c>
      <c r="P33"/>
      <c r="Q33"/>
      <c r="R33" s="1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</row>
    <row r="34" spans="1:174" ht="8.25" customHeight="1" x14ac:dyDescent="0.45">
      <c r="A34" s="147">
        <v>0.57291666666666596</v>
      </c>
      <c r="B34" s="86"/>
      <c r="C34" s="88"/>
      <c r="D34" s="86"/>
      <c r="E34" s="88"/>
      <c r="F34" s="86"/>
      <c r="G34" s="88"/>
      <c r="H34" s="86"/>
      <c r="I34" s="82"/>
      <c r="J34" s="119">
        <f t="shared" ca="1" si="0"/>
        <v>0</v>
      </c>
      <c r="K34" s="120">
        <f t="shared" ca="1" si="1"/>
        <v>0</v>
      </c>
      <c r="L34" s="121">
        <f t="shared" ca="1" si="2"/>
        <v>0</v>
      </c>
      <c r="M34" s="122">
        <f t="shared" ca="1" si="3"/>
        <v>0</v>
      </c>
      <c r="N34" s="123">
        <f t="shared" ca="1" si="4"/>
        <v>0</v>
      </c>
      <c r="O34" s="124">
        <f t="shared" ca="1" si="5"/>
        <v>0</v>
      </c>
      <c r="P34"/>
      <c r="Q34"/>
      <c r="R34" s="1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</row>
    <row r="35" spans="1:174" ht="8.25" customHeight="1" x14ac:dyDescent="0.45">
      <c r="A35" s="145">
        <v>0.58333333333333304</v>
      </c>
      <c r="B35" s="84"/>
      <c r="C35" s="87"/>
      <c r="D35" s="84"/>
      <c r="E35" s="87"/>
      <c r="F35" s="84"/>
      <c r="G35" s="87"/>
      <c r="H35" s="84"/>
      <c r="I35" s="82"/>
      <c r="J35" s="119">
        <f t="shared" ca="1" si="0"/>
        <v>0</v>
      </c>
      <c r="K35" s="120">
        <f t="shared" ca="1" si="1"/>
        <v>0</v>
      </c>
      <c r="L35" s="121">
        <f t="shared" ca="1" si="2"/>
        <v>0</v>
      </c>
      <c r="M35" s="122">
        <f t="shared" ca="1" si="3"/>
        <v>0</v>
      </c>
      <c r="N35" s="123">
        <f t="shared" ca="1" si="4"/>
        <v>0</v>
      </c>
      <c r="O35" s="124">
        <f t="shared" ca="1" si="5"/>
        <v>0</v>
      </c>
      <c r="P35"/>
      <c r="Q35"/>
      <c r="R35" s="1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</row>
    <row r="36" spans="1:174" ht="8.25" customHeight="1" x14ac:dyDescent="0.45">
      <c r="A36" s="146">
        <v>0.593749999999999</v>
      </c>
      <c r="B36" s="85"/>
      <c r="C36" s="79"/>
      <c r="D36" s="85"/>
      <c r="E36" s="79"/>
      <c r="F36" s="85"/>
      <c r="G36" s="79"/>
      <c r="H36" s="85"/>
      <c r="I36" s="82"/>
      <c r="J36" s="119">
        <f t="shared" ca="1" si="0"/>
        <v>0</v>
      </c>
      <c r="K36" s="120">
        <f t="shared" ca="1" si="1"/>
        <v>0</v>
      </c>
      <c r="L36" s="121">
        <f t="shared" ca="1" si="2"/>
        <v>0</v>
      </c>
      <c r="M36" s="122">
        <f t="shared" ca="1" si="3"/>
        <v>0</v>
      </c>
      <c r="N36" s="123">
        <f t="shared" ca="1" si="4"/>
        <v>0</v>
      </c>
      <c r="O36" s="124">
        <f t="shared" ca="1" si="5"/>
        <v>0</v>
      </c>
      <c r="P36"/>
      <c r="Q36"/>
      <c r="R36" s="1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</row>
    <row r="37" spans="1:174" ht="8.25" customHeight="1" x14ac:dyDescent="0.45">
      <c r="A37" s="146">
        <v>0.60416666666666596</v>
      </c>
      <c r="B37" s="85"/>
      <c r="C37" s="79"/>
      <c r="D37" s="85"/>
      <c r="E37" s="79"/>
      <c r="F37" s="85"/>
      <c r="G37" s="79"/>
      <c r="H37" s="85"/>
      <c r="I37" s="82"/>
      <c r="J37" s="119">
        <f t="shared" ca="1" si="0"/>
        <v>0</v>
      </c>
      <c r="K37" s="120">
        <f t="shared" ca="1" si="1"/>
        <v>0</v>
      </c>
      <c r="L37" s="121">
        <f t="shared" ca="1" si="2"/>
        <v>0</v>
      </c>
      <c r="M37" s="122">
        <f t="shared" ca="1" si="3"/>
        <v>0</v>
      </c>
      <c r="N37" s="123">
        <f t="shared" ca="1" si="4"/>
        <v>0</v>
      </c>
      <c r="O37" s="124">
        <f t="shared" ca="1" si="5"/>
        <v>0</v>
      </c>
      <c r="P37"/>
      <c r="Q37"/>
      <c r="R37" s="1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</row>
    <row r="38" spans="1:174" ht="8.25" customHeight="1" x14ac:dyDescent="0.45">
      <c r="A38" s="147">
        <v>0.61458333333333304</v>
      </c>
      <c r="B38" s="86"/>
      <c r="C38" s="88"/>
      <c r="D38" s="86"/>
      <c r="E38" s="88"/>
      <c r="F38" s="86"/>
      <c r="G38" s="88"/>
      <c r="H38" s="86"/>
      <c r="I38" s="82"/>
      <c r="J38" s="119">
        <f t="shared" ca="1" si="0"/>
        <v>0</v>
      </c>
      <c r="K38" s="120">
        <f t="shared" ca="1" si="1"/>
        <v>0</v>
      </c>
      <c r="L38" s="121">
        <f t="shared" ca="1" si="2"/>
        <v>0</v>
      </c>
      <c r="M38" s="122">
        <f t="shared" ca="1" si="3"/>
        <v>0</v>
      </c>
      <c r="N38" s="123">
        <f t="shared" ca="1" si="4"/>
        <v>0</v>
      </c>
      <c r="O38" s="124">
        <f t="shared" ca="1" si="5"/>
        <v>0</v>
      </c>
      <c r="P38"/>
      <c r="Q38"/>
      <c r="R38" s="1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</row>
    <row r="39" spans="1:174" ht="8.25" customHeight="1" x14ac:dyDescent="0.45">
      <c r="A39" s="145">
        <v>0.624999999999999</v>
      </c>
      <c r="B39" s="84"/>
      <c r="C39" s="87"/>
      <c r="D39" s="84"/>
      <c r="E39" s="87"/>
      <c r="F39" s="84"/>
      <c r="G39" s="87"/>
      <c r="H39" s="84"/>
      <c r="I39" s="82"/>
      <c r="J39" s="119">
        <f t="shared" ca="1" si="0"/>
        <v>0</v>
      </c>
      <c r="K39" s="120">
        <f t="shared" ca="1" si="1"/>
        <v>0</v>
      </c>
      <c r="L39" s="121">
        <f t="shared" ca="1" si="2"/>
        <v>0</v>
      </c>
      <c r="M39" s="122">
        <f t="shared" ca="1" si="3"/>
        <v>0</v>
      </c>
      <c r="N39" s="123">
        <f t="shared" ca="1" si="4"/>
        <v>0</v>
      </c>
      <c r="O39" s="124">
        <f t="shared" ca="1" si="5"/>
        <v>0</v>
      </c>
      <c r="P39"/>
      <c r="Q39"/>
      <c r="R39" s="1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</row>
    <row r="40" spans="1:174" ht="8.25" customHeight="1" x14ac:dyDescent="0.45">
      <c r="A40" s="146">
        <v>0.63541666666666596</v>
      </c>
      <c r="B40" s="85"/>
      <c r="C40" s="79"/>
      <c r="D40" s="85"/>
      <c r="E40" s="79"/>
      <c r="F40" s="85"/>
      <c r="G40" s="79"/>
      <c r="H40" s="85"/>
      <c r="I40" s="82"/>
      <c r="J40" s="119">
        <f t="shared" ca="1" si="0"/>
        <v>0</v>
      </c>
      <c r="K40" s="120">
        <f t="shared" ca="1" si="1"/>
        <v>0</v>
      </c>
      <c r="L40" s="121">
        <f t="shared" ca="1" si="2"/>
        <v>0</v>
      </c>
      <c r="M40" s="122">
        <f t="shared" ca="1" si="3"/>
        <v>0</v>
      </c>
      <c r="N40" s="123">
        <f t="shared" ca="1" si="4"/>
        <v>0</v>
      </c>
      <c r="O40" s="124">
        <f t="shared" ca="1" si="5"/>
        <v>0</v>
      </c>
      <c r="P40"/>
      <c r="Q40"/>
      <c r="R40" s="1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</row>
    <row r="41" spans="1:174" ht="8.25" customHeight="1" x14ac:dyDescent="0.45">
      <c r="A41" s="146">
        <v>0.64583333333333204</v>
      </c>
      <c r="B41" s="85"/>
      <c r="C41" s="79"/>
      <c r="D41" s="85"/>
      <c r="E41" s="79"/>
      <c r="F41" s="85"/>
      <c r="G41" s="79"/>
      <c r="H41" s="85"/>
      <c r="I41" s="82"/>
      <c r="J41" s="119">
        <f t="shared" ca="1" si="0"/>
        <v>0</v>
      </c>
      <c r="K41" s="120">
        <f t="shared" ca="1" si="1"/>
        <v>0</v>
      </c>
      <c r="L41" s="121">
        <f t="shared" ca="1" si="2"/>
        <v>0</v>
      </c>
      <c r="M41" s="122">
        <f t="shared" ca="1" si="3"/>
        <v>0</v>
      </c>
      <c r="N41" s="123">
        <f t="shared" ca="1" si="4"/>
        <v>0</v>
      </c>
      <c r="O41" s="124">
        <f t="shared" ca="1" si="5"/>
        <v>0</v>
      </c>
      <c r="P41"/>
      <c r="Q41"/>
      <c r="R41" s="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</row>
    <row r="42" spans="1:174" ht="8.25" customHeight="1" x14ac:dyDescent="0.45">
      <c r="A42" s="147">
        <v>0.656249999999999</v>
      </c>
      <c r="B42" s="86"/>
      <c r="C42" s="88"/>
      <c r="D42" s="86"/>
      <c r="E42" s="88"/>
      <c r="F42" s="86"/>
      <c r="G42" s="88"/>
      <c r="H42" s="86"/>
      <c r="I42" s="82"/>
      <c r="J42" s="119">
        <f t="shared" ca="1" si="0"/>
        <v>0</v>
      </c>
      <c r="K42" s="120">
        <f t="shared" ca="1" si="1"/>
        <v>0</v>
      </c>
      <c r="L42" s="121">
        <f t="shared" ca="1" si="2"/>
        <v>0</v>
      </c>
      <c r="M42" s="122">
        <f t="shared" ca="1" si="3"/>
        <v>0</v>
      </c>
      <c r="N42" s="123">
        <f t="shared" ca="1" si="4"/>
        <v>0</v>
      </c>
      <c r="O42" s="124">
        <f t="shared" ca="1" si="5"/>
        <v>0</v>
      </c>
      <c r="P42"/>
      <c r="Q42"/>
      <c r="R42" s="1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</row>
    <row r="43" spans="1:174" ht="8.25" customHeight="1" x14ac:dyDescent="0.45">
      <c r="A43" s="145">
        <v>0.66666666666666596</v>
      </c>
      <c r="B43" s="84"/>
      <c r="C43" s="87"/>
      <c r="D43" s="84"/>
      <c r="E43" s="87"/>
      <c r="F43" s="84"/>
      <c r="G43" s="87"/>
      <c r="H43" s="84"/>
      <c r="I43" s="82"/>
      <c r="J43" s="119">
        <f t="shared" ca="1" si="0"/>
        <v>0</v>
      </c>
      <c r="K43" s="120">
        <f t="shared" ca="1" si="1"/>
        <v>0</v>
      </c>
      <c r="L43" s="121">
        <f t="shared" ca="1" si="2"/>
        <v>0</v>
      </c>
      <c r="M43" s="122">
        <f t="shared" ca="1" si="3"/>
        <v>0</v>
      </c>
      <c r="N43" s="123">
        <f t="shared" ca="1" si="4"/>
        <v>0</v>
      </c>
      <c r="O43" s="124">
        <f t="shared" ca="1" si="5"/>
        <v>0</v>
      </c>
      <c r="P43"/>
      <c r="Q43"/>
      <c r="R43" s="1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</row>
    <row r="44" spans="1:174" ht="8.25" customHeight="1" x14ac:dyDescent="0.45">
      <c r="A44" s="146">
        <v>0.67708333333333204</v>
      </c>
      <c r="B44" s="85"/>
      <c r="C44" s="79"/>
      <c r="D44" s="85"/>
      <c r="E44" s="79"/>
      <c r="F44" s="85"/>
      <c r="G44" s="79"/>
      <c r="H44" s="85"/>
      <c r="I44" s="82"/>
      <c r="J44" s="119">
        <f t="shared" ca="1" si="0"/>
        <v>0</v>
      </c>
      <c r="K44" s="120">
        <f t="shared" ca="1" si="1"/>
        <v>0</v>
      </c>
      <c r="L44" s="121">
        <f t="shared" ca="1" si="2"/>
        <v>0</v>
      </c>
      <c r="M44" s="122">
        <f t="shared" ca="1" si="3"/>
        <v>0</v>
      </c>
      <c r="N44" s="123">
        <f t="shared" ca="1" si="4"/>
        <v>0</v>
      </c>
      <c r="O44" s="124">
        <f t="shared" ca="1" si="5"/>
        <v>0</v>
      </c>
      <c r="P44"/>
      <c r="Q44"/>
      <c r="R44" s="1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</row>
    <row r="45" spans="1:174" ht="8.25" customHeight="1" x14ac:dyDescent="0.45">
      <c r="A45" s="146">
        <v>0.687499999999999</v>
      </c>
      <c r="B45" s="85"/>
      <c r="C45" s="79"/>
      <c r="D45" s="85"/>
      <c r="E45" s="79"/>
      <c r="F45" s="85"/>
      <c r="G45" s="79"/>
      <c r="H45" s="85"/>
      <c r="I45" s="82"/>
      <c r="J45" s="119">
        <f t="shared" ca="1" si="0"/>
        <v>0</v>
      </c>
      <c r="K45" s="120">
        <f t="shared" ca="1" si="1"/>
        <v>0</v>
      </c>
      <c r="L45" s="121">
        <f t="shared" ca="1" si="2"/>
        <v>0</v>
      </c>
      <c r="M45" s="122">
        <f t="shared" ca="1" si="3"/>
        <v>0</v>
      </c>
      <c r="N45" s="123">
        <f t="shared" ca="1" si="4"/>
        <v>0</v>
      </c>
      <c r="O45" s="124">
        <f t="shared" ca="1" si="5"/>
        <v>0</v>
      </c>
      <c r="P45"/>
      <c r="Q45"/>
      <c r="R45" s="1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</row>
    <row r="46" spans="1:174" ht="8.25" customHeight="1" x14ac:dyDescent="0.45">
      <c r="A46" s="147">
        <v>0.69791666666666596</v>
      </c>
      <c r="B46" s="86"/>
      <c r="C46" s="88"/>
      <c r="D46" s="86"/>
      <c r="E46" s="88"/>
      <c r="F46" s="86"/>
      <c r="G46" s="88"/>
      <c r="H46" s="86"/>
      <c r="I46" s="82"/>
      <c r="J46" s="119">
        <f t="shared" ca="1" si="0"/>
        <v>0</v>
      </c>
      <c r="K46" s="120">
        <f t="shared" ca="1" si="1"/>
        <v>0</v>
      </c>
      <c r="L46" s="121">
        <f t="shared" ca="1" si="2"/>
        <v>0</v>
      </c>
      <c r="M46" s="122">
        <f t="shared" ca="1" si="3"/>
        <v>0</v>
      </c>
      <c r="N46" s="123">
        <f t="shared" ca="1" si="4"/>
        <v>0</v>
      </c>
      <c r="O46" s="124">
        <f t="shared" ca="1" si="5"/>
        <v>0</v>
      </c>
      <c r="P46"/>
      <c r="Q46"/>
      <c r="R46" s="1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</row>
    <row r="47" spans="1:174" ht="8.25" customHeight="1" x14ac:dyDescent="0.45">
      <c r="A47" s="145">
        <v>0.70833333333333204</v>
      </c>
      <c r="B47" s="84"/>
      <c r="C47" s="87"/>
      <c r="D47" s="84"/>
      <c r="E47" s="87"/>
      <c r="F47" s="84"/>
      <c r="G47" s="87"/>
      <c r="H47" s="84"/>
      <c r="I47" s="82"/>
      <c r="J47" s="119">
        <f t="shared" ca="1" si="0"/>
        <v>0</v>
      </c>
      <c r="K47" s="120">
        <f t="shared" ca="1" si="1"/>
        <v>0</v>
      </c>
      <c r="L47" s="121">
        <f t="shared" ca="1" si="2"/>
        <v>0</v>
      </c>
      <c r="M47" s="122">
        <f t="shared" ca="1" si="3"/>
        <v>0</v>
      </c>
      <c r="N47" s="123">
        <f t="shared" ca="1" si="4"/>
        <v>0</v>
      </c>
      <c r="O47" s="124">
        <f t="shared" ca="1" si="5"/>
        <v>0</v>
      </c>
      <c r="P47"/>
      <c r="Q47"/>
      <c r="R47" s="1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</row>
    <row r="48" spans="1:174" ht="8.25" customHeight="1" x14ac:dyDescent="0.45">
      <c r="A48" s="146">
        <v>0.718749999999999</v>
      </c>
      <c r="B48" s="85"/>
      <c r="C48" s="79"/>
      <c r="D48" s="85"/>
      <c r="E48" s="79"/>
      <c r="F48" s="85"/>
      <c r="G48" s="79"/>
      <c r="H48" s="85"/>
      <c r="I48" s="82"/>
      <c r="J48" s="119">
        <f t="shared" ca="1" si="0"/>
        <v>0</v>
      </c>
      <c r="K48" s="120">
        <f t="shared" ca="1" si="1"/>
        <v>0</v>
      </c>
      <c r="L48" s="121">
        <f t="shared" ca="1" si="2"/>
        <v>0</v>
      </c>
      <c r="M48" s="122">
        <f t="shared" ca="1" si="3"/>
        <v>0</v>
      </c>
      <c r="N48" s="123">
        <f t="shared" ca="1" si="4"/>
        <v>0</v>
      </c>
      <c r="O48" s="124">
        <f t="shared" ca="1" si="5"/>
        <v>0</v>
      </c>
      <c r="P48"/>
      <c r="Q48"/>
      <c r="R48" s="1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</row>
    <row r="49" spans="1:174" ht="8.25" customHeight="1" x14ac:dyDescent="0.45">
      <c r="A49" s="146">
        <v>0.72916666666666496</v>
      </c>
      <c r="B49" s="85"/>
      <c r="C49" s="79"/>
      <c r="D49" s="85"/>
      <c r="E49" s="79"/>
      <c r="F49" s="85"/>
      <c r="G49" s="79"/>
      <c r="H49" s="85"/>
      <c r="I49" s="82"/>
      <c r="J49" s="119">
        <f t="shared" ca="1" si="0"/>
        <v>0</v>
      </c>
      <c r="K49" s="120">
        <f t="shared" ca="1" si="1"/>
        <v>0</v>
      </c>
      <c r="L49" s="121">
        <f t="shared" ca="1" si="2"/>
        <v>0</v>
      </c>
      <c r="M49" s="122">
        <f t="shared" ca="1" si="3"/>
        <v>0</v>
      </c>
      <c r="N49" s="123">
        <f t="shared" ca="1" si="4"/>
        <v>0</v>
      </c>
      <c r="O49" s="124">
        <f t="shared" ca="1" si="5"/>
        <v>0</v>
      </c>
      <c r="P49"/>
      <c r="Q49"/>
      <c r="R49" s="1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</row>
    <row r="50" spans="1:174" ht="8.25" customHeight="1" x14ac:dyDescent="0.45">
      <c r="A50" s="147">
        <v>0.73958333333333204</v>
      </c>
      <c r="B50" s="86"/>
      <c r="C50" s="88"/>
      <c r="D50" s="86"/>
      <c r="E50" s="88"/>
      <c r="F50" s="86"/>
      <c r="G50" s="88"/>
      <c r="H50" s="86"/>
      <c r="I50" s="82"/>
      <c r="J50" s="119">
        <f t="shared" ca="1" si="0"/>
        <v>0</v>
      </c>
      <c r="K50" s="120">
        <f t="shared" ca="1" si="1"/>
        <v>0</v>
      </c>
      <c r="L50" s="121">
        <f t="shared" ca="1" si="2"/>
        <v>0</v>
      </c>
      <c r="M50" s="122">
        <f t="shared" ca="1" si="3"/>
        <v>0</v>
      </c>
      <c r="N50" s="123">
        <f t="shared" ca="1" si="4"/>
        <v>0</v>
      </c>
      <c r="O50" s="124">
        <f t="shared" ca="1" si="5"/>
        <v>0</v>
      </c>
      <c r="P50"/>
      <c r="Q50"/>
      <c r="R50" s="1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</row>
    <row r="51" spans="1:174" ht="8.25" customHeight="1" x14ac:dyDescent="0.45">
      <c r="A51" s="145">
        <v>0.749999999999999</v>
      </c>
      <c r="B51" s="84"/>
      <c r="C51" s="87"/>
      <c r="D51" s="84"/>
      <c r="E51" s="87"/>
      <c r="F51" s="84"/>
      <c r="G51" s="87"/>
      <c r="H51" s="84"/>
      <c r="I51" s="82"/>
      <c r="J51" s="119">
        <f t="shared" ca="1" si="0"/>
        <v>0</v>
      </c>
      <c r="K51" s="120">
        <f t="shared" ca="1" si="1"/>
        <v>0</v>
      </c>
      <c r="L51" s="121">
        <f t="shared" ca="1" si="2"/>
        <v>0</v>
      </c>
      <c r="M51" s="122">
        <f t="shared" ca="1" si="3"/>
        <v>0</v>
      </c>
      <c r="N51" s="123">
        <f t="shared" ca="1" si="4"/>
        <v>0</v>
      </c>
      <c r="O51" s="124">
        <f t="shared" ca="1" si="5"/>
        <v>0</v>
      </c>
      <c r="P51"/>
      <c r="Q51"/>
      <c r="R51" s="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</row>
    <row r="52" spans="1:174" ht="8.25" customHeight="1" x14ac:dyDescent="0.45">
      <c r="A52" s="146">
        <v>0.76041666666666496</v>
      </c>
      <c r="B52" s="85"/>
      <c r="C52" s="79"/>
      <c r="D52" s="85"/>
      <c r="E52" s="79"/>
      <c r="F52" s="85"/>
      <c r="G52" s="79"/>
      <c r="H52" s="85"/>
      <c r="I52" s="82"/>
      <c r="J52" s="119">
        <f t="shared" ca="1" si="0"/>
        <v>0</v>
      </c>
      <c r="K52" s="120">
        <f t="shared" ca="1" si="1"/>
        <v>0</v>
      </c>
      <c r="L52" s="121">
        <f t="shared" ca="1" si="2"/>
        <v>0</v>
      </c>
      <c r="M52" s="122">
        <f t="shared" ca="1" si="3"/>
        <v>0</v>
      </c>
      <c r="N52" s="123">
        <f t="shared" ca="1" si="4"/>
        <v>0</v>
      </c>
      <c r="O52" s="124">
        <f t="shared" ca="1" si="5"/>
        <v>0</v>
      </c>
      <c r="P52"/>
      <c r="Q52"/>
      <c r="R52" s="1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</row>
    <row r="53" spans="1:174" ht="8.25" customHeight="1" x14ac:dyDescent="0.45">
      <c r="A53" s="146">
        <v>0.77083333333333204</v>
      </c>
      <c r="B53" s="85"/>
      <c r="C53" s="79"/>
      <c r="D53" s="85"/>
      <c r="E53" s="79"/>
      <c r="F53" s="85"/>
      <c r="G53" s="79"/>
      <c r="H53" s="85"/>
      <c r="I53" s="82"/>
      <c r="J53" s="119">
        <f t="shared" ca="1" si="0"/>
        <v>0</v>
      </c>
      <c r="K53" s="120">
        <f t="shared" ca="1" si="1"/>
        <v>0</v>
      </c>
      <c r="L53" s="121">
        <f t="shared" ca="1" si="2"/>
        <v>0</v>
      </c>
      <c r="M53" s="122">
        <f t="shared" ca="1" si="3"/>
        <v>0</v>
      </c>
      <c r="N53" s="123">
        <f t="shared" ca="1" si="4"/>
        <v>0</v>
      </c>
      <c r="O53" s="124">
        <f t="shared" ca="1" si="5"/>
        <v>0</v>
      </c>
      <c r="P53"/>
      <c r="Q53"/>
      <c r="R53" s="1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</row>
    <row r="54" spans="1:174" ht="8.25" customHeight="1" x14ac:dyDescent="0.45">
      <c r="A54" s="147">
        <v>0.781249999999999</v>
      </c>
      <c r="B54" s="86"/>
      <c r="C54" s="88"/>
      <c r="D54" s="86"/>
      <c r="E54" s="88"/>
      <c r="F54" s="86"/>
      <c r="G54" s="88"/>
      <c r="H54" s="86"/>
      <c r="I54" s="82"/>
      <c r="J54" s="119">
        <f t="shared" ca="1" si="0"/>
        <v>0</v>
      </c>
      <c r="K54" s="120">
        <f t="shared" ca="1" si="1"/>
        <v>0</v>
      </c>
      <c r="L54" s="121">
        <f t="shared" ca="1" si="2"/>
        <v>0</v>
      </c>
      <c r="M54" s="122">
        <f t="shared" ca="1" si="3"/>
        <v>0</v>
      </c>
      <c r="N54" s="123">
        <f t="shared" ca="1" si="4"/>
        <v>0</v>
      </c>
      <c r="O54" s="124">
        <f t="shared" ca="1" si="5"/>
        <v>0</v>
      </c>
      <c r="P54"/>
      <c r="Q54"/>
      <c r="R54" s="1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</row>
    <row r="55" spans="1:174" ht="8.25" customHeight="1" x14ac:dyDescent="0.45">
      <c r="A55" s="145">
        <v>0.79166666666666496</v>
      </c>
      <c r="B55" s="84"/>
      <c r="C55" s="87"/>
      <c r="D55" s="84"/>
      <c r="E55" s="87"/>
      <c r="F55" s="84"/>
      <c r="G55" s="87"/>
      <c r="H55" s="84"/>
      <c r="I55" s="82"/>
      <c r="J55" s="119">
        <f t="shared" ca="1" si="0"/>
        <v>0</v>
      </c>
      <c r="K55" s="120">
        <f t="shared" ca="1" si="1"/>
        <v>0</v>
      </c>
      <c r="L55" s="121">
        <f t="shared" ca="1" si="2"/>
        <v>0</v>
      </c>
      <c r="M55" s="122">
        <f t="shared" ca="1" si="3"/>
        <v>0</v>
      </c>
      <c r="N55" s="123">
        <f t="shared" ca="1" si="4"/>
        <v>0</v>
      </c>
      <c r="O55" s="124">
        <f t="shared" ca="1" si="5"/>
        <v>0</v>
      </c>
      <c r="P55"/>
      <c r="Q55"/>
      <c r="R55" s="1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</row>
    <row r="56" spans="1:174" ht="8.25" customHeight="1" x14ac:dyDescent="0.45">
      <c r="A56" s="146">
        <v>0.80208333333333204</v>
      </c>
      <c r="B56" s="85"/>
      <c r="C56" s="79"/>
      <c r="D56" s="85"/>
      <c r="E56" s="79"/>
      <c r="F56" s="85"/>
      <c r="G56" s="79"/>
      <c r="H56" s="85"/>
      <c r="I56" s="82"/>
      <c r="J56" s="119">
        <f t="shared" ca="1" si="0"/>
        <v>0</v>
      </c>
      <c r="K56" s="120">
        <f t="shared" ca="1" si="1"/>
        <v>0</v>
      </c>
      <c r="L56" s="121">
        <f t="shared" ca="1" si="2"/>
        <v>0</v>
      </c>
      <c r="M56" s="122">
        <f t="shared" ca="1" si="3"/>
        <v>0</v>
      </c>
      <c r="N56" s="123">
        <f t="shared" ca="1" si="4"/>
        <v>0</v>
      </c>
      <c r="O56" s="124">
        <f t="shared" ca="1" si="5"/>
        <v>0</v>
      </c>
      <c r="P56"/>
      <c r="Q56"/>
      <c r="R56" s="1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</row>
    <row r="57" spans="1:174" ht="8.25" customHeight="1" x14ac:dyDescent="0.45">
      <c r="A57" s="146">
        <v>0.812499999999998</v>
      </c>
      <c r="B57" s="85"/>
      <c r="C57" s="79"/>
      <c r="D57" s="85"/>
      <c r="E57" s="79"/>
      <c r="F57" s="85"/>
      <c r="G57" s="79"/>
      <c r="H57" s="85"/>
      <c r="I57" s="82"/>
      <c r="J57" s="119">
        <f t="shared" ca="1" si="0"/>
        <v>0</v>
      </c>
      <c r="K57" s="120">
        <f t="shared" ca="1" si="1"/>
        <v>0</v>
      </c>
      <c r="L57" s="121">
        <f t="shared" ca="1" si="2"/>
        <v>0</v>
      </c>
      <c r="M57" s="122">
        <f t="shared" ca="1" si="3"/>
        <v>0</v>
      </c>
      <c r="N57" s="123">
        <f t="shared" ca="1" si="4"/>
        <v>0</v>
      </c>
      <c r="O57" s="124">
        <f t="shared" ca="1" si="5"/>
        <v>0</v>
      </c>
      <c r="P57"/>
      <c r="Q57"/>
      <c r="R57" s="1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</row>
    <row r="58" spans="1:174" ht="7.9" customHeight="1" x14ac:dyDescent="0.45">
      <c r="A58" s="147">
        <v>0.82291666666666496</v>
      </c>
      <c r="B58" s="86"/>
      <c r="C58" s="88"/>
      <c r="D58" s="86"/>
      <c r="E58" s="88"/>
      <c r="F58" s="86"/>
      <c r="G58" s="88"/>
      <c r="H58" s="86"/>
      <c r="I58" s="82"/>
      <c r="J58" s="119">
        <f t="shared" ca="1" si="0"/>
        <v>0</v>
      </c>
      <c r="K58" s="120">
        <f t="shared" ca="1" si="1"/>
        <v>0</v>
      </c>
      <c r="L58" s="121">
        <f t="shared" ca="1" si="2"/>
        <v>0</v>
      </c>
      <c r="M58" s="122">
        <f t="shared" ca="1" si="3"/>
        <v>0</v>
      </c>
      <c r="N58" s="123">
        <f t="shared" ca="1" si="4"/>
        <v>0</v>
      </c>
      <c r="O58" s="124">
        <f t="shared" ca="1" si="5"/>
        <v>0</v>
      </c>
      <c r="P58"/>
      <c r="Q58"/>
      <c r="R58" s="1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</row>
    <row r="59" spans="1:174" ht="8.25" customHeight="1" x14ac:dyDescent="0.45">
      <c r="A59" s="145">
        <v>0.83333333333333204</v>
      </c>
      <c r="B59" s="84"/>
      <c r="C59" s="87"/>
      <c r="D59" s="84"/>
      <c r="E59" s="87"/>
      <c r="F59" s="84"/>
      <c r="G59" s="87"/>
      <c r="H59" s="84"/>
      <c r="I59" s="82"/>
      <c r="J59" s="119">
        <f t="shared" ca="1" si="0"/>
        <v>0</v>
      </c>
      <c r="K59" s="120">
        <f t="shared" ca="1" si="1"/>
        <v>0</v>
      </c>
      <c r="L59" s="121">
        <f t="shared" ca="1" si="2"/>
        <v>0</v>
      </c>
      <c r="M59" s="122">
        <f t="shared" ca="1" si="3"/>
        <v>0</v>
      </c>
      <c r="N59" s="123">
        <f t="shared" ca="1" si="4"/>
        <v>0</v>
      </c>
      <c r="O59" s="124">
        <f t="shared" ca="1" si="5"/>
        <v>0</v>
      </c>
      <c r="P59"/>
      <c r="Q59"/>
      <c r="R59" s="1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</row>
    <row r="60" spans="1:174" ht="8.25" customHeight="1" x14ac:dyDescent="0.45">
      <c r="A60" s="146">
        <v>0.843749999999998</v>
      </c>
      <c r="B60" s="85"/>
      <c r="C60" s="79"/>
      <c r="D60" s="85"/>
      <c r="E60" s="79"/>
      <c r="F60" s="85"/>
      <c r="G60" s="79"/>
      <c r="H60" s="85"/>
      <c r="I60" s="82"/>
      <c r="J60" s="119">
        <f t="shared" ca="1" si="0"/>
        <v>0</v>
      </c>
      <c r="K60" s="120">
        <f t="shared" ca="1" si="1"/>
        <v>0</v>
      </c>
      <c r="L60" s="121">
        <f t="shared" ca="1" si="2"/>
        <v>0</v>
      </c>
      <c r="M60" s="122">
        <f t="shared" ca="1" si="3"/>
        <v>0</v>
      </c>
      <c r="N60" s="123">
        <f t="shared" ca="1" si="4"/>
        <v>0</v>
      </c>
      <c r="O60" s="124">
        <f t="shared" ca="1" si="5"/>
        <v>0</v>
      </c>
      <c r="P60"/>
      <c r="Q60"/>
      <c r="R60" s="1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</row>
    <row r="61" spans="1:174" ht="8.25" customHeight="1" x14ac:dyDescent="0.45">
      <c r="A61" s="146">
        <v>0.85416666666666496</v>
      </c>
      <c r="B61" s="85"/>
      <c r="C61" s="79"/>
      <c r="D61" s="85"/>
      <c r="E61" s="79"/>
      <c r="F61" s="85"/>
      <c r="G61" s="79"/>
      <c r="H61" s="85"/>
      <c r="I61" s="82"/>
      <c r="J61" s="119">
        <f t="shared" ca="1" si="0"/>
        <v>0</v>
      </c>
      <c r="K61" s="120">
        <f t="shared" ca="1" si="1"/>
        <v>0</v>
      </c>
      <c r="L61" s="121">
        <f t="shared" ca="1" si="2"/>
        <v>0</v>
      </c>
      <c r="M61" s="122">
        <f t="shared" ca="1" si="3"/>
        <v>0</v>
      </c>
      <c r="N61" s="123">
        <f t="shared" ca="1" si="4"/>
        <v>0</v>
      </c>
      <c r="O61" s="124">
        <f t="shared" ca="1" si="5"/>
        <v>0</v>
      </c>
      <c r="P61"/>
      <c r="Q61"/>
      <c r="R61" s="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</row>
    <row r="62" spans="1:174" ht="8.25" customHeight="1" x14ac:dyDescent="0.45">
      <c r="A62" s="147">
        <v>0.86458333333333204</v>
      </c>
      <c r="B62" s="86"/>
      <c r="C62" s="88"/>
      <c r="D62" s="86"/>
      <c r="E62" s="88"/>
      <c r="F62" s="86"/>
      <c r="G62" s="88"/>
      <c r="H62" s="86"/>
      <c r="I62" s="82"/>
      <c r="J62" s="119">
        <f t="shared" ca="1" si="0"/>
        <v>0</v>
      </c>
      <c r="K62" s="120">
        <f t="shared" ca="1" si="1"/>
        <v>0</v>
      </c>
      <c r="L62" s="121">
        <f t="shared" ca="1" si="2"/>
        <v>0</v>
      </c>
      <c r="M62" s="122">
        <f t="shared" ca="1" si="3"/>
        <v>0</v>
      </c>
      <c r="N62" s="123">
        <f t="shared" ca="1" si="4"/>
        <v>0</v>
      </c>
      <c r="O62" s="124">
        <f t="shared" ca="1" si="5"/>
        <v>0</v>
      </c>
      <c r="P62"/>
      <c r="Q62"/>
      <c r="R62" s="1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</row>
    <row r="63" spans="1:174" ht="8.25" customHeight="1" x14ac:dyDescent="0.45">
      <c r="A63" s="145">
        <v>0.874999999999998</v>
      </c>
      <c r="B63" s="84"/>
      <c r="C63" s="87"/>
      <c r="D63" s="84"/>
      <c r="E63" s="87"/>
      <c r="F63" s="84"/>
      <c r="G63" s="87"/>
      <c r="H63" s="84"/>
      <c r="I63" s="82"/>
      <c r="J63" s="119">
        <f t="shared" ca="1" si="0"/>
        <v>0</v>
      </c>
      <c r="K63" s="120">
        <f t="shared" ca="1" si="1"/>
        <v>0</v>
      </c>
      <c r="L63" s="121">
        <f t="shared" ca="1" si="2"/>
        <v>0</v>
      </c>
      <c r="M63" s="122">
        <f t="shared" ca="1" si="3"/>
        <v>0</v>
      </c>
      <c r="N63" s="123">
        <f t="shared" ca="1" si="4"/>
        <v>0</v>
      </c>
      <c r="O63" s="124">
        <f t="shared" ca="1" si="5"/>
        <v>0</v>
      </c>
      <c r="P63"/>
      <c r="Q63"/>
      <c r="R63" s="1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</row>
    <row r="64" spans="1:174" ht="8.25" customHeight="1" x14ac:dyDescent="0.45">
      <c r="A64" s="146">
        <v>0.88541666666666496</v>
      </c>
      <c r="B64" s="85"/>
      <c r="C64" s="79"/>
      <c r="D64" s="85"/>
      <c r="E64" s="79"/>
      <c r="F64" s="85"/>
      <c r="G64" s="79"/>
      <c r="H64" s="85"/>
      <c r="I64" s="82"/>
      <c r="J64" s="119">
        <f t="shared" ca="1" si="0"/>
        <v>0</v>
      </c>
      <c r="K64" s="120">
        <f t="shared" ca="1" si="1"/>
        <v>0</v>
      </c>
      <c r="L64" s="121">
        <f t="shared" ca="1" si="2"/>
        <v>0</v>
      </c>
      <c r="M64" s="122">
        <f t="shared" ca="1" si="3"/>
        <v>0</v>
      </c>
      <c r="N64" s="123">
        <f t="shared" ca="1" si="4"/>
        <v>0</v>
      </c>
      <c r="O64" s="124">
        <f t="shared" ca="1" si="5"/>
        <v>0</v>
      </c>
      <c r="P64"/>
      <c r="Q64"/>
      <c r="R64" s="1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</row>
    <row r="65" spans="1:174" ht="8.25" customHeight="1" x14ac:dyDescent="0.45">
      <c r="A65" s="146">
        <v>0.89583333333333204</v>
      </c>
      <c r="B65" s="85"/>
      <c r="C65" s="79"/>
      <c r="D65" s="85"/>
      <c r="E65" s="79"/>
      <c r="F65" s="85"/>
      <c r="G65" s="79"/>
      <c r="H65" s="85"/>
      <c r="I65" s="82"/>
      <c r="J65" s="119">
        <f t="shared" ca="1" si="0"/>
        <v>0</v>
      </c>
      <c r="K65" s="120">
        <f t="shared" ca="1" si="1"/>
        <v>0</v>
      </c>
      <c r="L65" s="121">
        <f t="shared" ca="1" si="2"/>
        <v>0</v>
      </c>
      <c r="M65" s="122">
        <f t="shared" ca="1" si="3"/>
        <v>0</v>
      </c>
      <c r="N65" s="123">
        <f t="shared" ca="1" si="4"/>
        <v>0</v>
      </c>
      <c r="O65" s="124">
        <f t="shared" ca="1" si="5"/>
        <v>0</v>
      </c>
      <c r="P65"/>
      <c r="Q65"/>
      <c r="R65" s="1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</row>
    <row r="66" spans="1:174" ht="8.25" customHeight="1" x14ac:dyDescent="0.45">
      <c r="A66" s="147">
        <v>0.906249999999998</v>
      </c>
      <c r="B66" s="86"/>
      <c r="C66" s="88"/>
      <c r="D66" s="86"/>
      <c r="E66" s="88"/>
      <c r="F66" s="86"/>
      <c r="G66" s="88"/>
      <c r="H66" s="86"/>
      <c r="I66" s="82"/>
      <c r="J66" s="119">
        <f t="shared" ca="1" si="0"/>
        <v>0</v>
      </c>
      <c r="K66" s="120">
        <f t="shared" ca="1" si="1"/>
        <v>0</v>
      </c>
      <c r="L66" s="121">
        <f t="shared" ca="1" si="2"/>
        <v>0</v>
      </c>
      <c r="M66" s="122">
        <f t="shared" ca="1" si="3"/>
        <v>0</v>
      </c>
      <c r="N66" s="123">
        <f t="shared" ca="1" si="4"/>
        <v>0</v>
      </c>
      <c r="O66" s="124">
        <f t="shared" ca="1" si="5"/>
        <v>0</v>
      </c>
      <c r="P66"/>
      <c r="Q66"/>
      <c r="R66" s="1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</row>
    <row r="67" spans="1:174" ht="8.25" customHeight="1" x14ac:dyDescent="0.45">
      <c r="A67" s="145">
        <v>0.91666666666666496</v>
      </c>
      <c r="B67" s="84"/>
      <c r="C67" s="87"/>
      <c r="D67" s="84"/>
      <c r="E67" s="87"/>
      <c r="F67" s="84"/>
      <c r="G67" s="87"/>
      <c r="H67" s="84"/>
      <c r="I67" s="82"/>
      <c r="J67" s="119">
        <f t="shared" ca="1" si="0"/>
        <v>0</v>
      </c>
      <c r="K67" s="120">
        <f t="shared" ca="1" si="1"/>
        <v>0</v>
      </c>
      <c r="L67" s="121">
        <f t="shared" ca="1" si="2"/>
        <v>0</v>
      </c>
      <c r="M67" s="122">
        <f t="shared" ca="1" si="3"/>
        <v>0</v>
      </c>
      <c r="N67" s="123">
        <f t="shared" ca="1" si="4"/>
        <v>0</v>
      </c>
      <c r="O67" s="124">
        <f t="shared" ca="1" si="5"/>
        <v>0</v>
      </c>
      <c r="P67"/>
      <c r="Q67"/>
      <c r="R67" s="1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</row>
    <row r="68" spans="1:174" ht="8.25" customHeight="1" x14ac:dyDescent="0.45">
      <c r="A68" s="146">
        <v>0.92708333333333104</v>
      </c>
      <c r="B68" s="85"/>
      <c r="C68" s="79"/>
      <c r="D68" s="85"/>
      <c r="E68" s="79"/>
      <c r="F68" s="85"/>
      <c r="G68" s="79"/>
      <c r="H68" s="85"/>
      <c r="I68" s="82"/>
      <c r="J68" s="119">
        <f t="shared" ref="J68:J74" ca="1" si="6">IFERROR(COUNTIFS(INDIRECT(CONCATENATE("'",$I68,"'!B3:H74")),"*Pre-Vocational*",INDIRECT(CONCATENATE("'",$I68,"'!B3:H74")),"*"&amp;$A$1&amp;"*")/4,0)</f>
        <v>0</v>
      </c>
      <c r="K68" s="120">
        <f t="shared" ref="K68:K74" ca="1" si="7">IFERROR(COUNTIFS(INDIRECT(CONCATENATE("'",$I68,"'!B3:H74")),"*CareGiver*",INDIRECT(CONCATENATE("'",$I68,"'!B3:H74")),"*"&amp;$A$1&amp;"*")/4,0)</f>
        <v>0</v>
      </c>
      <c r="L68" s="121">
        <f t="shared" ref="L68:L74" ca="1" si="8">IFERROR(COUNTIFS(INDIRECT(CONCATENATE("'",$I68,"'!B3:H74")),"*Advocacy*",INDIRECT(CONCATENATE("'",$I68,"'!B3:H74")),"*"&amp;$A$1&amp;"*")/4,0)</f>
        <v>0</v>
      </c>
      <c r="M68" s="122">
        <f t="shared" ref="M68:M74" ca="1" si="9">IFERROR(COUNTIFS(INDIRECT(CONCATENATE("'",$I68,"'!B3:H74")),"*Respite*",INDIRECT(CONCATENATE("'",$I68,"'!B3:H74")),"*"&amp;$A$1&amp;"*")/4,0)</f>
        <v>0</v>
      </c>
      <c r="N68" s="123">
        <f t="shared" ref="N68:N74" ca="1" si="10">IFERROR(COUNTIFS(INDIRECT(CONCATENATE("'",$I68,"'!B3:H74")),"*Com Hab*",INDIRECT(CONCATENATE("'",$I68,"'!B3:H74")),"*"&amp;$A$1&amp;"*")/4,0)</f>
        <v>0</v>
      </c>
      <c r="O68" s="124">
        <f t="shared" ref="O68:O74" ca="1" si="11">SUM(J68:N68)</f>
        <v>0</v>
      </c>
      <c r="P68"/>
      <c r="Q68"/>
      <c r="R68" s="1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</row>
    <row r="69" spans="1:174" ht="8.25" customHeight="1" x14ac:dyDescent="0.45">
      <c r="A69" s="146">
        <v>0.937499999999998</v>
      </c>
      <c r="B69" s="85"/>
      <c r="C69" s="79"/>
      <c r="D69" s="85"/>
      <c r="E69" s="79"/>
      <c r="F69" s="85"/>
      <c r="G69" s="79"/>
      <c r="H69" s="85"/>
      <c r="I69" s="82"/>
      <c r="J69" s="119">
        <f t="shared" ca="1" si="6"/>
        <v>0</v>
      </c>
      <c r="K69" s="120">
        <f t="shared" ca="1" si="7"/>
        <v>0</v>
      </c>
      <c r="L69" s="121">
        <f t="shared" ca="1" si="8"/>
        <v>0</v>
      </c>
      <c r="M69" s="122">
        <f t="shared" ca="1" si="9"/>
        <v>0</v>
      </c>
      <c r="N69" s="123">
        <f t="shared" ca="1" si="10"/>
        <v>0</v>
      </c>
      <c r="O69" s="124">
        <f t="shared" ca="1" si="11"/>
        <v>0</v>
      </c>
      <c r="P69"/>
      <c r="Q69"/>
      <c r="R69" s="1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</row>
    <row r="70" spans="1:174" ht="8.25" customHeight="1" x14ac:dyDescent="0.45">
      <c r="A70" s="147">
        <v>0.94791666666666496</v>
      </c>
      <c r="B70" s="86"/>
      <c r="C70" s="88"/>
      <c r="D70" s="86"/>
      <c r="E70" s="88"/>
      <c r="F70" s="86"/>
      <c r="G70" s="88"/>
      <c r="H70" s="86"/>
      <c r="I70" s="82"/>
      <c r="J70" s="119">
        <f t="shared" ca="1" si="6"/>
        <v>0</v>
      </c>
      <c r="K70" s="120">
        <f t="shared" ca="1" si="7"/>
        <v>0</v>
      </c>
      <c r="L70" s="121">
        <f t="shared" ca="1" si="8"/>
        <v>0</v>
      </c>
      <c r="M70" s="122">
        <f t="shared" ca="1" si="9"/>
        <v>0</v>
      </c>
      <c r="N70" s="123">
        <f t="shared" ca="1" si="10"/>
        <v>0</v>
      </c>
      <c r="O70" s="124">
        <f t="shared" ca="1" si="11"/>
        <v>0</v>
      </c>
      <c r="P70"/>
      <c r="Q70"/>
      <c r="R70" s="1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</row>
    <row r="71" spans="1:174" ht="8.25" customHeight="1" x14ac:dyDescent="0.45">
      <c r="A71" s="145">
        <v>0.95833333333333337</v>
      </c>
      <c r="B71" s="84"/>
      <c r="C71" s="87"/>
      <c r="D71" s="84"/>
      <c r="E71" s="87"/>
      <c r="F71" s="84"/>
      <c r="G71" s="87"/>
      <c r="H71" s="84"/>
      <c r="I71" s="82"/>
      <c r="J71" s="119">
        <f t="shared" ca="1" si="6"/>
        <v>0</v>
      </c>
      <c r="K71" s="120">
        <f t="shared" ca="1" si="7"/>
        <v>0</v>
      </c>
      <c r="L71" s="121">
        <f t="shared" ca="1" si="8"/>
        <v>0</v>
      </c>
      <c r="M71" s="122">
        <f t="shared" ca="1" si="9"/>
        <v>0</v>
      </c>
      <c r="N71" s="123">
        <f t="shared" ca="1" si="10"/>
        <v>0</v>
      </c>
      <c r="O71" s="124">
        <f t="shared" ca="1" si="11"/>
        <v>0</v>
      </c>
      <c r="P71"/>
      <c r="Q71"/>
      <c r="R71" s="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</row>
    <row r="72" spans="1:174" ht="8.25" customHeight="1" x14ac:dyDescent="0.45">
      <c r="A72" s="146">
        <v>0.96875</v>
      </c>
      <c r="B72" s="85"/>
      <c r="C72" s="79"/>
      <c r="D72" s="85"/>
      <c r="E72" s="79"/>
      <c r="F72" s="85"/>
      <c r="G72" s="79"/>
      <c r="H72" s="85"/>
      <c r="I72" s="82"/>
      <c r="J72" s="119">
        <f t="shared" ca="1" si="6"/>
        <v>0</v>
      </c>
      <c r="K72" s="120">
        <f t="shared" ca="1" si="7"/>
        <v>0</v>
      </c>
      <c r="L72" s="121">
        <f t="shared" ca="1" si="8"/>
        <v>0</v>
      </c>
      <c r="M72" s="122">
        <f t="shared" ca="1" si="9"/>
        <v>0</v>
      </c>
      <c r="N72" s="123">
        <f t="shared" ca="1" si="10"/>
        <v>0</v>
      </c>
      <c r="O72" s="124">
        <f t="shared" ca="1" si="11"/>
        <v>0</v>
      </c>
      <c r="P72"/>
      <c r="Q72"/>
      <c r="R72" s="1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</row>
    <row r="73" spans="1:174" ht="8.25" customHeight="1" x14ac:dyDescent="0.45">
      <c r="A73" s="146">
        <v>0.97916666666666663</v>
      </c>
      <c r="B73" s="85"/>
      <c r="C73" s="79"/>
      <c r="D73" s="85"/>
      <c r="E73" s="79"/>
      <c r="F73" s="85"/>
      <c r="G73" s="79"/>
      <c r="H73" s="85"/>
      <c r="I73" s="82"/>
      <c r="J73" s="119">
        <f t="shared" ca="1" si="6"/>
        <v>0</v>
      </c>
      <c r="K73" s="120">
        <f t="shared" ca="1" si="7"/>
        <v>0</v>
      </c>
      <c r="L73" s="121">
        <f t="shared" ca="1" si="8"/>
        <v>0</v>
      </c>
      <c r="M73" s="122">
        <f t="shared" ca="1" si="9"/>
        <v>0</v>
      </c>
      <c r="N73" s="123">
        <f t="shared" ca="1" si="10"/>
        <v>0</v>
      </c>
      <c r="O73" s="124">
        <f t="shared" ca="1" si="11"/>
        <v>0</v>
      </c>
      <c r="P73"/>
      <c r="Q73"/>
      <c r="R73" s="1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</row>
    <row r="74" spans="1:174" ht="8.25" customHeight="1" x14ac:dyDescent="0.45">
      <c r="A74" s="147">
        <v>0.98958333333333337</v>
      </c>
      <c r="B74" s="86"/>
      <c r="C74" s="88"/>
      <c r="D74" s="86"/>
      <c r="E74" s="88"/>
      <c r="F74" s="86"/>
      <c r="G74" s="88"/>
      <c r="H74" s="86"/>
      <c r="I74" s="82"/>
      <c r="J74" s="119">
        <f t="shared" ca="1" si="6"/>
        <v>0</v>
      </c>
      <c r="K74" s="120">
        <f t="shared" ca="1" si="7"/>
        <v>0</v>
      </c>
      <c r="L74" s="121">
        <f t="shared" ca="1" si="8"/>
        <v>0</v>
      </c>
      <c r="M74" s="122">
        <f t="shared" ca="1" si="9"/>
        <v>0</v>
      </c>
      <c r="N74" s="123">
        <f t="shared" ca="1" si="10"/>
        <v>0</v>
      </c>
      <c r="O74" s="124">
        <f t="shared" ca="1" si="11"/>
        <v>0</v>
      </c>
      <c r="P74"/>
      <c r="Q74"/>
      <c r="R74" s="1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</row>
    <row r="75" spans="1:174" ht="8.25" customHeight="1" x14ac:dyDescent="0.45">
      <c r="A75" s="139" t="s">
        <v>5</v>
      </c>
      <c r="B75" s="89"/>
      <c r="C75" s="89"/>
      <c r="D75" s="89"/>
      <c r="E75" s="89"/>
      <c r="F75" s="89"/>
      <c r="G75" s="89"/>
      <c r="H75" s="90">
        <f>COUNTIF($B$3:$H$74,"*Pre-Vocational*")/4</f>
        <v>0</v>
      </c>
      <c r="I75" s="82"/>
      <c r="P75"/>
      <c r="Q75"/>
      <c r="R75" s="1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</row>
    <row r="76" spans="1:174" ht="8.25" customHeight="1" x14ac:dyDescent="0.45">
      <c r="A76" s="140" t="s">
        <v>6</v>
      </c>
      <c r="B76" s="60"/>
      <c r="C76" s="60"/>
      <c r="D76" s="60"/>
      <c r="E76" s="60"/>
      <c r="F76" s="60"/>
      <c r="G76" s="60"/>
      <c r="H76" s="91">
        <f>COUNTIF($B$3:$H$74,"*CareGiver*")/4</f>
        <v>0</v>
      </c>
      <c r="I76" s="82"/>
      <c r="P76"/>
      <c r="Q76"/>
      <c r="R76" s="1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</row>
    <row r="77" spans="1:174" ht="8.25" customHeight="1" x14ac:dyDescent="0.45">
      <c r="A77" s="141" t="s">
        <v>7</v>
      </c>
      <c r="B77" s="62"/>
      <c r="C77" s="62"/>
      <c r="D77" s="62"/>
      <c r="E77" s="62"/>
      <c r="F77" s="62"/>
      <c r="G77" s="62"/>
      <c r="H77" s="92">
        <f>COUNTIF($B$3:$H$74,"*Advocacy*")/4</f>
        <v>0</v>
      </c>
      <c r="I77" s="82"/>
      <c r="P77"/>
      <c r="Q77"/>
      <c r="R77" s="1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</row>
    <row r="78" spans="1:174" ht="8.25" customHeight="1" x14ac:dyDescent="0.45">
      <c r="A78" s="142" t="s">
        <v>8</v>
      </c>
      <c r="B78" s="64"/>
      <c r="C78" s="64"/>
      <c r="D78" s="64"/>
      <c r="E78" s="64"/>
      <c r="F78" s="64"/>
      <c r="G78" s="64"/>
      <c r="H78" s="93">
        <f>COUNTIF($B$3:$H$74,"*Respite*")/4</f>
        <v>0</v>
      </c>
      <c r="I78" s="82"/>
      <c r="P78"/>
      <c r="Q78"/>
      <c r="R78" s="1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</row>
    <row r="79" spans="1:174" ht="8.25" customHeight="1" x14ac:dyDescent="0.45">
      <c r="A79" s="143" t="s">
        <v>107</v>
      </c>
      <c r="B79" s="68"/>
      <c r="C79" s="68"/>
      <c r="D79" s="68"/>
      <c r="E79" s="68"/>
      <c r="F79" s="68"/>
      <c r="G79" s="68"/>
      <c r="H79" s="94">
        <f>COUNTIF($B$3:$H$74,"*Com Hab*")/4</f>
        <v>0</v>
      </c>
      <c r="I79" s="82"/>
      <c r="P79"/>
      <c r="Q79"/>
      <c r="R79" s="1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</row>
    <row r="80" spans="1:174" ht="8.25" customHeight="1" x14ac:dyDescent="0.45">
      <c r="A80" s="144" t="s">
        <v>39</v>
      </c>
      <c r="B80" s="95"/>
      <c r="C80" s="95"/>
      <c r="D80" s="95"/>
      <c r="E80" s="95"/>
      <c r="F80" s="95"/>
      <c r="G80" s="95"/>
      <c r="H80" s="96">
        <f>SUM(H75:H79)</f>
        <v>0</v>
      </c>
      <c r="I80" s="82"/>
      <c r="P80"/>
      <c r="Q80"/>
      <c r="R80" s="1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</row>
    <row r="81" spans="1:126" ht="8.25" hidden="1" customHeight="1" x14ac:dyDescent="0.45">
      <c r="I81" s="82"/>
      <c r="DV81" s="12"/>
    </row>
    <row r="82" spans="1:126" ht="8.25" hidden="1" customHeight="1" x14ac:dyDescent="0.45">
      <c r="I82" s="82"/>
    </row>
    <row r="83" spans="1:126" ht="8.25" hidden="1" customHeight="1" x14ac:dyDescent="0.45">
      <c r="I83" s="82"/>
      <c r="DU83" s="11" t="s">
        <v>176</v>
      </c>
    </row>
    <row r="84" spans="1:126" ht="8.25" hidden="1" customHeight="1" x14ac:dyDescent="0.45">
      <c r="I84" s="82"/>
    </row>
    <row r="85" spans="1:126" ht="14.25" hidden="1" x14ac:dyDescent="0.45">
      <c r="A85"/>
      <c r="B85"/>
      <c r="C85"/>
      <c r="D85"/>
      <c r="E85"/>
      <c r="F85"/>
      <c r="G85"/>
      <c r="H85"/>
      <c r="I85" s="82"/>
    </row>
    <row r="86" spans="1:126" ht="14.25" hidden="1" x14ac:dyDescent="0.45">
      <c r="A86"/>
      <c r="B86"/>
      <c r="C86"/>
      <c r="D86"/>
      <c r="E86"/>
      <c r="F86"/>
      <c r="G86"/>
      <c r="H86"/>
      <c r="I86" s="82"/>
    </row>
    <row r="87" spans="1:126" ht="14.25" hidden="1" x14ac:dyDescent="0.45">
      <c r="A87"/>
      <c r="B87"/>
      <c r="C87"/>
      <c r="D87"/>
      <c r="E87"/>
      <c r="F87"/>
      <c r="G87"/>
      <c r="H87"/>
      <c r="I87" s="82"/>
    </row>
    <row r="88" spans="1:126" ht="14.25" hidden="1" x14ac:dyDescent="0.45">
      <c r="A88"/>
      <c r="B88"/>
      <c r="C88"/>
      <c r="D88"/>
      <c r="E88"/>
      <c r="F88"/>
      <c r="G88"/>
      <c r="H88"/>
      <c r="I88" s="82"/>
    </row>
    <row r="89" spans="1:126" ht="14.25" hidden="1" x14ac:dyDescent="0.45">
      <c r="A89"/>
      <c r="B89"/>
      <c r="C89"/>
      <c r="D89"/>
      <c r="E89"/>
      <c r="F89"/>
      <c r="G89"/>
      <c r="H89"/>
      <c r="I89" s="82"/>
    </row>
    <row r="90" spans="1:126" ht="8.25" hidden="1" customHeight="1" x14ac:dyDescent="0.45">
      <c r="A90"/>
      <c r="B90"/>
      <c r="C90"/>
      <c r="D90"/>
      <c r="E90"/>
      <c r="F90"/>
      <c r="G90"/>
      <c r="H90"/>
      <c r="I90" s="82"/>
    </row>
    <row r="91" spans="1:126" ht="8.25" hidden="1" customHeight="1" x14ac:dyDescent="0.45">
      <c r="I91" s="82"/>
    </row>
    <row r="92" spans="1:126" ht="8.25" hidden="1" customHeight="1" x14ac:dyDescent="0.45">
      <c r="I92" s="82"/>
    </row>
    <row r="93" spans="1:126" ht="8.25" hidden="1" customHeight="1" x14ac:dyDescent="0.45">
      <c r="I93" s="82"/>
    </row>
    <row r="94" spans="1:126" ht="8.25" hidden="1" customHeight="1" x14ac:dyDescent="0.45">
      <c r="I94" s="82"/>
    </row>
    <row r="95" spans="1:126" ht="8.25" hidden="1" customHeight="1" x14ac:dyDescent="0.45">
      <c r="I95" s="82"/>
    </row>
    <row r="96" spans="1:126" ht="8.25" hidden="1" customHeight="1" x14ac:dyDescent="0.45">
      <c r="I96" s="82"/>
    </row>
    <row r="97" spans="9:9" ht="8.25" hidden="1" customHeight="1" x14ac:dyDescent="0.45">
      <c r="I97" s="82"/>
    </row>
    <row r="98" spans="9:9" ht="8.25" hidden="1" customHeight="1" x14ac:dyDescent="0.45">
      <c r="I98" s="82"/>
    </row>
    <row r="99" spans="9:9" ht="8.25" hidden="1" customHeight="1" x14ac:dyDescent="0.45">
      <c r="I99" s="82"/>
    </row>
    <row r="100" spans="9:9" ht="8.25" hidden="1" customHeight="1" x14ac:dyDescent="0.45">
      <c r="I100" s="82"/>
    </row>
    <row r="101" spans="9:9" ht="8.25" hidden="1" customHeight="1" x14ac:dyDescent="0.45">
      <c r="I101" s="82"/>
    </row>
    <row r="102" spans="9:9" ht="8.25" hidden="1" customHeight="1" x14ac:dyDescent="0.45">
      <c r="I102" s="82"/>
    </row>
    <row r="103" spans="9:9" ht="8.25" hidden="1" customHeight="1" x14ac:dyDescent="0.45">
      <c r="I103" s="82"/>
    </row>
    <row r="104" spans="9:9" ht="8.25" hidden="1" customHeight="1" x14ac:dyDescent="0.45">
      <c r="I104" s="82"/>
    </row>
    <row r="105" spans="9:9" ht="8.25" hidden="1" customHeight="1" x14ac:dyDescent="0.45">
      <c r="I105" s="82"/>
    </row>
    <row r="106" spans="9:9" ht="8.25" hidden="1" customHeight="1" x14ac:dyDescent="0.45">
      <c r="I106" s="82"/>
    </row>
    <row r="107" spans="9:9" ht="8.25" hidden="1" customHeight="1" x14ac:dyDescent="0.45">
      <c r="I107" s="82"/>
    </row>
    <row r="108" spans="9:9" ht="8.25" hidden="1" customHeight="1" x14ac:dyDescent="0.45">
      <c r="I108" s="82"/>
    </row>
    <row r="109" spans="9:9" ht="8.25" hidden="1" customHeight="1" x14ac:dyDescent="0.45">
      <c r="I109" s="82"/>
    </row>
    <row r="110" spans="9:9" ht="8.25" hidden="1" customHeight="1" x14ac:dyDescent="0.45">
      <c r="I110" s="82"/>
    </row>
    <row r="111" spans="9:9" ht="8.25" hidden="1" customHeight="1" x14ac:dyDescent="0.45">
      <c r="I111" s="82"/>
    </row>
    <row r="112" spans="9:9" ht="8.25" hidden="1" customHeight="1" x14ac:dyDescent="0.45">
      <c r="I112" s="82"/>
    </row>
    <row r="113" spans="9:9" ht="8.25" hidden="1" customHeight="1" x14ac:dyDescent="0.45">
      <c r="I113" s="82"/>
    </row>
    <row r="114" spans="9:9" ht="8.25" hidden="1" customHeight="1" x14ac:dyDescent="0.45">
      <c r="I114" s="82"/>
    </row>
    <row r="115" spans="9:9" ht="8.25" hidden="1" customHeight="1" x14ac:dyDescent="0.45">
      <c r="I115" s="82"/>
    </row>
    <row r="116" spans="9:9" ht="8.25" hidden="1" customHeight="1" x14ac:dyDescent="0.45">
      <c r="I116" s="82"/>
    </row>
    <row r="117" spans="9:9" ht="8.25" hidden="1" customHeight="1" x14ac:dyDescent="0.45">
      <c r="I117" s="82"/>
    </row>
    <row r="118" spans="9:9" ht="8.25" hidden="1" customHeight="1" x14ac:dyDescent="0.45">
      <c r="I118" s="82"/>
    </row>
    <row r="119" spans="9:9" ht="8.25" hidden="1" customHeight="1" x14ac:dyDescent="0.45">
      <c r="I119" s="82"/>
    </row>
    <row r="120" spans="9:9" ht="8.25" hidden="1" customHeight="1" x14ac:dyDescent="0.45">
      <c r="I120" s="82"/>
    </row>
    <row r="121" spans="9:9" ht="8.25" hidden="1" customHeight="1" x14ac:dyDescent="0.45">
      <c r="I121" s="82"/>
    </row>
    <row r="122" spans="9:9" ht="8.25" hidden="1" customHeight="1" x14ac:dyDescent="0.45">
      <c r="I122" s="82"/>
    </row>
    <row r="123" spans="9:9" ht="8.25" hidden="1" customHeight="1" x14ac:dyDescent="0.45">
      <c r="I123" s="82"/>
    </row>
    <row r="124" spans="9:9" ht="8.25" hidden="1" customHeight="1" x14ac:dyDescent="0.45">
      <c r="I124" s="82"/>
    </row>
    <row r="125" spans="9:9" ht="8.25" hidden="1" customHeight="1" x14ac:dyDescent="0.45">
      <c r="I125" s="82"/>
    </row>
    <row r="126" spans="9:9" ht="8.25" hidden="1" customHeight="1" x14ac:dyDescent="0.45">
      <c r="I126" s="82"/>
    </row>
    <row r="127" spans="9:9" ht="8.25" hidden="1" customHeight="1" x14ac:dyDescent="0.45">
      <c r="I127" s="82"/>
    </row>
    <row r="128" spans="9:9" ht="8.25" hidden="1" customHeight="1" x14ac:dyDescent="0.45">
      <c r="I128" s="82"/>
    </row>
    <row r="129" spans="9:9" ht="8.25" hidden="1" customHeight="1" x14ac:dyDescent="0.45">
      <c r="I129" s="82"/>
    </row>
    <row r="130" spans="9:9" ht="8.25" hidden="1" customHeight="1" x14ac:dyDescent="0.45">
      <c r="I130" s="82"/>
    </row>
    <row r="131" spans="9:9" ht="8.25" hidden="1" customHeight="1" x14ac:dyDescent="0.45">
      <c r="I131" s="82"/>
    </row>
    <row r="132" spans="9:9" ht="8.25" hidden="1" customHeight="1" x14ac:dyDescent="0.45">
      <c r="I132" s="82"/>
    </row>
    <row r="133" spans="9:9" ht="8.25" hidden="1" customHeight="1" x14ac:dyDescent="0.45">
      <c r="I133" s="82"/>
    </row>
    <row r="134" spans="9:9" ht="8.25" hidden="1" customHeight="1" x14ac:dyDescent="0.45">
      <c r="I134" s="82"/>
    </row>
    <row r="135" spans="9:9" ht="8.25" hidden="1" customHeight="1" x14ac:dyDescent="0.45">
      <c r="I135" s="82"/>
    </row>
    <row r="136" spans="9:9" ht="8.25" hidden="1" customHeight="1" x14ac:dyDescent="0.45">
      <c r="I136" s="82"/>
    </row>
    <row r="137" spans="9:9" ht="8.25" hidden="1" customHeight="1" x14ac:dyDescent="0.45">
      <c r="I137" s="82"/>
    </row>
    <row r="138" spans="9:9" ht="8.25" hidden="1" customHeight="1" x14ac:dyDescent="0.45">
      <c r="I138" s="82"/>
    </row>
    <row r="139" spans="9:9" ht="8.25" hidden="1" customHeight="1" x14ac:dyDescent="0.45">
      <c r="I139" s="82"/>
    </row>
    <row r="140" spans="9:9" ht="8.25" hidden="1" customHeight="1" x14ac:dyDescent="0.45">
      <c r="I140" s="82"/>
    </row>
    <row r="141" spans="9:9" ht="8.25" hidden="1" customHeight="1" x14ac:dyDescent="0.45">
      <c r="I141" s="82"/>
    </row>
    <row r="142" spans="9:9" ht="8.25" hidden="1" customHeight="1" x14ac:dyDescent="0.45">
      <c r="I142" s="82"/>
    </row>
    <row r="143" spans="9:9" ht="8.25" hidden="1" customHeight="1" x14ac:dyDescent="0.45">
      <c r="I143" s="82"/>
    </row>
    <row r="144" spans="9:9" ht="8.25" hidden="1" customHeight="1" x14ac:dyDescent="0.45">
      <c r="I144" s="82"/>
    </row>
    <row r="145" spans="9:9" ht="8.25" hidden="1" customHeight="1" x14ac:dyDescent="0.45">
      <c r="I145" s="82"/>
    </row>
    <row r="146" spans="9:9" ht="8.25" hidden="1" customHeight="1" x14ac:dyDescent="0.45">
      <c r="I146" s="82"/>
    </row>
    <row r="147" spans="9:9" ht="8.25" hidden="1" customHeight="1" x14ac:dyDescent="0.45">
      <c r="I147" s="82"/>
    </row>
    <row r="148" spans="9:9" ht="8.25" hidden="1" customHeight="1" x14ac:dyDescent="0.45">
      <c r="I148" s="82"/>
    </row>
    <row r="149" spans="9:9" ht="8.25" hidden="1" customHeight="1" x14ac:dyDescent="0.45">
      <c r="I149" s="82"/>
    </row>
    <row r="150" spans="9:9" ht="8.25" hidden="1" customHeight="1" x14ac:dyDescent="0.45">
      <c r="I150" s="82"/>
    </row>
    <row r="151" spans="9:9" ht="8.25" hidden="1" customHeight="1" x14ac:dyDescent="0.45">
      <c r="I151" s="82"/>
    </row>
    <row r="152" spans="9:9" ht="8.25" hidden="1" customHeight="1" x14ac:dyDescent="0.45">
      <c r="I152" s="82"/>
    </row>
    <row r="153" spans="9:9" ht="8.25" hidden="1" customHeight="1" x14ac:dyDescent="0.45">
      <c r="I153" s="82"/>
    </row>
    <row r="154" spans="9:9" ht="8.25" hidden="1" customHeight="1" x14ac:dyDescent="0.45">
      <c r="I154" s="82"/>
    </row>
    <row r="155" spans="9:9" ht="8.25" hidden="1" customHeight="1" x14ac:dyDescent="0.45">
      <c r="I155" s="82"/>
    </row>
    <row r="156" spans="9:9" ht="8.25" hidden="1" customHeight="1" x14ac:dyDescent="0.45">
      <c r="I156" s="82"/>
    </row>
    <row r="157" spans="9:9" ht="8.25" hidden="1" customHeight="1" x14ac:dyDescent="0.45">
      <c r="I157" s="82"/>
    </row>
    <row r="158" spans="9:9" ht="8.25" hidden="1" customHeight="1" x14ac:dyDescent="0.45">
      <c r="I158" s="82"/>
    </row>
    <row r="159" spans="9:9" ht="8.25" hidden="1" customHeight="1" x14ac:dyDescent="0.45">
      <c r="I159" s="82"/>
    </row>
    <row r="160" spans="9:9" ht="8.25" hidden="1" customHeight="1" x14ac:dyDescent="0.45">
      <c r="I160" s="82"/>
    </row>
    <row r="161" spans="9:9" ht="8.25" hidden="1" customHeight="1" x14ac:dyDescent="0.45">
      <c r="I161" s="82"/>
    </row>
    <row r="162" spans="9:9" ht="8.25" hidden="1" customHeight="1" x14ac:dyDescent="0.45">
      <c r="I162" s="82"/>
    </row>
    <row r="163" spans="9:9" ht="8.25" hidden="1" customHeight="1" x14ac:dyDescent="0.45">
      <c r="I163" s="82"/>
    </row>
    <row r="164" spans="9:9" ht="8.25" hidden="1" customHeight="1" x14ac:dyDescent="0.45">
      <c r="I164" s="82"/>
    </row>
    <row r="165" spans="9:9" ht="8.25" hidden="1" customHeight="1" x14ac:dyDescent="0.45">
      <c r="I165" s="82"/>
    </row>
    <row r="166" spans="9:9" ht="8.25" hidden="1" customHeight="1" x14ac:dyDescent="0.45">
      <c r="I166" s="82"/>
    </row>
    <row r="167" spans="9:9" ht="8.25" hidden="1" customHeight="1" x14ac:dyDescent="0.45">
      <c r="I167" s="82"/>
    </row>
    <row r="168" spans="9:9" ht="8.25" hidden="1" customHeight="1" x14ac:dyDescent="0.45">
      <c r="I168" s="82"/>
    </row>
    <row r="169" spans="9:9" ht="8.25" hidden="1" customHeight="1" x14ac:dyDescent="0.45">
      <c r="I169" s="82"/>
    </row>
    <row r="170" spans="9:9" ht="8.25" hidden="1" customHeight="1" x14ac:dyDescent="0.45">
      <c r="I170" s="82"/>
    </row>
    <row r="171" spans="9:9" ht="8.25" hidden="1" customHeight="1" x14ac:dyDescent="0.45">
      <c r="I171" s="82"/>
    </row>
    <row r="172" spans="9:9" ht="8.25" hidden="1" customHeight="1" x14ac:dyDescent="0.45">
      <c r="I172" s="82"/>
    </row>
    <row r="173" spans="9:9" ht="8.25" hidden="1" customHeight="1" x14ac:dyDescent="0.45">
      <c r="I173" s="82"/>
    </row>
    <row r="174" spans="9:9" ht="8.25" hidden="1" customHeight="1" x14ac:dyDescent="0.45">
      <c r="I174" s="82"/>
    </row>
    <row r="175" spans="9:9" ht="8.25" hidden="1" customHeight="1" x14ac:dyDescent="0.45">
      <c r="I175" s="82"/>
    </row>
    <row r="176" spans="9:9" ht="8.25" hidden="1" customHeight="1" x14ac:dyDescent="0.45">
      <c r="I176" s="82"/>
    </row>
    <row r="177" spans="9:9" ht="8.25" hidden="1" customHeight="1" x14ac:dyDescent="0.45">
      <c r="I177" s="82"/>
    </row>
    <row r="178" spans="9:9" ht="8.25" hidden="1" customHeight="1" x14ac:dyDescent="0.45">
      <c r="I178" s="82"/>
    </row>
    <row r="179" spans="9:9" ht="8.25" hidden="1" customHeight="1" x14ac:dyDescent="0.45">
      <c r="I179" s="82"/>
    </row>
    <row r="180" spans="9:9" ht="8.25" hidden="1" customHeight="1" x14ac:dyDescent="0.45">
      <c r="I180" s="82"/>
    </row>
  </sheetData>
  <mergeCells count="7">
    <mergeCell ref="O1:O2"/>
    <mergeCell ref="A1:H1"/>
    <mergeCell ref="J1:J2"/>
    <mergeCell ref="K1:K2"/>
    <mergeCell ref="L1:L2"/>
    <mergeCell ref="M1:M2"/>
    <mergeCell ref="N1:N2"/>
  </mergeCells>
  <conditionalFormatting sqref="B3:H74">
    <cfRule type="containsText" dxfId="11" priority="1" operator="containsText" text="Unavailable">
      <formula>NOT(ISERROR(SEARCH("Unavailable",B3)))</formula>
    </cfRule>
    <cfRule type="containsText" dxfId="10" priority="2" operator="containsText" text="Com Hab">
      <formula>NOT(ISERROR(SEARCH("Com Hab",B3)))</formula>
    </cfRule>
    <cfRule type="containsText" dxfId="9" priority="3" operator="containsText" text="Respite">
      <formula>NOT(ISERROR(SEARCH("Respite",B3)))</formula>
    </cfRule>
    <cfRule type="containsText" dxfId="8" priority="4" operator="containsText" text="Advocacy">
      <formula>NOT(ISERROR(SEARCH("Advocacy",B3)))</formula>
    </cfRule>
    <cfRule type="containsText" dxfId="7" priority="5" operator="containsText" text="CareGiver">
      <formula>NOT(ISERROR(SEARCH("CareGiver",B3)))</formula>
    </cfRule>
    <cfRule type="containsText" dxfId="6" priority="6" operator="containsText" text="Pre-Vocational">
      <formula>NOT(ISERROR(SEARCH("Pre-Vocational",B3)))</formula>
    </cfRule>
  </conditionalFormatting>
  <dataValidations count="3">
    <dataValidation allowBlank="1" showInputMessage="1" showErrorMessage="1" prompt="Fill out in worker home sheet" sqref="R1:R6" xr:uid="{EA717EA1-6A16-4CCC-B6A2-857FE2D26674}"/>
    <dataValidation type="list" allowBlank="1" showInputMessage="1" showErrorMessage="1" sqref="I3:I180" xr:uid="{E1713F7B-4113-4510-8F42-130F0695A64C}">
      <formula1>Clients</formula1>
    </dataValidation>
    <dataValidation type="list" allowBlank="1" showInputMessage="1" showErrorMessage="1" sqref="A1" xr:uid="{E4DDCC1A-DA19-4862-A223-85411C6B1D0F}">
      <formula1>worker</formula1>
    </dataValidation>
  </dataValidations>
  <pageMargins left="0" right="0" top="1.75" bottom="0.75" header="0" footer="0"/>
  <pageSetup orientation="portrait" r:id="rId1"/>
  <headerFooter scaleWithDoc="0">
    <oddHeader>&amp;L&amp;G&amp;C
&amp;G</oddHeader>
    <oddFooter>&amp;C
Signature: ____________________ Date: ____/____/____
 &amp;K92D05010 Prag Blvd #003 Monroe NY 10950 ● 845-600-1331 ● Info@legadail.org &amp;K01+000
&amp;G</oddFooter>
  </headerFooter>
  <drawing r:id="rId2"/>
  <legacyDrawingHF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59280-8966-4A85-9E81-B4659E2D610F}">
  <sheetPr codeName="Sheet34">
    <tabColor indexed="30"/>
    <pageSetUpPr fitToPage="1"/>
  </sheetPr>
  <dimension ref="A1:GC180"/>
  <sheetViews>
    <sheetView showGridLines="0" zoomScale="85" zoomScaleNormal="85" workbookViewId="0">
      <selection activeCell="R41" sqref="R41"/>
    </sheetView>
  </sheetViews>
  <sheetFormatPr defaultColWidth="0" defaultRowHeight="0" customHeight="1" zeroHeight="1" x14ac:dyDescent="0.45"/>
  <cols>
    <col min="1" max="1" width="11.265625" style="11" bestFit="1" customWidth="1"/>
    <col min="2" max="8" width="6.53125" style="11" customWidth="1"/>
    <col min="9" max="9" width="16.53125" style="83" customWidth="1"/>
    <col min="10" max="15" width="6.53125" customWidth="1"/>
    <col min="16" max="16" width="5.46484375" style="11" customWidth="1"/>
    <col min="17" max="17" width="17.73046875" style="11" customWidth="1"/>
    <col min="18" max="18" width="29.53125" style="50" customWidth="1"/>
    <col min="19" max="19" width="3.73046875" style="11" customWidth="1"/>
    <col min="20" max="20" width="37.53125" style="11" customWidth="1"/>
    <col min="21" max="21" width="3.73046875" style="11" customWidth="1"/>
    <col min="22" max="22" width="4.796875" style="11" hidden="1" customWidth="1"/>
    <col min="23" max="23" width="10.265625" style="11" hidden="1" customWidth="1"/>
    <col min="24" max="24" width="14.265625" style="11" hidden="1" customWidth="1"/>
    <col min="25" max="29" width="3.73046875" style="11" hidden="1" customWidth="1"/>
    <col min="30" max="30" width="4.796875" style="11" hidden="1" customWidth="1"/>
    <col min="31" max="31" width="10.265625" style="11" hidden="1" customWidth="1"/>
    <col min="32" max="37" width="3.73046875" style="11" hidden="1" customWidth="1"/>
    <col min="38" max="38" width="4.796875" style="11" hidden="1" customWidth="1"/>
    <col min="39" max="39" width="10.265625" style="11" hidden="1" customWidth="1"/>
    <col min="40" max="45" width="3.73046875" style="11" hidden="1" customWidth="1"/>
    <col min="46" max="46" width="4.796875" style="11" hidden="1" customWidth="1"/>
    <col min="47" max="47" width="10.265625" style="11" hidden="1" customWidth="1"/>
    <col min="48" max="53" width="3.73046875" style="11" hidden="1" customWidth="1"/>
    <col min="54" max="54" width="4.796875" style="11" hidden="1" customWidth="1"/>
    <col min="55" max="55" width="10.265625" style="11" hidden="1" customWidth="1"/>
    <col min="56" max="61" width="3.73046875" style="11" hidden="1" customWidth="1"/>
    <col min="62" max="62" width="4.796875" style="11" hidden="1" customWidth="1"/>
    <col min="63" max="63" width="10.265625" style="11" hidden="1" customWidth="1"/>
    <col min="64" max="69" width="3.73046875" style="11" hidden="1" customWidth="1"/>
    <col min="70" max="70" width="4.796875" style="11" hidden="1" customWidth="1"/>
    <col min="71" max="71" width="10.265625" style="11" hidden="1" customWidth="1"/>
    <col min="72" max="77" width="3.73046875" style="11" hidden="1" customWidth="1"/>
    <col min="78" max="78" width="4.796875" style="11" hidden="1" customWidth="1"/>
    <col min="79" max="79" width="10.265625" style="11" hidden="1" customWidth="1"/>
    <col min="80" max="85" width="3.73046875" style="11" hidden="1" customWidth="1"/>
    <col min="86" max="86" width="4.796875" style="11" hidden="1" customWidth="1"/>
    <col min="87" max="87" width="10.265625" style="11" hidden="1" customWidth="1"/>
    <col min="88" max="93" width="3.73046875" style="11" hidden="1" customWidth="1"/>
    <col min="94" max="94" width="4.796875" style="11" hidden="1" customWidth="1"/>
    <col min="95" max="95" width="10.265625" style="11" hidden="1" customWidth="1"/>
    <col min="96" max="101" width="3.73046875" style="11" hidden="1" customWidth="1"/>
    <col min="102" max="102" width="4.796875" style="11" hidden="1" customWidth="1"/>
    <col min="103" max="103" width="10.265625" style="11" hidden="1" customWidth="1"/>
    <col min="104" max="109" width="3.73046875" style="11" hidden="1" customWidth="1"/>
    <col min="110" max="110" width="4.796875" style="11" hidden="1" customWidth="1"/>
    <col min="111" max="111" width="10.265625" style="11" hidden="1" customWidth="1"/>
    <col min="112" max="117" width="3.73046875" style="11" hidden="1" customWidth="1"/>
    <col min="118" max="118" width="4.796875" style="11" hidden="1" customWidth="1"/>
    <col min="119" max="119" width="10.265625" style="11" hidden="1" customWidth="1"/>
    <col min="120" max="125" width="3.73046875" style="11" hidden="1" customWidth="1"/>
    <col min="126" max="126" width="4.796875" style="11" hidden="1" customWidth="1"/>
    <col min="127" max="127" width="10.265625" style="11" hidden="1" customWidth="1"/>
    <col min="128" max="133" width="3.73046875" style="11" hidden="1" customWidth="1"/>
    <col min="134" max="134" width="4.796875" style="11" hidden="1" customWidth="1"/>
    <col min="135" max="135" width="10.265625" style="11" hidden="1" customWidth="1"/>
    <col min="136" max="141" width="3.73046875" style="11" hidden="1" customWidth="1"/>
    <col min="142" max="142" width="4.796875" style="11" hidden="1" customWidth="1"/>
    <col min="143" max="143" width="10.265625" style="11" hidden="1" customWidth="1"/>
    <col min="144" max="149" width="3.73046875" style="11" hidden="1" customWidth="1"/>
    <col min="150" max="150" width="4.796875" style="11" hidden="1" customWidth="1"/>
    <col min="151" max="151" width="10.265625" style="11" hidden="1" customWidth="1"/>
    <col min="152" max="157" width="3.73046875" style="11" hidden="1" customWidth="1"/>
    <col min="158" max="158" width="4.796875" style="11" hidden="1" customWidth="1"/>
    <col min="159" max="159" width="10.265625" style="11" hidden="1" customWidth="1"/>
    <col min="160" max="165" width="3.73046875" style="11" hidden="1" customWidth="1"/>
    <col min="166" max="166" width="4.796875" style="11" hidden="1" customWidth="1"/>
    <col min="167" max="167" width="10.265625" style="11" hidden="1" customWidth="1"/>
    <col min="168" max="173" width="3.73046875" style="11" hidden="1" customWidth="1"/>
    <col min="174" max="174" width="4.796875" style="11" hidden="1" customWidth="1"/>
    <col min="175" max="175" width="3.73046875" hidden="1" customWidth="1"/>
    <col min="176" max="176" width="20.265625" hidden="1" customWidth="1"/>
    <col min="177" max="178" width="14.53125" hidden="1" customWidth="1"/>
    <col min="179" max="183" width="3.73046875" hidden="1" customWidth="1"/>
    <col min="184" max="184" width="12" hidden="1" customWidth="1"/>
    <col min="185" max="185" width="8.265625" hidden="1" customWidth="1"/>
    <col min="186" max="16384" width="3.73046875" hidden="1"/>
  </cols>
  <sheetData>
    <row r="1" spans="1:174" ht="8.25" customHeight="1" thickBot="1" x14ac:dyDescent="0.5">
      <c r="A1" s="181" t="s">
        <v>31</v>
      </c>
      <c r="B1" s="182"/>
      <c r="C1" s="182"/>
      <c r="D1" s="182"/>
      <c r="E1" s="182"/>
      <c r="F1" s="182"/>
      <c r="G1" s="182"/>
      <c r="H1" s="183"/>
      <c r="I1" s="148"/>
      <c r="J1" s="180" t="s">
        <v>208</v>
      </c>
      <c r="K1" s="180" t="s">
        <v>6</v>
      </c>
      <c r="L1" s="180" t="s">
        <v>7</v>
      </c>
      <c r="M1" s="180" t="s">
        <v>8</v>
      </c>
      <c r="N1" s="180" t="s">
        <v>107</v>
      </c>
      <c r="O1" s="180" t="s">
        <v>39</v>
      </c>
      <c r="P1"/>
      <c r="Q1" s="117" t="s">
        <v>10</v>
      </c>
      <c r="R1" s="115" t="str" cm="1">
        <f t="array" aca="1" ref="R1" ca="1">INDIRECT(CONCATENATE("Worker!A",MATCH($A$1,Worker!A:A,0)))</f>
        <v>Worker 10</v>
      </c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</row>
    <row r="2" spans="1:174" ht="8.25" customHeight="1" thickTop="1" thickBot="1" x14ac:dyDescent="0.5">
      <c r="A2" s="47"/>
      <c r="B2" s="47" t="s">
        <v>32</v>
      </c>
      <c r="C2" s="47" t="s">
        <v>33</v>
      </c>
      <c r="D2" s="47" t="s">
        <v>34</v>
      </c>
      <c r="E2" s="47" t="s">
        <v>35</v>
      </c>
      <c r="F2" s="47" t="s">
        <v>36</v>
      </c>
      <c r="G2" s="47" t="s">
        <v>37</v>
      </c>
      <c r="H2" s="47" t="s">
        <v>38</v>
      </c>
      <c r="I2" s="149" t="s">
        <v>172</v>
      </c>
      <c r="J2" s="180"/>
      <c r="K2" s="180"/>
      <c r="L2" s="180"/>
      <c r="M2" s="180"/>
      <c r="N2" s="180"/>
      <c r="O2" s="180"/>
      <c r="P2"/>
      <c r="Q2" s="117" t="s">
        <v>198</v>
      </c>
      <c r="R2" s="115" cm="1">
        <f t="array" aca="1" ref="R2" ca="1">INDIRECT(CONCATENATE("Worker!I",MATCH($A$1,Worker!A:A,0)))</f>
        <v>0</v>
      </c>
      <c r="S2"/>
      <c r="T2"/>
      <c r="U2"/>
      <c r="V2"/>
      <c r="W2" s="29" t="s">
        <v>179</v>
      </c>
      <c r="X2" s="29" t="str">
        <f>LOWER(A1)</f>
        <v>worker 10</v>
      </c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</row>
    <row r="3" spans="1:174" ht="8.25" customHeight="1" thickTop="1" thickBot="1" x14ac:dyDescent="0.5">
      <c r="A3" s="145">
        <v>0.25</v>
      </c>
      <c r="B3" s="84"/>
      <c r="C3" s="87"/>
      <c r="D3" s="84"/>
      <c r="E3" s="87"/>
      <c r="F3" s="84"/>
      <c r="G3" s="87"/>
      <c r="H3" s="84"/>
      <c r="I3" s="82"/>
      <c r="J3" s="119">
        <f ca="1">IFERROR(COUNTIFS(INDIRECT(CONCATENATE("'",$I3,"'!B3:H74")),"*Pre-Vocational*",INDIRECT(CONCATENATE("'",$I3,"'!B3:H74")),"*"&amp;$A$1&amp;"*")/4,0)</f>
        <v>0</v>
      </c>
      <c r="K3" s="120">
        <f ca="1">IFERROR(COUNTIFS(INDIRECT(CONCATENATE("'",$I3,"'!B3:H74")),"*CareGiver*",INDIRECT(CONCATENATE("'",$I3,"'!B3:H74")),"*"&amp;$A$1&amp;"*")/4,0)</f>
        <v>0</v>
      </c>
      <c r="L3" s="121">
        <f ca="1">IFERROR(COUNTIFS(INDIRECT(CONCATENATE("'",$I3,"'!B3:H74")),"*Advocacy*",INDIRECT(CONCATENATE("'",$I3,"'!B3:H74")),"*"&amp;$A$1&amp;"*")/4,0)</f>
        <v>0</v>
      </c>
      <c r="M3" s="122">
        <f ca="1">IFERROR(COUNTIFS(INDIRECT(CONCATENATE("'",$I3,"'!B3:H74")),"*Respite*",INDIRECT(CONCATENATE("'",$I3,"'!B3:H74")),"*"&amp;$A$1&amp;"*")/4,0)</f>
        <v>0</v>
      </c>
      <c r="N3" s="123">
        <f ca="1">IFERROR(COUNTIFS(INDIRECT(CONCATENATE("'",$I3,"'!B3:H74")),"*Com Hab*",INDIRECT(CONCATENATE("'",$I3,"'!B3:H74")),"*"&amp;$A$1&amp;"*")/4,0)</f>
        <v>0</v>
      </c>
      <c r="O3" s="124">
        <f ca="1">SUM(J3:N3)</f>
        <v>0</v>
      </c>
      <c r="P3"/>
      <c r="Q3" s="117" t="s">
        <v>201</v>
      </c>
      <c r="R3" s="115" cm="1">
        <f t="array" aca="1" ref="R3" ca="1">INDIRECT(CONCATENATE("Worker!J",MATCH($A$1,Worker!A:A,0)))</f>
        <v>0</v>
      </c>
      <c r="S3"/>
      <c r="T3"/>
      <c r="U3"/>
      <c r="V3"/>
      <c r="W3" s="29" t="s">
        <v>166</v>
      </c>
      <c r="X3" s="29" t="str">
        <f>LOWER(VLOOKUP(X2,Worker!A:N,12,FALSE))</f>
        <v/>
      </c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</row>
    <row r="4" spans="1:174" ht="8.25" customHeight="1" thickTop="1" thickBot="1" x14ac:dyDescent="0.5">
      <c r="A4" s="146">
        <v>0.26041666666666669</v>
      </c>
      <c r="B4" s="85"/>
      <c r="C4" s="79"/>
      <c r="D4" s="85"/>
      <c r="E4" s="79"/>
      <c r="F4" s="85"/>
      <c r="G4" s="79"/>
      <c r="H4" s="85"/>
      <c r="I4" s="82"/>
      <c r="J4" s="119">
        <f t="shared" ref="J4:J67" ca="1" si="0">IFERROR(COUNTIFS(INDIRECT(CONCATENATE("'",$I4,"'!B3:H74")),"*Pre-Vocational*",INDIRECT(CONCATENATE("'",$I4,"'!B3:H74")),"*"&amp;$A$1&amp;"*")/4,0)</f>
        <v>0</v>
      </c>
      <c r="K4" s="120">
        <f t="shared" ref="K4:K67" ca="1" si="1">IFERROR(COUNTIFS(INDIRECT(CONCATENATE("'",$I4,"'!B3:H74")),"*CareGiver*",INDIRECT(CONCATENATE("'",$I4,"'!B3:H74")),"*"&amp;$A$1&amp;"*")/4,0)</f>
        <v>0</v>
      </c>
      <c r="L4" s="121">
        <f t="shared" ref="L4:L67" ca="1" si="2">IFERROR(COUNTIFS(INDIRECT(CONCATENATE("'",$I4,"'!B3:H74")),"*Advocacy*",INDIRECT(CONCATENATE("'",$I4,"'!B3:H74")),"*"&amp;$A$1&amp;"*")/4,0)</f>
        <v>0</v>
      </c>
      <c r="M4" s="122">
        <f t="shared" ref="M4:M67" ca="1" si="3">IFERROR(COUNTIFS(INDIRECT(CONCATENATE("'",$I4,"'!B3:H74")),"*Respite*",INDIRECT(CONCATENATE("'",$I4,"'!B3:H74")),"*"&amp;$A$1&amp;"*")/4,0)</f>
        <v>0</v>
      </c>
      <c r="N4" s="123">
        <f t="shared" ref="N4:N67" ca="1" si="4">IFERROR(COUNTIFS(INDIRECT(CONCATENATE("'",$I4,"'!B3:H74")),"*Com Hab*",INDIRECT(CONCATENATE("'",$I4,"'!B3:H74")),"*"&amp;$A$1&amp;"*")/4,0)</f>
        <v>0</v>
      </c>
      <c r="O4" s="124">
        <f t="shared" ref="O4:O67" ca="1" si="5">SUM(J4:N4)</f>
        <v>0</v>
      </c>
      <c r="P4"/>
      <c r="Q4" s="117" t="s">
        <v>199</v>
      </c>
      <c r="R4" s="115" cm="1">
        <f t="array" aca="1" ref="R4" ca="1">INDIRECT(CONCATENATE("Worker!K",MATCH($A$1,Worker!A:A,0)))</f>
        <v>0</v>
      </c>
      <c r="S4"/>
      <c r="T4"/>
      <c r="U4"/>
      <c r="V4"/>
      <c r="W4" s="29" t="s">
        <v>109</v>
      </c>
      <c r="X4" s="30">
        <f>VLOOKUP(X2,Worker!A:N,2,FALSE)</f>
        <v>120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</row>
    <row r="5" spans="1:174" ht="8.25" customHeight="1" thickTop="1" thickBot="1" x14ac:dyDescent="0.5">
      <c r="A5" s="146">
        <v>0.27083333333333331</v>
      </c>
      <c r="B5" s="85"/>
      <c r="C5" s="79"/>
      <c r="D5" s="85"/>
      <c r="E5" s="79"/>
      <c r="F5" s="85"/>
      <c r="G5" s="79"/>
      <c r="H5" s="85"/>
      <c r="I5" s="82"/>
      <c r="J5" s="119">
        <f t="shared" ca="1" si="0"/>
        <v>0</v>
      </c>
      <c r="K5" s="120">
        <f t="shared" ca="1" si="1"/>
        <v>0</v>
      </c>
      <c r="L5" s="121">
        <f t="shared" ca="1" si="2"/>
        <v>0</v>
      </c>
      <c r="M5" s="122">
        <f t="shared" ca="1" si="3"/>
        <v>0</v>
      </c>
      <c r="N5" s="123">
        <f t="shared" ca="1" si="4"/>
        <v>0</v>
      </c>
      <c r="O5" s="124">
        <f t="shared" ca="1" si="5"/>
        <v>0</v>
      </c>
      <c r="P5"/>
      <c r="Q5" s="117" t="s">
        <v>226</v>
      </c>
      <c r="R5" s="115" cm="1">
        <f t="array" aca="1" ref="R5" ca="1">INDIRECT(CONCATENATE("Worker!L",MATCH($A$1,Worker!A:A,0)))</f>
        <v>0</v>
      </c>
      <c r="S5"/>
      <c r="T5"/>
      <c r="U5"/>
      <c r="V5"/>
      <c r="W5" s="31"/>
      <c r="X5" s="30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</row>
    <row r="6" spans="1:174" ht="8.25" customHeight="1" thickTop="1" thickBot="1" x14ac:dyDescent="0.5">
      <c r="A6" s="147">
        <v>0.28125</v>
      </c>
      <c r="B6" s="86"/>
      <c r="C6" s="88"/>
      <c r="D6" s="86"/>
      <c r="E6" s="88"/>
      <c r="F6" s="86"/>
      <c r="G6" s="88"/>
      <c r="H6" s="86"/>
      <c r="I6" s="82"/>
      <c r="J6" s="119">
        <f t="shared" ca="1" si="0"/>
        <v>0</v>
      </c>
      <c r="K6" s="120">
        <f t="shared" ca="1" si="1"/>
        <v>0</v>
      </c>
      <c r="L6" s="121">
        <f t="shared" ca="1" si="2"/>
        <v>0</v>
      </c>
      <c r="M6" s="122">
        <f t="shared" ca="1" si="3"/>
        <v>0</v>
      </c>
      <c r="N6" s="123">
        <f t="shared" ca="1" si="4"/>
        <v>0</v>
      </c>
      <c r="O6" s="124">
        <f t="shared" ca="1" si="5"/>
        <v>0</v>
      </c>
      <c r="P6"/>
      <c r="Q6" s="117" t="s">
        <v>200</v>
      </c>
      <c r="R6" s="115" cm="1">
        <f t="array" aca="1" ref="R6" ca="1">INDIRECT(CONCATENATE("Worker!M",MATCH($A$1,Worker!A:A,0)))</f>
        <v>0</v>
      </c>
      <c r="S6"/>
      <c r="T6"/>
      <c r="U6"/>
      <c r="V6"/>
      <c r="W6" s="31"/>
      <c r="X6" s="30">
        <f>IF(X4=Settings!E1,5,IF(X4=Settings!F1,6,IF(X4=Settings!G1,7,)))</f>
        <v>5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</row>
    <row r="7" spans="1:174" ht="8.25" customHeight="1" thickTop="1" thickBot="1" x14ac:dyDescent="0.5">
      <c r="A7" s="145">
        <v>0.29166666666666669</v>
      </c>
      <c r="B7" s="84"/>
      <c r="C7" s="87"/>
      <c r="D7" s="84"/>
      <c r="E7" s="87"/>
      <c r="F7" s="84"/>
      <c r="G7" s="87"/>
      <c r="H7" s="84"/>
      <c r="I7" s="82"/>
      <c r="J7" s="119">
        <f t="shared" ca="1" si="0"/>
        <v>0</v>
      </c>
      <c r="K7" s="120">
        <f t="shared" ca="1" si="1"/>
        <v>0</v>
      </c>
      <c r="L7" s="121">
        <f t="shared" ca="1" si="2"/>
        <v>0</v>
      </c>
      <c r="M7" s="122">
        <f t="shared" ca="1" si="3"/>
        <v>0</v>
      </c>
      <c r="N7" s="123">
        <f t="shared" ca="1" si="4"/>
        <v>0</v>
      </c>
      <c r="O7" s="124">
        <f t="shared" ca="1" si="5"/>
        <v>0</v>
      </c>
      <c r="P7"/>
      <c r="Q7"/>
      <c r="R7" s="1"/>
      <c r="S7"/>
      <c r="T7"/>
      <c r="U7"/>
      <c r="V7"/>
      <c r="W7" s="31"/>
      <c r="X7" s="30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</row>
    <row r="8" spans="1:174" ht="8.25" customHeight="1" thickTop="1" thickBot="1" x14ac:dyDescent="0.5">
      <c r="A8" s="146">
        <v>0.30208333333333331</v>
      </c>
      <c r="B8" s="85"/>
      <c r="C8" s="79"/>
      <c r="D8" s="85"/>
      <c r="E8" s="79"/>
      <c r="F8" s="85"/>
      <c r="G8" s="79"/>
      <c r="H8" s="85"/>
      <c r="I8" s="82"/>
      <c r="J8" s="119">
        <f t="shared" ca="1" si="0"/>
        <v>0</v>
      </c>
      <c r="K8" s="120">
        <f t="shared" ca="1" si="1"/>
        <v>0</v>
      </c>
      <c r="L8" s="121">
        <f t="shared" ca="1" si="2"/>
        <v>0</v>
      </c>
      <c r="M8" s="122">
        <f t="shared" ca="1" si="3"/>
        <v>0</v>
      </c>
      <c r="N8" s="123">
        <f t="shared" ca="1" si="4"/>
        <v>0</v>
      </c>
      <c r="O8" s="124">
        <f t="shared" ca="1" si="5"/>
        <v>0</v>
      </c>
      <c r="P8"/>
      <c r="Q8"/>
      <c r="R8" s="1"/>
      <c r="S8"/>
      <c r="T8"/>
      <c r="U8"/>
      <c r="V8"/>
      <c r="W8" s="29" t="s">
        <v>108</v>
      </c>
      <c r="X8" s="30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</row>
    <row r="9" spans="1:174" ht="8.25" customHeight="1" thickTop="1" thickBot="1" x14ac:dyDescent="0.5">
      <c r="A9" s="146">
        <v>0.3125</v>
      </c>
      <c r="B9" s="85"/>
      <c r="C9" s="79"/>
      <c r="D9" s="85"/>
      <c r="E9" s="79"/>
      <c r="F9" s="85"/>
      <c r="G9" s="79"/>
      <c r="H9" s="85"/>
      <c r="I9" s="82"/>
      <c r="J9" s="119">
        <f t="shared" ca="1" si="0"/>
        <v>0</v>
      </c>
      <c r="K9" s="120">
        <f t="shared" ca="1" si="1"/>
        <v>0</v>
      </c>
      <c r="L9" s="121">
        <f t="shared" ca="1" si="2"/>
        <v>0</v>
      </c>
      <c r="M9" s="122">
        <f t="shared" ca="1" si="3"/>
        <v>0</v>
      </c>
      <c r="N9" s="123">
        <f t="shared" ca="1" si="4"/>
        <v>0</v>
      </c>
      <c r="O9" s="124">
        <f t="shared" ca="1" si="5"/>
        <v>0</v>
      </c>
      <c r="P9"/>
      <c r="Q9"/>
      <c r="R9" s="1"/>
      <c r="S9"/>
      <c r="T9"/>
      <c r="U9"/>
      <c r="V9"/>
      <c r="W9" s="29" t="s">
        <v>5</v>
      </c>
      <c r="X9" s="30" t="str">
        <f>VLOOKUP(W9,Settings!$A$1:$G$6,$X$6,FALSE)</f>
        <v>Yes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</row>
    <row r="10" spans="1:174" ht="8.25" customHeight="1" thickTop="1" thickBot="1" x14ac:dyDescent="0.5">
      <c r="A10" s="147">
        <v>0.32291666666666702</v>
      </c>
      <c r="B10" s="86"/>
      <c r="C10" s="88"/>
      <c r="D10" s="86"/>
      <c r="E10" s="88"/>
      <c r="F10" s="86"/>
      <c r="G10" s="88"/>
      <c r="H10" s="86"/>
      <c r="I10" s="82"/>
      <c r="J10" s="119">
        <f t="shared" ca="1" si="0"/>
        <v>0</v>
      </c>
      <c r="K10" s="120">
        <f t="shared" ca="1" si="1"/>
        <v>0</v>
      </c>
      <c r="L10" s="121">
        <f t="shared" ca="1" si="2"/>
        <v>0</v>
      </c>
      <c r="M10" s="122">
        <f t="shared" ca="1" si="3"/>
        <v>0</v>
      </c>
      <c r="N10" s="123">
        <f t="shared" ca="1" si="4"/>
        <v>0</v>
      </c>
      <c r="O10" s="124">
        <f t="shared" ca="1" si="5"/>
        <v>0</v>
      </c>
      <c r="P10"/>
      <c r="Q10"/>
      <c r="R10" s="1"/>
      <c r="S10"/>
      <c r="T10"/>
      <c r="U10"/>
      <c r="V10"/>
      <c r="W10" s="29" t="s">
        <v>6</v>
      </c>
      <c r="X10" s="30" t="str">
        <f>VLOOKUP(W10,Settings!$A$1:$G$6,$X$6,FALSE)</f>
        <v>Yes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</row>
    <row r="11" spans="1:174" ht="8.25" customHeight="1" thickTop="1" thickBot="1" x14ac:dyDescent="0.5">
      <c r="A11" s="145">
        <v>0.33333333333333298</v>
      </c>
      <c r="B11" s="84"/>
      <c r="C11" s="87"/>
      <c r="D11" s="84"/>
      <c r="E11" s="87"/>
      <c r="F11" s="84"/>
      <c r="G11" s="87"/>
      <c r="H11" s="84"/>
      <c r="I11" s="82"/>
      <c r="J11" s="119">
        <f t="shared" ca="1" si="0"/>
        <v>0</v>
      </c>
      <c r="K11" s="120">
        <f t="shared" ca="1" si="1"/>
        <v>0</v>
      </c>
      <c r="L11" s="121">
        <f t="shared" ca="1" si="2"/>
        <v>0</v>
      </c>
      <c r="M11" s="122">
        <f t="shared" ca="1" si="3"/>
        <v>0</v>
      </c>
      <c r="N11" s="123">
        <f t="shared" ca="1" si="4"/>
        <v>0</v>
      </c>
      <c r="O11" s="124">
        <f t="shared" ca="1" si="5"/>
        <v>0</v>
      </c>
      <c r="P11"/>
      <c r="Q11"/>
      <c r="R11" s="1"/>
      <c r="S11"/>
      <c r="T11"/>
      <c r="U11"/>
      <c r="V11"/>
      <c r="W11" s="29" t="s">
        <v>7</v>
      </c>
      <c r="X11" s="30" t="str">
        <f>VLOOKUP(W11,Settings!$A$1:$G$6,$X$6,FALSE)</f>
        <v>Yes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</row>
    <row r="12" spans="1:174" ht="8.25" customHeight="1" thickTop="1" thickBot="1" x14ac:dyDescent="0.5">
      <c r="A12" s="146">
        <v>0.34375</v>
      </c>
      <c r="B12" s="85"/>
      <c r="C12" s="79"/>
      <c r="D12" s="85"/>
      <c r="E12" s="79"/>
      <c r="F12" s="85"/>
      <c r="G12" s="79"/>
      <c r="H12" s="85"/>
      <c r="I12" s="82"/>
      <c r="J12" s="119">
        <f t="shared" ca="1" si="0"/>
        <v>0</v>
      </c>
      <c r="K12" s="120">
        <f t="shared" ca="1" si="1"/>
        <v>0</v>
      </c>
      <c r="L12" s="121">
        <f t="shared" ca="1" si="2"/>
        <v>0</v>
      </c>
      <c r="M12" s="122">
        <f t="shared" ca="1" si="3"/>
        <v>0</v>
      </c>
      <c r="N12" s="123">
        <f t="shared" ca="1" si="4"/>
        <v>0</v>
      </c>
      <c r="O12" s="124">
        <f t="shared" ca="1" si="5"/>
        <v>0</v>
      </c>
      <c r="P12"/>
      <c r="Q12"/>
      <c r="R12" s="1"/>
      <c r="S12"/>
      <c r="T12"/>
      <c r="U12"/>
      <c r="V12"/>
      <c r="W12" s="29" t="s">
        <v>8</v>
      </c>
      <c r="X12" s="30" t="str">
        <f>VLOOKUP(W12,Settings!$A$1:$G$6,$X$6,FALSE)</f>
        <v>Yes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</row>
    <row r="13" spans="1:174" ht="8.25" customHeight="1" thickTop="1" thickBot="1" x14ac:dyDescent="0.5">
      <c r="A13" s="146">
        <v>0.35416666666666602</v>
      </c>
      <c r="B13" s="85"/>
      <c r="C13" s="79"/>
      <c r="D13" s="85"/>
      <c r="E13" s="79"/>
      <c r="F13" s="85"/>
      <c r="G13" s="79"/>
      <c r="H13" s="85"/>
      <c r="I13" s="82"/>
      <c r="J13" s="119">
        <f t="shared" ca="1" si="0"/>
        <v>0</v>
      </c>
      <c r="K13" s="120">
        <f t="shared" ca="1" si="1"/>
        <v>0</v>
      </c>
      <c r="L13" s="121">
        <f t="shared" ca="1" si="2"/>
        <v>0</v>
      </c>
      <c r="M13" s="122">
        <f t="shared" ca="1" si="3"/>
        <v>0</v>
      </c>
      <c r="N13" s="123">
        <f t="shared" ca="1" si="4"/>
        <v>0</v>
      </c>
      <c r="O13" s="124">
        <f t="shared" ca="1" si="5"/>
        <v>0</v>
      </c>
      <c r="P13"/>
      <c r="Q13"/>
      <c r="R13" s="1"/>
      <c r="S13"/>
      <c r="T13"/>
      <c r="U13"/>
      <c r="V13"/>
      <c r="W13" s="29" t="s">
        <v>107</v>
      </c>
      <c r="X13" s="30" t="str">
        <f>VLOOKUP(W13,Settings!$A$1:$G$6,$X$6,FALSE)</f>
        <v>Yes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</row>
    <row r="14" spans="1:174" ht="8.25" customHeight="1" thickTop="1" x14ac:dyDescent="0.45">
      <c r="A14" s="147">
        <v>0.36458333333333298</v>
      </c>
      <c r="B14" s="86"/>
      <c r="C14" s="88"/>
      <c r="D14" s="86"/>
      <c r="E14" s="88"/>
      <c r="F14" s="86"/>
      <c r="G14" s="88"/>
      <c r="H14" s="86"/>
      <c r="I14" s="82"/>
      <c r="J14" s="119">
        <f t="shared" ca="1" si="0"/>
        <v>0</v>
      </c>
      <c r="K14" s="120">
        <f t="shared" ca="1" si="1"/>
        <v>0</v>
      </c>
      <c r="L14" s="121">
        <f t="shared" ca="1" si="2"/>
        <v>0</v>
      </c>
      <c r="M14" s="122">
        <f t="shared" ca="1" si="3"/>
        <v>0</v>
      </c>
      <c r="N14" s="123">
        <f t="shared" ca="1" si="4"/>
        <v>0</v>
      </c>
      <c r="O14" s="124">
        <f t="shared" ca="1" si="5"/>
        <v>0</v>
      </c>
      <c r="P14"/>
      <c r="Q14"/>
      <c r="R14" s="1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</row>
    <row r="15" spans="1:174" ht="8.25" customHeight="1" x14ac:dyDescent="0.45">
      <c r="A15" s="145">
        <v>0.375</v>
      </c>
      <c r="B15" s="84"/>
      <c r="C15" s="87"/>
      <c r="D15" s="84"/>
      <c r="E15" s="87"/>
      <c r="F15" s="84"/>
      <c r="G15" s="87"/>
      <c r="H15" s="84"/>
      <c r="I15" s="82"/>
      <c r="J15" s="119">
        <f t="shared" ca="1" si="0"/>
        <v>0</v>
      </c>
      <c r="K15" s="120">
        <f t="shared" ca="1" si="1"/>
        <v>0</v>
      </c>
      <c r="L15" s="121">
        <f t="shared" ca="1" si="2"/>
        <v>0</v>
      </c>
      <c r="M15" s="122">
        <f t="shared" ca="1" si="3"/>
        <v>0</v>
      </c>
      <c r="N15" s="123">
        <f t="shared" ca="1" si="4"/>
        <v>0</v>
      </c>
      <c r="O15" s="124">
        <f t="shared" ca="1" si="5"/>
        <v>0</v>
      </c>
      <c r="P15"/>
      <c r="Q15"/>
      <c r="R15" s="1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</row>
    <row r="16" spans="1:174" ht="8.25" customHeight="1" x14ac:dyDescent="0.45">
      <c r="A16" s="146">
        <v>0.38541666666666602</v>
      </c>
      <c r="B16" s="85"/>
      <c r="C16" s="79"/>
      <c r="D16" s="85"/>
      <c r="E16" s="79"/>
      <c r="F16" s="85"/>
      <c r="G16" s="79"/>
      <c r="H16" s="85"/>
      <c r="I16" s="82"/>
      <c r="J16" s="119">
        <f t="shared" ca="1" si="0"/>
        <v>0</v>
      </c>
      <c r="K16" s="120">
        <f t="shared" ca="1" si="1"/>
        <v>0</v>
      </c>
      <c r="L16" s="121">
        <f t="shared" ca="1" si="2"/>
        <v>0</v>
      </c>
      <c r="M16" s="122">
        <f t="shared" ca="1" si="3"/>
        <v>0</v>
      </c>
      <c r="N16" s="123">
        <f t="shared" ca="1" si="4"/>
        <v>0</v>
      </c>
      <c r="O16" s="124">
        <f t="shared" ca="1" si="5"/>
        <v>0</v>
      </c>
      <c r="P16"/>
      <c r="Q16"/>
      <c r="R16" s="1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</row>
    <row r="17" spans="1:174" ht="8.25" customHeight="1" x14ac:dyDescent="0.45">
      <c r="A17" s="146">
        <v>0.39583333333333298</v>
      </c>
      <c r="B17" s="85"/>
      <c r="C17" s="79"/>
      <c r="D17" s="85"/>
      <c r="E17" s="79"/>
      <c r="F17" s="85"/>
      <c r="G17" s="79"/>
      <c r="H17" s="85"/>
      <c r="I17" s="82"/>
      <c r="J17" s="119">
        <f t="shared" ca="1" si="0"/>
        <v>0</v>
      </c>
      <c r="K17" s="120">
        <f t="shared" ca="1" si="1"/>
        <v>0</v>
      </c>
      <c r="L17" s="121">
        <f t="shared" ca="1" si="2"/>
        <v>0</v>
      </c>
      <c r="M17" s="122">
        <f t="shared" ca="1" si="3"/>
        <v>0</v>
      </c>
      <c r="N17" s="123">
        <f t="shared" ca="1" si="4"/>
        <v>0</v>
      </c>
      <c r="O17" s="124">
        <f t="shared" ca="1" si="5"/>
        <v>0</v>
      </c>
      <c r="P17"/>
      <c r="Q17"/>
      <c r="R17" s="1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</row>
    <row r="18" spans="1:174" ht="7.9" customHeight="1" x14ac:dyDescent="0.45">
      <c r="A18" s="147">
        <v>0.40625</v>
      </c>
      <c r="B18" s="86"/>
      <c r="C18" s="88"/>
      <c r="D18" s="86"/>
      <c r="E18" s="88"/>
      <c r="F18" s="86"/>
      <c r="G18" s="88"/>
      <c r="H18" s="86"/>
      <c r="I18" s="82"/>
      <c r="J18" s="119">
        <f t="shared" ca="1" si="0"/>
        <v>0</v>
      </c>
      <c r="K18" s="120">
        <f t="shared" ca="1" si="1"/>
        <v>0</v>
      </c>
      <c r="L18" s="121">
        <f t="shared" ca="1" si="2"/>
        <v>0</v>
      </c>
      <c r="M18" s="122">
        <f t="shared" ca="1" si="3"/>
        <v>0</v>
      </c>
      <c r="N18" s="123">
        <f t="shared" ca="1" si="4"/>
        <v>0</v>
      </c>
      <c r="O18" s="124">
        <f t="shared" ca="1" si="5"/>
        <v>0</v>
      </c>
      <c r="P18"/>
      <c r="Q18"/>
      <c r="R18" s="1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</row>
    <row r="19" spans="1:174" ht="8.25" customHeight="1" x14ac:dyDescent="0.45">
      <c r="A19" s="145">
        <v>0.41666666666666702</v>
      </c>
      <c r="B19" s="84"/>
      <c r="C19" s="87"/>
      <c r="D19" s="84"/>
      <c r="E19" s="87"/>
      <c r="F19" s="84"/>
      <c r="G19" s="87"/>
      <c r="H19" s="84"/>
      <c r="I19" s="82"/>
      <c r="J19" s="119">
        <f t="shared" ca="1" si="0"/>
        <v>0</v>
      </c>
      <c r="K19" s="120">
        <f t="shared" ca="1" si="1"/>
        <v>0</v>
      </c>
      <c r="L19" s="121">
        <f t="shared" ca="1" si="2"/>
        <v>0</v>
      </c>
      <c r="M19" s="122">
        <f t="shared" ca="1" si="3"/>
        <v>0</v>
      </c>
      <c r="N19" s="123">
        <f t="shared" ca="1" si="4"/>
        <v>0</v>
      </c>
      <c r="O19" s="124">
        <f t="shared" ca="1" si="5"/>
        <v>0</v>
      </c>
      <c r="P19"/>
      <c r="Q19"/>
      <c r="R19" s="1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</row>
    <row r="20" spans="1:174" ht="8.25" customHeight="1" x14ac:dyDescent="0.45">
      <c r="A20" s="146">
        <v>0.42708333333333298</v>
      </c>
      <c r="B20" s="85"/>
      <c r="C20" s="79"/>
      <c r="D20" s="85"/>
      <c r="E20" s="79"/>
      <c r="F20" s="85"/>
      <c r="G20" s="79"/>
      <c r="H20" s="85"/>
      <c r="I20" s="82"/>
      <c r="J20" s="119">
        <f t="shared" ca="1" si="0"/>
        <v>0</v>
      </c>
      <c r="K20" s="120">
        <f t="shared" ca="1" si="1"/>
        <v>0</v>
      </c>
      <c r="L20" s="121">
        <f t="shared" ca="1" si="2"/>
        <v>0</v>
      </c>
      <c r="M20" s="122">
        <f t="shared" ca="1" si="3"/>
        <v>0</v>
      </c>
      <c r="N20" s="123">
        <f t="shared" ca="1" si="4"/>
        <v>0</v>
      </c>
      <c r="O20" s="124">
        <f t="shared" ca="1" si="5"/>
        <v>0</v>
      </c>
      <c r="P20"/>
      <c r="Q20"/>
      <c r="R20" s="1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</row>
    <row r="21" spans="1:174" ht="8.25" customHeight="1" x14ac:dyDescent="0.45">
      <c r="A21" s="146">
        <v>0.4375</v>
      </c>
      <c r="B21" s="85"/>
      <c r="C21" s="79"/>
      <c r="D21" s="85"/>
      <c r="E21" s="79"/>
      <c r="F21" s="85"/>
      <c r="G21" s="79"/>
      <c r="H21" s="85"/>
      <c r="I21" s="82"/>
      <c r="J21" s="119">
        <f t="shared" ca="1" si="0"/>
        <v>0</v>
      </c>
      <c r="K21" s="120">
        <f t="shared" ca="1" si="1"/>
        <v>0</v>
      </c>
      <c r="L21" s="121">
        <f t="shared" ca="1" si="2"/>
        <v>0</v>
      </c>
      <c r="M21" s="122">
        <f t="shared" ca="1" si="3"/>
        <v>0</v>
      </c>
      <c r="N21" s="123">
        <f t="shared" ca="1" si="4"/>
        <v>0</v>
      </c>
      <c r="O21" s="124">
        <f t="shared" ca="1" si="5"/>
        <v>0</v>
      </c>
      <c r="P21"/>
      <c r="Q21"/>
      <c r="R21" s="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</row>
    <row r="22" spans="1:174" ht="7.9" customHeight="1" x14ac:dyDescent="0.45">
      <c r="A22" s="147">
        <v>0.44791666666666602</v>
      </c>
      <c r="B22" s="86"/>
      <c r="C22" s="88"/>
      <c r="D22" s="86"/>
      <c r="E22" s="88"/>
      <c r="F22" s="86"/>
      <c r="G22" s="88"/>
      <c r="H22" s="86"/>
      <c r="I22" s="82"/>
      <c r="J22" s="119">
        <f t="shared" ca="1" si="0"/>
        <v>0</v>
      </c>
      <c r="K22" s="120">
        <f t="shared" ca="1" si="1"/>
        <v>0</v>
      </c>
      <c r="L22" s="121">
        <f t="shared" ca="1" si="2"/>
        <v>0</v>
      </c>
      <c r="M22" s="122">
        <f t="shared" ca="1" si="3"/>
        <v>0</v>
      </c>
      <c r="N22" s="123">
        <f t="shared" ca="1" si="4"/>
        <v>0</v>
      </c>
      <c r="O22" s="124">
        <f t="shared" ca="1" si="5"/>
        <v>0</v>
      </c>
      <c r="P22"/>
      <c r="Q22"/>
      <c r="R22" s="1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</row>
    <row r="23" spans="1:174" ht="8.25" customHeight="1" x14ac:dyDescent="0.45">
      <c r="A23" s="145">
        <v>0.45833333333333298</v>
      </c>
      <c r="B23" s="84"/>
      <c r="C23" s="87"/>
      <c r="D23" s="84"/>
      <c r="E23" s="87"/>
      <c r="F23" s="84"/>
      <c r="G23" s="87"/>
      <c r="H23" s="84"/>
      <c r="I23" s="82"/>
      <c r="J23" s="119">
        <f t="shared" ca="1" si="0"/>
        <v>0</v>
      </c>
      <c r="K23" s="120">
        <f t="shared" ca="1" si="1"/>
        <v>0</v>
      </c>
      <c r="L23" s="121">
        <f t="shared" ca="1" si="2"/>
        <v>0</v>
      </c>
      <c r="M23" s="122">
        <f t="shared" ca="1" si="3"/>
        <v>0</v>
      </c>
      <c r="N23" s="123">
        <f t="shared" ca="1" si="4"/>
        <v>0</v>
      </c>
      <c r="O23" s="124">
        <f t="shared" ca="1" si="5"/>
        <v>0</v>
      </c>
      <c r="P23"/>
      <c r="Q23"/>
      <c r="R23" s="1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</row>
    <row r="24" spans="1:174" ht="8.25" customHeight="1" x14ac:dyDescent="0.45">
      <c r="A24" s="146">
        <v>0.46875</v>
      </c>
      <c r="B24" s="85"/>
      <c r="C24" s="79"/>
      <c r="D24" s="85"/>
      <c r="E24" s="79"/>
      <c r="F24" s="85"/>
      <c r="G24" s="79"/>
      <c r="H24" s="85"/>
      <c r="I24" s="82"/>
      <c r="J24" s="119">
        <f t="shared" ca="1" si="0"/>
        <v>0</v>
      </c>
      <c r="K24" s="120">
        <f t="shared" ca="1" si="1"/>
        <v>0</v>
      </c>
      <c r="L24" s="121">
        <f t="shared" ca="1" si="2"/>
        <v>0</v>
      </c>
      <c r="M24" s="122">
        <f t="shared" ca="1" si="3"/>
        <v>0</v>
      </c>
      <c r="N24" s="123">
        <f t="shared" ca="1" si="4"/>
        <v>0</v>
      </c>
      <c r="O24" s="124">
        <f t="shared" ca="1" si="5"/>
        <v>0</v>
      </c>
      <c r="P24"/>
      <c r="Q24"/>
      <c r="R24" s="1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</row>
    <row r="25" spans="1:174" ht="8.25" customHeight="1" x14ac:dyDescent="0.45">
      <c r="A25" s="146">
        <v>0.47916666666666602</v>
      </c>
      <c r="B25" s="85"/>
      <c r="C25" s="79"/>
      <c r="D25" s="85"/>
      <c r="E25" s="79"/>
      <c r="F25" s="85"/>
      <c r="G25" s="79"/>
      <c r="H25" s="85"/>
      <c r="I25" s="82"/>
      <c r="J25" s="119">
        <f t="shared" ca="1" si="0"/>
        <v>0</v>
      </c>
      <c r="K25" s="120">
        <f t="shared" ca="1" si="1"/>
        <v>0</v>
      </c>
      <c r="L25" s="121">
        <f t="shared" ca="1" si="2"/>
        <v>0</v>
      </c>
      <c r="M25" s="122">
        <f t="shared" ca="1" si="3"/>
        <v>0</v>
      </c>
      <c r="N25" s="123">
        <f t="shared" ca="1" si="4"/>
        <v>0</v>
      </c>
      <c r="O25" s="124">
        <f t="shared" ca="1" si="5"/>
        <v>0</v>
      </c>
      <c r="P25"/>
      <c r="Q25"/>
      <c r="R25" s="1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</row>
    <row r="26" spans="1:174" ht="8.25" customHeight="1" x14ac:dyDescent="0.45">
      <c r="A26" s="147">
        <v>0.48958333333333298</v>
      </c>
      <c r="B26" s="86"/>
      <c r="C26" s="88"/>
      <c r="D26" s="86"/>
      <c r="E26" s="88"/>
      <c r="F26" s="86"/>
      <c r="G26" s="88"/>
      <c r="H26" s="86"/>
      <c r="I26" s="82"/>
      <c r="J26" s="119">
        <f t="shared" ca="1" si="0"/>
        <v>0</v>
      </c>
      <c r="K26" s="120">
        <f t="shared" ca="1" si="1"/>
        <v>0</v>
      </c>
      <c r="L26" s="121">
        <f t="shared" ca="1" si="2"/>
        <v>0</v>
      </c>
      <c r="M26" s="122">
        <f t="shared" ca="1" si="3"/>
        <v>0</v>
      </c>
      <c r="N26" s="123">
        <f t="shared" ca="1" si="4"/>
        <v>0</v>
      </c>
      <c r="O26" s="124">
        <f t="shared" ca="1" si="5"/>
        <v>0</v>
      </c>
      <c r="P26"/>
      <c r="Q26"/>
      <c r="R26" s="1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</row>
    <row r="27" spans="1:174" ht="8.25" customHeight="1" x14ac:dyDescent="0.45">
      <c r="A27" s="145">
        <v>0.5</v>
      </c>
      <c r="B27" s="84"/>
      <c r="C27" s="87"/>
      <c r="D27" s="84"/>
      <c r="E27" s="87"/>
      <c r="F27" s="84"/>
      <c r="G27" s="87"/>
      <c r="H27" s="84"/>
      <c r="I27" s="82"/>
      <c r="J27" s="119">
        <f t="shared" ca="1" si="0"/>
        <v>0</v>
      </c>
      <c r="K27" s="120">
        <f t="shared" ca="1" si="1"/>
        <v>0</v>
      </c>
      <c r="L27" s="121">
        <f t="shared" ca="1" si="2"/>
        <v>0</v>
      </c>
      <c r="M27" s="122">
        <f t="shared" ca="1" si="3"/>
        <v>0</v>
      </c>
      <c r="N27" s="123">
        <f t="shared" ca="1" si="4"/>
        <v>0</v>
      </c>
      <c r="O27" s="124">
        <f t="shared" ca="1" si="5"/>
        <v>0</v>
      </c>
      <c r="P27"/>
      <c r="Q27"/>
      <c r="R27" s="1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</row>
    <row r="28" spans="1:174" ht="8.25" customHeight="1" x14ac:dyDescent="0.45">
      <c r="A28" s="146">
        <v>0.51041666666666596</v>
      </c>
      <c r="B28" s="85"/>
      <c r="C28" s="79"/>
      <c r="D28" s="85"/>
      <c r="E28" s="79"/>
      <c r="F28" s="85"/>
      <c r="G28" s="79"/>
      <c r="H28" s="85"/>
      <c r="I28" s="82"/>
      <c r="J28" s="119">
        <f t="shared" ca="1" si="0"/>
        <v>0</v>
      </c>
      <c r="K28" s="120">
        <f t="shared" ca="1" si="1"/>
        <v>0</v>
      </c>
      <c r="L28" s="121">
        <f t="shared" ca="1" si="2"/>
        <v>0</v>
      </c>
      <c r="M28" s="122">
        <f t="shared" ca="1" si="3"/>
        <v>0</v>
      </c>
      <c r="N28" s="123">
        <f t="shared" ca="1" si="4"/>
        <v>0</v>
      </c>
      <c r="O28" s="124">
        <f t="shared" ca="1" si="5"/>
        <v>0</v>
      </c>
      <c r="P28"/>
      <c r="Q28"/>
      <c r="R28" s="1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</row>
    <row r="29" spans="1:174" ht="8.25" customHeight="1" x14ac:dyDescent="0.45">
      <c r="A29" s="146">
        <v>0.52083333333333304</v>
      </c>
      <c r="B29" s="85"/>
      <c r="C29" s="79"/>
      <c r="D29" s="85"/>
      <c r="E29" s="79"/>
      <c r="F29" s="85"/>
      <c r="G29" s="79"/>
      <c r="H29" s="85"/>
      <c r="I29" s="82"/>
      <c r="J29" s="119">
        <f t="shared" ca="1" si="0"/>
        <v>0</v>
      </c>
      <c r="K29" s="120">
        <f t="shared" ca="1" si="1"/>
        <v>0</v>
      </c>
      <c r="L29" s="121">
        <f t="shared" ca="1" si="2"/>
        <v>0</v>
      </c>
      <c r="M29" s="122">
        <f t="shared" ca="1" si="3"/>
        <v>0</v>
      </c>
      <c r="N29" s="123">
        <f t="shared" ca="1" si="4"/>
        <v>0</v>
      </c>
      <c r="O29" s="124">
        <f t="shared" ca="1" si="5"/>
        <v>0</v>
      </c>
      <c r="P29"/>
      <c r="Q29"/>
      <c r="R29" s="1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</row>
    <row r="30" spans="1:174" ht="8.25" customHeight="1" x14ac:dyDescent="0.45">
      <c r="A30" s="147">
        <v>0.531249999999999</v>
      </c>
      <c r="B30" s="86"/>
      <c r="C30" s="88"/>
      <c r="D30" s="86"/>
      <c r="E30" s="88"/>
      <c r="F30" s="86"/>
      <c r="G30" s="88"/>
      <c r="H30" s="86"/>
      <c r="I30" s="82"/>
      <c r="J30" s="119">
        <f t="shared" ca="1" si="0"/>
        <v>0</v>
      </c>
      <c r="K30" s="120">
        <f t="shared" ca="1" si="1"/>
        <v>0</v>
      </c>
      <c r="L30" s="121">
        <f t="shared" ca="1" si="2"/>
        <v>0</v>
      </c>
      <c r="M30" s="122">
        <f t="shared" ca="1" si="3"/>
        <v>0</v>
      </c>
      <c r="N30" s="123">
        <f t="shared" ca="1" si="4"/>
        <v>0</v>
      </c>
      <c r="O30" s="124">
        <f t="shared" ca="1" si="5"/>
        <v>0</v>
      </c>
      <c r="P30"/>
      <c r="Q30"/>
      <c r="R30" s="1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</row>
    <row r="31" spans="1:174" ht="8.25" customHeight="1" x14ac:dyDescent="0.45">
      <c r="A31" s="145">
        <v>0.54166666666666596</v>
      </c>
      <c r="B31" s="84"/>
      <c r="C31" s="87"/>
      <c r="D31" s="84"/>
      <c r="E31" s="87"/>
      <c r="F31" s="84"/>
      <c r="G31" s="87"/>
      <c r="H31" s="84"/>
      <c r="I31" s="82"/>
      <c r="J31" s="119">
        <f t="shared" ca="1" si="0"/>
        <v>0</v>
      </c>
      <c r="K31" s="120">
        <f t="shared" ca="1" si="1"/>
        <v>0</v>
      </c>
      <c r="L31" s="121">
        <f t="shared" ca="1" si="2"/>
        <v>0</v>
      </c>
      <c r="M31" s="122">
        <f t="shared" ca="1" si="3"/>
        <v>0</v>
      </c>
      <c r="N31" s="123">
        <f t="shared" ca="1" si="4"/>
        <v>0</v>
      </c>
      <c r="O31" s="124">
        <f t="shared" ca="1" si="5"/>
        <v>0</v>
      </c>
      <c r="P31"/>
      <c r="Q31"/>
      <c r="R31" s="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</row>
    <row r="32" spans="1:174" ht="8.25" customHeight="1" x14ac:dyDescent="0.45">
      <c r="A32" s="146">
        <v>0.55208333333333304</v>
      </c>
      <c r="B32" s="85"/>
      <c r="C32" s="79"/>
      <c r="D32" s="85"/>
      <c r="E32" s="79"/>
      <c r="F32" s="85"/>
      <c r="G32" s="79"/>
      <c r="H32" s="85"/>
      <c r="I32" s="82"/>
      <c r="J32" s="119">
        <f t="shared" ca="1" si="0"/>
        <v>0</v>
      </c>
      <c r="K32" s="120">
        <f t="shared" ca="1" si="1"/>
        <v>0</v>
      </c>
      <c r="L32" s="121">
        <f t="shared" ca="1" si="2"/>
        <v>0</v>
      </c>
      <c r="M32" s="122">
        <f t="shared" ca="1" si="3"/>
        <v>0</v>
      </c>
      <c r="N32" s="123">
        <f t="shared" ca="1" si="4"/>
        <v>0</v>
      </c>
      <c r="O32" s="124">
        <f t="shared" ca="1" si="5"/>
        <v>0</v>
      </c>
      <c r="P32"/>
      <c r="Q32"/>
      <c r="R32" s="1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</row>
    <row r="33" spans="1:174" ht="8.25" customHeight="1" x14ac:dyDescent="0.45">
      <c r="A33" s="146">
        <v>0.562499999999999</v>
      </c>
      <c r="B33" s="85"/>
      <c r="C33" s="79"/>
      <c r="D33" s="85"/>
      <c r="E33" s="79"/>
      <c r="F33" s="85"/>
      <c r="G33" s="79"/>
      <c r="H33" s="85"/>
      <c r="I33" s="82"/>
      <c r="J33" s="119">
        <f t="shared" ca="1" si="0"/>
        <v>0</v>
      </c>
      <c r="K33" s="120">
        <f t="shared" ca="1" si="1"/>
        <v>0</v>
      </c>
      <c r="L33" s="121">
        <f t="shared" ca="1" si="2"/>
        <v>0</v>
      </c>
      <c r="M33" s="122">
        <f t="shared" ca="1" si="3"/>
        <v>0</v>
      </c>
      <c r="N33" s="123">
        <f t="shared" ca="1" si="4"/>
        <v>0</v>
      </c>
      <c r="O33" s="124">
        <f t="shared" ca="1" si="5"/>
        <v>0</v>
      </c>
      <c r="P33"/>
      <c r="Q33"/>
      <c r="R33" s="1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</row>
    <row r="34" spans="1:174" ht="8.25" customHeight="1" x14ac:dyDescent="0.45">
      <c r="A34" s="147">
        <v>0.57291666666666596</v>
      </c>
      <c r="B34" s="86"/>
      <c r="C34" s="88"/>
      <c r="D34" s="86"/>
      <c r="E34" s="88"/>
      <c r="F34" s="86"/>
      <c r="G34" s="88"/>
      <c r="H34" s="86"/>
      <c r="I34" s="82"/>
      <c r="J34" s="119">
        <f t="shared" ca="1" si="0"/>
        <v>0</v>
      </c>
      <c r="K34" s="120">
        <f t="shared" ca="1" si="1"/>
        <v>0</v>
      </c>
      <c r="L34" s="121">
        <f t="shared" ca="1" si="2"/>
        <v>0</v>
      </c>
      <c r="M34" s="122">
        <f t="shared" ca="1" si="3"/>
        <v>0</v>
      </c>
      <c r="N34" s="123">
        <f t="shared" ca="1" si="4"/>
        <v>0</v>
      </c>
      <c r="O34" s="124">
        <f t="shared" ca="1" si="5"/>
        <v>0</v>
      </c>
      <c r="P34"/>
      <c r="Q34"/>
      <c r="R34" s="1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</row>
    <row r="35" spans="1:174" ht="8.25" customHeight="1" x14ac:dyDescent="0.45">
      <c r="A35" s="145">
        <v>0.58333333333333304</v>
      </c>
      <c r="B35" s="84"/>
      <c r="C35" s="87"/>
      <c r="D35" s="84"/>
      <c r="E35" s="87"/>
      <c r="F35" s="84"/>
      <c r="G35" s="87"/>
      <c r="H35" s="84"/>
      <c r="I35" s="82"/>
      <c r="J35" s="119">
        <f t="shared" ca="1" si="0"/>
        <v>0</v>
      </c>
      <c r="K35" s="120">
        <f t="shared" ca="1" si="1"/>
        <v>0</v>
      </c>
      <c r="L35" s="121">
        <f t="shared" ca="1" si="2"/>
        <v>0</v>
      </c>
      <c r="M35" s="122">
        <f t="shared" ca="1" si="3"/>
        <v>0</v>
      </c>
      <c r="N35" s="123">
        <f t="shared" ca="1" si="4"/>
        <v>0</v>
      </c>
      <c r="O35" s="124">
        <f t="shared" ca="1" si="5"/>
        <v>0</v>
      </c>
      <c r="P35"/>
      <c r="Q35"/>
      <c r="R35" s="1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</row>
    <row r="36" spans="1:174" ht="8.25" customHeight="1" x14ac:dyDescent="0.45">
      <c r="A36" s="146">
        <v>0.593749999999999</v>
      </c>
      <c r="B36" s="85"/>
      <c r="C36" s="79"/>
      <c r="D36" s="85"/>
      <c r="E36" s="79"/>
      <c r="F36" s="85"/>
      <c r="G36" s="79"/>
      <c r="H36" s="85"/>
      <c r="I36" s="82"/>
      <c r="J36" s="119">
        <f t="shared" ca="1" si="0"/>
        <v>0</v>
      </c>
      <c r="K36" s="120">
        <f t="shared" ca="1" si="1"/>
        <v>0</v>
      </c>
      <c r="L36" s="121">
        <f t="shared" ca="1" si="2"/>
        <v>0</v>
      </c>
      <c r="M36" s="122">
        <f t="shared" ca="1" si="3"/>
        <v>0</v>
      </c>
      <c r="N36" s="123">
        <f t="shared" ca="1" si="4"/>
        <v>0</v>
      </c>
      <c r="O36" s="124">
        <f t="shared" ca="1" si="5"/>
        <v>0</v>
      </c>
      <c r="P36"/>
      <c r="Q36"/>
      <c r="R36" s="1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</row>
    <row r="37" spans="1:174" ht="8.25" customHeight="1" x14ac:dyDescent="0.45">
      <c r="A37" s="146">
        <v>0.60416666666666596</v>
      </c>
      <c r="B37" s="85"/>
      <c r="C37" s="79"/>
      <c r="D37" s="85"/>
      <c r="E37" s="79"/>
      <c r="F37" s="85"/>
      <c r="G37" s="79"/>
      <c r="H37" s="85"/>
      <c r="I37" s="82"/>
      <c r="J37" s="119">
        <f t="shared" ca="1" si="0"/>
        <v>0</v>
      </c>
      <c r="K37" s="120">
        <f t="shared" ca="1" si="1"/>
        <v>0</v>
      </c>
      <c r="L37" s="121">
        <f t="shared" ca="1" si="2"/>
        <v>0</v>
      </c>
      <c r="M37" s="122">
        <f t="shared" ca="1" si="3"/>
        <v>0</v>
      </c>
      <c r="N37" s="123">
        <f t="shared" ca="1" si="4"/>
        <v>0</v>
      </c>
      <c r="O37" s="124">
        <f t="shared" ca="1" si="5"/>
        <v>0</v>
      </c>
      <c r="P37"/>
      <c r="Q37"/>
      <c r="R37" s="1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</row>
    <row r="38" spans="1:174" ht="8.25" customHeight="1" x14ac:dyDescent="0.45">
      <c r="A38" s="147">
        <v>0.61458333333333304</v>
      </c>
      <c r="B38" s="86"/>
      <c r="C38" s="88"/>
      <c r="D38" s="86"/>
      <c r="E38" s="88"/>
      <c r="F38" s="86"/>
      <c r="G38" s="88"/>
      <c r="H38" s="86"/>
      <c r="I38" s="82"/>
      <c r="J38" s="119">
        <f t="shared" ca="1" si="0"/>
        <v>0</v>
      </c>
      <c r="K38" s="120">
        <f t="shared" ca="1" si="1"/>
        <v>0</v>
      </c>
      <c r="L38" s="121">
        <f t="shared" ca="1" si="2"/>
        <v>0</v>
      </c>
      <c r="M38" s="122">
        <f t="shared" ca="1" si="3"/>
        <v>0</v>
      </c>
      <c r="N38" s="123">
        <f t="shared" ca="1" si="4"/>
        <v>0</v>
      </c>
      <c r="O38" s="124">
        <f t="shared" ca="1" si="5"/>
        <v>0</v>
      </c>
      <c r="P38"/>
      <c r="Q38"/>
      <c r="R38" s="1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</row>
    <row r="39" spans="1:174" ht="8.25" customHeight="1" x14ac:dyDescent="0.45">
      <c r="A39" s="145">
        <v>0.624999999999999</v>
      </c>
      <c r="B39" s="84"/>
      <c r="C39" s="87"/>
      <c r="D39" s="84"/>
      <c r="E39" s="87"/>
      <c r="F39" s="84"/>
      <c r="G39" s="87"/>
      <c r="H39" s="84"/>
      <c r="I39" s="82"/>
      <c r="J39" s="119">
        <f t="shared" ca="1" si="0"/>
        <v>0</v>
      </c>
      <c r="K39" s="120">
        <f t="shared" ca="1" si="1"/>
        <v>0</v>
      </c>
      <c r="L39" s="121">
        <f t="shared" ca="1" si="2"/>
        <v>0</v>
      </c>
      <c r="M39" s="122">
        <f t="shared" ca="1" si="3"/>
        <v>0</v>
      </c>
      <c r="N39" s="123">
        <f t="shared" ca="1" si="4"/>
        <v>0</v>
      </c>
      <c r="O39" s="124">
        <f t="shared" ca="1" si="5"/>
        <v>0</v>
      </c>
      <c r="P39"/>
      <c r="Q39"/>
      <c r="R39" s="1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</row>
    <row r="40" spans="1:174" ht="8.25" customHeight="1" x14ac:dyDescent="0.45">
      <c r="A40" s="146">
        <v>0.63541666666666596</v>
      </c>
      <c r="B40" s="85"/>
      <c r="C40" s="79"/>
      <c r="D40" s="85"/>
      <c r="E40" s="79"/>
      <c r="F40" s="85"/>
      <c r="G40" s="79"/>
      <c r="H40" s="85"/>
      <c r="I40" s="82"/>
      <c r="J40" s="119">
        <f t="shared" ca="1" si="0"/>
        <v>0</v>
      </c>
      <c r="K40" s="120">
        <f t="shared" ca="1" si="1"/>
        <v>0</v>
      </c>
      <c r="L40" s="121">
        <f t="shared" ca="1" si="2"/>
        <v>0</v>
      </c>
      <c r="M40" s="122">
        <f t="shared" ca="1" si="3"/>
        <v>0</v>
      </c>
      <c r="N40" s="123">
        <f t="shared" ca="1" si="4"/>
        <v>0</v>
      </c>
      <c r="O40" s="124">
        <f t="shared" ca="1" si="5"/>
        <v>0</v>
      </c>
      <c r="P40"/>
      <c r="Q40"/>
      <c r="R40" s="1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</row>
    <row r="41" spans="1:174" ht="8.25" customHeight="1" x14ac:dyDescent="0.45">
      <c r="A41" s="146">
        <v>0.64583333333333204</v>
      </c>
      <c r="B41" s="85"/>
      <c r="C41" s="79"/>
      <c r="D41" s="85"/>
      <c r="E41" s="79"/>
      <c r="F41" s="85"/>
      <c r="G41" s="79"/>
      <c r="H41" s="85"/>
      <c r="I41" s="82"/>
      <c r="J41" s="119">
        <f t="shared" ca="1" si="0"/>
        <v>0</v>
      </c>
      <c r="K41" s="120">
        <f t="shared" ca="1" si="1"/>
        <v>0</v>
      </c>
      <c r="L41" s="121">
        <f t="shared" ca="1" si="2"/>
        <v>0</v>
      </c>
      <c r="M41" s="122">
        <f t="shared" ca="1" si="3"/>
        <v>0</v>
      </c>
      <c r="N41" s="123">
        <f t="shared" ca="1" si="4"/>
        <v>0</v>
      </c>
      <c r="O41" s="124">
        <f t="shared" ca="1" si="5"/>
        <v>0</v>
      </c>
      <c r="P41"/>
      <c r="Q41"/>
      <c r="R41" s="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</row>
    <row r="42" spans="1:174" ht="8.25" customHeight="1" x14ac:dyDescent="0.45">
      <c r="A42" s="147">
        <v>0.656249999999999</v>
      </c>
      <c r="B42" s="86"/>
      <c r="C42" s="88"/>
      <c r="D42" s="86"/>
      <c r="E42" s="88"/>
      <c r="F42" s="86"/>
      <c r="G42" s="88"/>
      <c r="H42" s="86"/>
      <c r="I42" s="82"/>
      <c r="J42" s="119">
        <f t="shared" ca="1" si="0"/>
        <v>0</v>
      </c>
      <c r="K42" s="120">
        <f t="shared" ca="1" si="1"/>
        <v>0</v>
      </c>
      <c r="L42" s="121">
        <f t="shared" ca="1" si="2"/>
        <v>0</v>
      </c>
      <c r="M42" s="122">
        <f t="shared" ca="1" si="3"/>
        <v>0</v>
      </c>
      <c r="N42" s="123">
        <f t="shared" ca="1" si="4"/>
        <v>0</v>
      </c>
      <c r="O42" s="124">
        <f t="shared" ca="1" si="5"/>
        <v>0</v>
      </c>
      <c r="P42"/>
      <c r="Q42"/>
      <c r="R42" s="1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</row>
    <row r="43" spans="1:174" ht="8.25" customHeight="1" x14ac:dyDescent="0.45">
      <c r="A43" s="145">
        <v>0.66666666666666596</v>
      </c>
      <c r="B43" s="84"/>
      <c r="C43" s="87"/>
      <c r="D43" s="84"/>
      <c r="E43" s="87"/>
      <c r="F43" s="84"/>
      <c r="G43" s="87"/>
      <c r="H43" s="84"/>
      <c r="I43" s="82"/>
      <c r="J43" s="119">
        <f t="shared" ca="1" si="0"/>
        <v>0</v>
      </c>
      <c r="K43" s="120">
        <f t="shared" ca="1" si="1"/>
        <v>0</v>
      </c>
      <c r="L43" s="121">
        <f t="shared" ca="1" si="2"/>
        <v>0</v>
      </c>
      <c r="M43" s="122">
        <f t="shared" ca="1" si="3"/>
        <v>0</v>
      </c>
      <c r="N43" s="123">
        <f t="shared" ca="1" si="4"/>
        <v>0</v>
      </c>
      <c r="O43" s="124">
        <f t="shared" ca="1" si="5"/>
        <v>0</v>
      </c>
      <c r="P43"/>
      <c r="Q43"/>
      <c r="R43" s="1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</row>
    <row r="44" spans="1:174" ht="8.25" customHeight="1" x14ac:dyDescent="0.45">
      <c r="A44" s="146">
        <v>0.67708333333333204</v>
      </c>
      <c r="B44" s="85"/>
      <c r="C44" s="79"/>
      <c r="D44" s="85"/>
      <c r="E44" s="79"/>
      <c r="F44" s="85"/>
      <c r="G44" s="79"/>
      <c r="H44" s="85"/>
      <c r="I44" s="82"/>
      <c r="J44" s="119">
        <f t="shared" ca="1" si="0"/>
        <v>0</v>
      </c>
      <c r="K44" s="120">
        <f t="shared" ca="1" si="1"/>
        <v>0</v>
      </c>
      <c r="L44" s="121">
        <f t="shared" ca="1" si="2"/>
        <v>0</v>
      </c>
      <c r="M44" s="122">
        <f t="shared" ca="1" si="3"/>
        <v>0</v>
      </c>
      <c r="N44" s="123">
        <f t="shared" ca="1" si="4"/>
        <v>0</v>
      </c>
      <c r="O44" s="124">
        <f t="shared" ca="1" si="5"/>
        <v>0</v>
      </c>
      <c r="P44"/>
      <c r="Q44"/>
      <c r="R44" s="1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</row>
    <row r="45" spans="1:174" ht="8.25" customHeight="1" x14ac:dyDescent="0.45">
      <c r="A45" s="146">
        <v>0.687499999999999</v>
      </c>
      <c r="B45" s="85"/>
      <c r="C45" s="79"/>
      <c r="D45" s="85"/>
      <c r="E45" s="79"/>
      <c r="F45" s="85"/>
      <c r="G45" s="79"/>
      <c r="H45" s="85"/>
      <c r="I45" s="82"/>
      <c r="J45" s="119">
        <f t="shared" ca="1" si="0"/>
        <v>0</v>
      </c>
      <c r="K45" s="120">
        <f t="shared" ca="1" si="1"/>
        <v>0</v>
      </c>
      <c r="L45" s="121">
        <f t="shared" ca="1" si="2"/>
        <v>0</v>
      </c>
      <c r="M45" s="122">
        <f t="shared" ca="1" si="3"/>
        <v>0</v>
      </c>
      <c r="N45" s="123">
        <f t="shared" ca="1" si="4"/>
        <v>0</v>
      </c>
      <c r="O45" s="124">
        <f t="shared" ca="1" si="5"/>
        <v>0</v>
      </c>
      <c r="P45"/>
      <c r="Q45"/>
      <c r="R45" s="1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</row>
    <row r="46" spans="1:174" ht="8.25" customHeight="1" x14ac:dyDescent="0.45">
      <c r="A46" s="147">
        <v>0.69791666666666596</v>
      </c>
      <c r="B46" s="86"/>
      <c r="C46" s="88"/>
      <c r="D46" s="86"/>
      <c r="E46" s="88"/>
      <c r="F46" s="86"/>
      <c r="G46" s="88"/>
      <c r="H46" s="86"/>
      <c r="I46" s="82"/>
      <c r="J46" s="119">
        <f t="shared" ca="1" si="0"/>
        <v>0</v>
      </c>
      <c r="K46" s="120">
        <f t="shared" ca="1" si="1"/>
        <v>0</v>
      </c>
      <c r="L46" s="121">
        <f t="shared" ca="1" si="2"/>
        <v>0</v>
      </c>
      <c r="M46" s="122">
        <f t="shared" ca="1" si="3"/>
        <v>0</v>
      </c>
      <c r="N46" s="123">
        <f t="shared" ca="1" si="4"/>
        <v>0</v>
      </c>
      <c r="O46" s="124">
        <f t="shared" ca="1" si="5"/>
        <v>0</v>
      </c>
      <c r="P46"/>
      <c r="Q46"/>
      <c r="R46" s="1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</row>
    <row r="47" spans="1:174" ht="8.25" customHeight="1" x14ac:dyDescent="0.45">
      <c r="A47" s="145">
        <v>0.70833333333333204</v>
      </c>
      <c r="B47" s="84"/>
      <c r="C47" s="87"/>
      <c r="D47" s="84"/>
      <c r="E47" s="87"/>
      <c r="F47" s="84"/>
      <c r="G47" s="87"/>
      <c r="H47" s="84"/>
      <c r="I47" s="82"/>
      <c r="J47" s="119">
        <f t="shared" ca="1" si="0"/>
        <v>0</v>
      </c>
      <c r="K47" s="120">
        <f t="shared" ca="1" si="1"/>
        <v>0</v>
      </c>
      <c r="L47" s="121">
        <f t="shared" ca="1" si="2"/>
        <v>0</v>
      </c>
      <c r="M47" s="122">
        <f t="shared" ca="1" si="3"/>
        <v>0</v>
      </c>
      <c r="N47" s="123">
        <f t="shared" ca="1" si="4"/>
        <v>0</v>
      </c>
      <c r="O47" s="124">
        <f t="shared" ca="1" si="5"/>
        <v>0</v>
      </c>
      <c r="P47"/>
      <c r="Q47"/>
      <c r="R47" s="1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</row>
    <row r="48" spans="1:174" ht="8.25" customHeight="1" x14ac:dyDescent="0.45">
      <c r="A48" s="146">
        <v>0.718749999999999</v>
      </c>
      <c r="B48" s="85"/>
      <c r="C48" s="79"/>
      <c r="D48" s="85"/>
      <c r="E48" s="79"/>
      <c r="F48" s="85"/>
      <c r="G48" s="79"/>
      <c r="H48" s="85"/>
      <c r="I48" s="82"/>
      <c r="J48" s="119">
        <f t="shared" ca="1" si="0"/>
        <v>0</v>
      </c>
      <c r="K48" s="120">
        <f t="shared" ca="1" si="1"/>
        <v>0</v>
      </c>
      <c r="L48" s="121">
        <f t="shared" ca="1" si="2"/>
        <v>0</v>
      </c>
      <c r="M48" s="122">
        <f t="shared" ca="1" si="3"/>
        <v>0</v>
      </c>
      <c r="N48" s="123">
        <f t="shared" ca="1" si="4"/>
        <v>0</v>
      </c>
      <c r="O48" s="124">
        <f t="shared" ca="1" si="5"/>
        <v>0</v>
      </c>
      <c r="P48"/>
      <c r="Q48"/>
      <c r="R48" s="1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</row>
    <row r="49" spans="1:174" ht="8.25" customHeight="1" x14ac:dyDescent="0.45">
      <c r="A49" s="146">
        <v>0.72916666666666496</v>
      </c>
      <c r="B49" s="85"/>
      <c r="C49" s="79"/>
      <c r="D49" s="85"/>
      <c r="E49" s="79"/>
      <c r="F49" s="85"/>
      <c r="G49" s="79"/>
      <c r="H49" s="85"/>
      <c r="I49" s="82"/>
      <c r="J49" s="119">
        <f t="shared" ca="1" si="0"/>
        <v>0</v>
      </c>
      <c r="K49" s="120">
        <f t="shared" ca="1" si="1"/>
        <v>0</v>
      </c>
      <c r="L49" s="121">
        <f t="shared" ca="1" si="2"/>
        <v>0</v>
      </c>
      <c r="M49" s="122">
        <f t="shared" ca="1" si="3"/>
        <v>0</v>
      </c>
      <c r="N49" s="123">
        <f t="shared" ca="1" si="4"/>
        <v>0</v>
      </c>
      <c r="O49" s="124">
        <f t="shared" ca="1" si="5"/>
        <v>0</v>
      </c>
      <c r="P49"/>
      <c r="Q49"/>
      <c r="R49" s="1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</row>
    <row r="50" spans="1:174" ht="8.25" customHeight="1" x14ac:dyDescent="0.45">
      <c r="A50" s="147">
        <v>0.73958333333333204</v>
      </c>
      <c r="B50" s="86"/>
      <c r="C50" s="88"/>
      <c r="D50" s="86"/>
      <c r="E50" s="88"/>
      <c r="F50" s="86"/>
      <c r="G50" s="88"/>
      <c r="H50" s="86"/>
      <c r="I50" s="82"/>
      <c r="J50" s="119">
        <f t="shared" ca="1" si="0"/>
        <v>0</v>
      </c>
      <c r="K50" s="120">
        <f t="shared" ca="1" si="1"/>
        <v>0</v>
      </c>
      <c r="L50" s="121">
        <f t="shared" ca="1" si="2"/>
        <v>0</v>
      </c>
      <c r="M50" s="122">
        <f t="shared" ca="1" si="3"/>
        <v>0</v>
      </c>
      <c r="N50" s="123">
        <f t="shared" ca="1" si="4"/>
        <v>0</v>
      </c>
      <c r="O50" s="124">
        <f t="shared" ca="1" si="5"/>
        <v>0</v>
      </c>
      <c r="P50"/>
      <c r="Q50"/>
      <c r="R50" s="1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</row>
    <row r="51" spans="1:174" ht="8.25" customHeight="1" x14ac:dyDescent="0.45">
      <c r="A51" s="145">
        <v>0.749999999999999</v>
      </c>
      <c r="B51" s="84"/>
      <c r="C51" s="87"/>
      <c r="D51" s="84"/>
      <c r="E51" s="87"/>
      <c r="F51" s="84"/>
      <c r="G51" s="87"/>
      <c r="H51" s="84"/>
      <c r="I51" s="82"/>
      <c r="J51" s="119">
        <f t="shared" ca="1" si="0"/>
        <v>0</v>
      </c>
      <c r="K51" s="120">
        <f t="shared" ca="1" si="1"/>
        <v>0</v>
      </c>
      <c r="L51" s="121">
        <f t="shared" ca="1" si="2"/>
        <v>0</v>
      </c>
      <c r="M51" s="122">
        <f t="shared" ca="1" si="3"/>
        <v>0</v>
      </c>
      <c r="N51" s="123">
        <f t="shared" ca="1" si="4"/>
        <v>0</v>
      </c>
      <c r="O51" s="124">
        <f t="shared" ca="1" si="5"/>
        <v>0</v>
      </c>
      <c r="P51"/>
      <c r="Q51"/>
      <c r="R51" s="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</row>
    <row r="52" spans="1:174" ht="8.25" customHeight="1" x14ac:dyDescent="0.45">
      <c r="A52" s="146">
        <v>0.76041666666666496</v>
      </c>
      <c r="B52" s="85"/>
      <c r="C52" s="79"/>
      <c r="D52" s="85"/>
      <c r="E52" s="79"/>
      <c r="F52" s="85"/>
      <c r="G52" s="79"/>
      <c r="H52" s="85"/>
      <c r="I52" s="82"/>
      <c r="J52" s="119">
        <f t="shared" ca="1" si="0"/>
        <v>0</v>
      </c>
      <c r="K52" s="120">
        <f t="shared" ca="1" si="1"/>
        <v>0</v>
      </c>
      <c r="L52" s="121">
        <f t="shared" ca="1" si="2"/>
        <v>0</v>
      </c>
      <c r="M52" s="122">
        <f t="shared" ca="1" si="3"/>
        <v>0</v>
      </c>
      <c r="N52" s="123">
        <f t="shared" ca="1" si="4"/>
        <v>0</v>
      </c>
      <c r="O52" s="124">
        <f t="shared" ca="1" si="5"/>
        <v>0</v>
      </c>
      <c r="P52"/>
      <c r="Q52"/>
      <c r="R52" s="1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</row>
    <row r="53" spans="1:174" ht="8.25" customHeight="1" x14ac:dyDescent="0.45">
      <c r="A53" s="146">
        <v>0.77083333333333204</v>
      </c>
      <c r="B53" s="85"/>
      <c r="C53" s="79"/>
      <c r="D53" s="85"/>
      <c r="E53" s="79"/>
      <c r="F53" s="85"/>
      <c r="G53" s="79"/>
      <c r="H53" s="85"/>
      <c r="I53" s="82"/>
      <c r="J53" s="119">
        <f t="shared" ca="1" si="0"/>
        <v>0</v>
      </c>
      <c r="K53" s="120">
        <f t="shared" ca="1" si="1"/>
        <v>0</v>
      </c>
      <c r="L53" s="121">
        <f t="shared" ca="1" si="2"/>
        <v>0</v>
      </c>
      <c r="M53" s="122">
        <f t="shared" ca="1" si="3"/>
        <v>0</v>
      </c>
      <c r="N53" s="123">
        <f t="shared" ca="1" si="4"/>
        <v>0</v>
      </c>
      <c r="O53" s="124">
        <f t="shared" ca="1" si="5"/>
        <v>0</v>
      </c>
      <c r="P53"/>
      <c r="Q53"/>
      <c r="R53" s="1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</row>
    <row r="54" spans="1:174" ht="8.25" customHeight="1" x14ac:dyDescent="0.45">
      <c r="A54" s="147">
        <v>0.781249999999999</v>
      </c>
      <c r="B54" s="86"/>
      <c r="C54" s="88"/>
      <c r="D54" s="86"/>
      <c r="E54" s="88"/>
      <c r="F54" s="86"/>
      <c r="G54" s="88"/>
      <c r="H54" s="86"/>
      <c r="I54" s="82"/>
      <c r="J54" s="119">
        <f t="shared" ca="1" si="0"/>
        <v>0</v>
      </c>
      <c r="K54" s="120">
        <f t="shared" ca="1" si="1"/>
        <v>0</v>
      </c>
      <c r="L54" s="121">
        <f t="shared" ca="1" si="2"/>
        <v>0</v>
      </c>
      <c r="M54" s="122">
        <f t="shared" ca="1" si="3"/>
        <v>0</v>
      </c>
      <c r="N54" s="123">
        <f t="shared" ca="1" si="4"/>
        <v>0</v>
      </c>
      <c r="O54" s="124">
        <f t="shared" ca="1" si="5"/>
        <v>0</v>
      </c>
      <c r="P54"/>
      <c r="Q54"/>
      <c r="R54" s="1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</row>
    <row r="55" spans="1:174" ht="8.25" customHeight="1" x14ac:dyDescent="0.45">
      <c r="A55" s="145">
        <v>0.79166666666666496</v>
      </c>
      <c r="B55" s="84"/>
      <c r="C55" s="87"/>
      <c r="D55" s="84"/>
      <c r="E55" s="87"/>
      <c r="F55" s="84"/>
      <c r="G55" s="87"/>
      <c r="H55" s="84"/>
      <c r="I55" s="82"/>
      <c r="J55" s="119">
        <f t="shared" ca="1" si="0"/>
        <v>0</v>
      </c>
      <c r="K55" s="120">
        <f t="shared" ca="1" si="1"/>
        <v>0</v>
      </c>
      <c r="L55" s="121">
        <f t="shared" ca="1" si="2"/>
        <v>0</v>
      </c>
      <c r="M55" s="122">
        <f t="shared" ca="1" si="3"/>
        <v>0</v>
      </c>
      <c r="N55" s="123">
        <f t="shared" ca="1" si="4"/>
        <v>0</v>
      </c>
      <c r="O55" s="124">
        <f t="shared" ca="1" si="5"/>
        <v>0</v>
      </c>
      <c r="P55"/>
      <c r="Q55"/>
      <c r="R55" s="1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</row>
    <row r="56" spans="1:174" ht="8.25" customHeight="1" x14ac:dyDescent="0.45">
      <c r="A56" s="146">
        <v>0.80208333333333204</v>
      </c>
      <c r="B56" s="85"/>
      <c r="C56" s="79"/>
      <c r="D56" s="85"/>
      <c r="E56" s="79"/>
      <c r="F56" s="85"/>
      <c r="G56" s="79"/>
      <c r="H56" s="85"/>
      <c r="I56" s="82"/>
      <c r="J56" s="119">
        <f t="shared" ca="1" si="0"/>
        <v>0</v>
      </c>
      <c r="K56" s="120">
        <f t="shared" ca="1" si="1"/>
        <v>0</v>
      </c>
      <c r="L56" s="121">
        <f t="shared" ca="1" si="2"/>
        <v>0</v>
      </c>
      <c r="M56" s="122">
        <f t="shared" ca="1" si="3"/>
        <v>0</v>
      </c>
      <c r="N56" s="123">
        <f t="shared" ca="1" si="4"/>
        <v>0</v>
      </c>
      <c r="O56" s="124">
        <f t="shared" ca="1" si="5"/>
        <v>0</v>
      </c>
      <c r="P56"/>
      <c r="Q56"/>
      <c r="R56" s="1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</row>
    <row r="57" spans="1:174" ht="8.25" customHeight="1" x14ac:dyDescent="0.45">
      <c r="A57" s="146">
        <v>0.812499999999998</v>
      </c>
      <c r="B57" s="85"/>
      <c r="C57" s="79"/>
      <c r="D57" s="85"/>
      <c r="E57" s="79"/>
      <c r="F57" s="85"/>
      <c r="G57" s="79"/>
      <c r="H57" s="85"/>
      <c r="I57" s="82"/>
      <c r="J57" s="119">
        <f t="shared" ca="1" si="0"/>
        <v>0</v>
      </c>
      <c r="K57" s="120">
        <f t="shared" ca="1" si="1"/>
        <v>0</v>
      </c>
      <c r="L57" s="121">
        <f t="shared" ca="1" si="2"/>
        <v>0</v>
      </c>
      <c r="M57" s="122">
        <f t="shared" ca="1" si="3"/>
        <v>0</v>
      </c>
      <c r="N57" s="123">
        <f t="shared" ca="1" si="4"/>
        <v>0</v>
      </c>
      <c r="O57" s="124">
        <f t="shared" ca="1" si="5"/>
        <v>0</v>
      </c>
      <c r="P57"/>
      <c r="Q57"/>
      <c r="R57" s="1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</row>
    <row r="58" spans="1:174" ht="7.9" customHeight="1" x14ac:dyDescent="0.45">
      <c r="A58" s="147">
        <v>0.82291666666666496</v>
      </c>
      <c r="B58" s="86"/>
      <c r="C58" s="88"/>
      <c r="D58" s="86"/>
      <c r="E58" s="88"/>
      <c r="F58" s="86"/>
      <c r="G58" s="88"/>
      <c r="H58" s="86"/>
      <c r="I58" s="82"/>
      <c r="J58" s="119">
        <f t="shared" ca="1" si="0"/>
        <v>0</v>
      </c>
      <c r="K58" s="120">
        <f t="shared" ca="1" si="1"/>
        <v>0</v>
      </c>
      <c r="L58" s="121">
        <f t="shared" ca="1" si="2"/>
        <v>0</v>
      </c>
      <c r="M58" s="122">
        <f t="shared" ca="1" si="3"/>
        <v>0</v>
      </c>
      <c r="N58" s="123">
        <f t="shared" ca="1" si="4"/>
        <v>0</v>
      </c>
      <c r="O58" s="124">
        <f t="shared" ca="1" si="5"/>
        <v>0</v>
      </c>
      <c r="P58"/>
      <c r="Q58"/>
      <c r="R58" s="1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</row>
    <row r="59" spans="1:174" ht="8.25" customHeight="1" x14ac:dyDescent="0.45">
      <c r="A59" s="145">
        <v>0.83333333333333204</v>
      </c>
      <c r="B59" s="84"/>
      <c r="C59" s="87"/>
      <c r="D59" s="84"/>
      <c r="E59" s="87"/>
      <c r="F59" s="84"/>
      <c r="G59" s="87"/>
      <c r="H59" s="84"/>
      <c r="I59" s="82"/>
      <c r="J59" s="119">
        <f t="shared" ca="1" si="0"/>
        <v>0</v>
      </c>
      <c r="K59" s="120">
        <f t="shared" ca="1" si="1"/>
        <v>0</v>
      </c>
      <c r="L59" s="121">
        <f t="shared" ca="1" si="2"/>
        <v>0</v>
      </c>
      <c r="M59" s="122">
        <f t="shared" ca="1" si="3"/>
        <v>0</v>
      </c>
      <c r="N59" s="123">
        <f t="shared" ca="1" si="4"/>
        <v>0</v>
      </c>
      <c r="O59" s="124">
        <f t="shared" ca="1" si="5"/>
        <v>0</v>
      </c>
      <c r="P59"/>
      <c r="Q59"/>
      <c r="R59" s="1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</row>
    <row r="60" spans="1:174" ht="8.25" customHeight="1" x14ac:dyDescent="0.45">
      <c r="A60" s="146">
        <v>0.843749999999998</v>
      </c>
      <c r="B60" s="85"/>
      <c r="C60" s="79"/>
      <c r="D60" s="85"/>
      <c r="E60" s="79"/>
      <c r="F60" s="85"/>
      <c r="G60" s="79"/>
      <c r="H60" s="85"/>
      <c r="I60" s="82"/>
      <c r="J60" s="119">
        <f t="shared" ca="1" si="0"/>
        <v>0</v>
      </c>
      <c r="K60" s="120">
        <f t="shared" ca="1" si="1"/>
        <v>0</v>
      </c>
      <c r="L60" s="121">
        <f t="shared" ca="1" si="2"/>
        <v>0</v>
      </c>
      <c r="M60" s="122">
        <f t="shared" ca="1" si="3"/>
        <v>0</v>
      </c>
      <c r="N60" s="123">
        <f t="shared" ca="1" si="4"/>
        <v>0</v>
      </c>
      <c r="O60" s="124">
        <f t="shared" ca="1" si="5"/>
        <v>0</v>
      </c>
      <c r="P60"/>
      <c r="Q60"/>
      <c r="R60" s="1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</row>
    <row r="61" spans="1:174" ht="8.25" customHeight="1" x14ac:dyDescent="0.45">
      <c r="A61" s="146">
        <v>0.85416666666666496</v>
      </c>
      <c r="B61" s="85"/>
      <c r="C61" s="79"/>
      <c r="D61" s="85"/>
      <c r="E61" s="79"/>
      <c r="F61" s="85"/>
      <c r="G61" s="79"/>
      <c r="H61" s="85"/>
      <c r="I61" s="82"/>
      <c r="J61" s="119">
        <f t="shared" ca="1" si="0"/>
        <v>0</v>
      </c>
      <c r="K61" s="120">
        <f t="shared" ca="1" si="1"/>
        <v>0</v>
      </c>
      <c r="L61" s="121">
        <f t="shared" ca="1" si="2"/>
        <v>0</v>
      </c>
      <c r="M61" s="122">
        <f t="shared" ca="1" si="3"/>
        <v>0</v>
      </c>
      <c r="N61" s="123">
        <f t="shared" ca="1" si="4"/>
        <v>0</v>
      </c>
      <c r="O61" s="124">
        <f t="shared" ca="1" si="5"/>
        <v>0</v>
      </c>
      <c r="P61"/>
      <c r="Q61"/>
      <c r="R61" s="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</row>
    <row r="62" spans="1:174" ht="8.25" customHeight="1" x14ac:dyDescent="0.45">
      <c r="A62" s="147">
        <v>0.86458333333333204</v>
      </c>
      <c r="B62" s="86"/>
      <c r="C62" s="88"/>
      <c r="D62" s="86"/>
      <c r="E62" s="88"/>
      <c r="F62" s="86"/>
      <c r="G62" s="88"/>
      <c r="H62" s="86"/>
      <c r="I62" s="82"/>
      <c r="J62" s="119">
        <f t="shared" ca="1" si="0"/>
        <v>0</v>
      </c>
      <c r="K62" s="120">
        <f t="shared" ca="1" si="1"/>
        <v>0</v>
      </c>
      <c r="L62" s="121">
        <f t="shared" ca="1" si="2"/>
        <v>0</v>
      </c>
      <c r="M62" s="122">
        <f t="shared" ca="1" si="3"/>
        <v>0</v>
      </c>
      <c r="N62" s="123">
        <f t="shared" ca="1" si="4"/>
        <v>0</v>
      </c>
      <c r="O62" s="124">
        <f t="shared" ca="1" si="5"/>
        <v>0</v>
      </c>
      <c r="P62"/>
      <c r="Q62"/>
      <c r="R62" s="1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</row>
    <row r="63" spans="1:174" ht="8.25" customHeight="1" x14ac:dyDescent="0.45">
      <c r="A63" s="145">
        <v>0.874999999999998</v>
      </c>
      <c r="B63" s="84"/>
      <c r="C63" s="87"/>
      <c r="D63" s="84"/>
      <c r="E63" s="87"/>
      <c r="F63" s="84"/>
      <c r="G63" s="87"/>
      <c r="H63" s="84"/>
      <c r="I63" s="82"/>
      <c r="J63" s="119">
        <f t="shared" ca="1" si="0"/>
        <v>0</v>
      </c>
      <c r="K63" s="120">
        <f t="shared" ca="1" si="1"/>
        <v>0</v>
      </c>
      <c r="L63" s="121">
        <f t="shared" ca="1" si="2"/>
        <v>0</v>
      </c>
      <c r="M63" s="122">
        <f t="shared" ca="1" si="3"/>
        <v>0</v>
      </c>
      <c r="N63" s="123">
        <f t="shared" ca="1" si="4"/>
        <v>0</v>
      </c>
      <c r="O63" s="124">
        <f t="shared" ca="1" si="5"/>
        <v>0</v>
      </c>
      <c r="P63"/>
      <c r="Q63"/>
      <c r="R63" s="1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</row>
    <row r="64" spans="1:174" ht="8.25" customHeight="1" x14ac:dyDescent="0.45">
      <c r="A64" s="146">
        <v>0.88541666666666496</v>
      </c>
      <c r="B64" s="85"/>
      <c r="C64" s="79"/>
      <c r="D64" s="85"/>
      <c r="E64" s="79"/>
      <c r="F64" s="85"/>
      <c r="G64" s="79"/>
      <c r="H64" s="85"/>
      <c r="I64" s="82"/>
      <c r="J64" s="119">
        <f t="shared" ca="1" si="0"/>
        <v>0</v>
      </c>
      <c r="K64" s="120">
        <f t="shared" ca="1" si="1"/>
        <v>0</v>
      </c>
      <c r="L64" s="121">
        <f t="shared" ca="1" si="2"/>
        <v>0</v>
      </c>
      <c r="M64" s="122">
        <f t="shared" ca="1" si="3"/>
        <v>0</v>
      </c>
      <c r="N64" s="123">
        <f t="shared" ca="1" si="4"/>
        <v>0</v>
      </c>
      <c r="O64" s="124">
        <f t="shared" ca="1" si="5"/>
        <v>0</v>
      </c>
      <c r="P64"/>
      <c r="Q64"/>
      <c r="R64" s="1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</row>
    <row r="65" spans="1:174" ht="8.25" customHeight="1" x14ac:dyDescent="0.45">
      <c r="A65" s="146">
        <v>0.89583333333333204</v>
      </c>
      <c r="B65" s="85"/>
      <c r="C65" s="79"/>
      <c r="D65" s="85"/>
      <c r="E65" s="79"/>
      <c r="F65" s="85"/>
      <c r="G65" s="79"/>
      <c r="H65" s="85"/>
      <c r="I65" s="82"/>
      <c r="J65" s="119">
        <f t="shared" ca="1" si="0"/>
        <v>0</v>
      </c>
      <c r="K65" s="120">
        <f t="shared" ca="1" si="1"/>
        <v>0</v>
      </c>
      <c r="L65" s="121">
        <f t="shared" ca="1" si="2"/>
        <v>0</v>
      </c>
      <c r="M65" s="122">
        <f t="shared" ca="1" si="3"/>
        <v>0</v>
      </c>
      <c r="N65" s="123">
        <f t="shared" ca="1" si="4"/>
        <v>0</v>
      </c>
      <c r="O65" s="124">
        <f t="shared" ca="1" si="5"/>
        <v>0</v>
      </c>
      <c r="P65"/>
      <c r="Q65"/>
      <c r="R65" s="1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</row>
    <row r="66" spans="1:174" ht="8.25" customHeight="1" x14ac:dyDescent="0.45">
      <c r="A66" s="147">
        <v>0.906249999999998</v>
      </c>
      <c r="B66" s="86"/>
      <c r="C66" s="88"/>
      <c r="D66" s="86"/>
      <c r="E66" s="88"/>
      <c r="F66" s="86"/>
      <c r="G66" s="88"/>
      <c r="H66" s="86"/>
      <c r="I66" s="82"/>
      <c r="J66" s="119">
        <f t="shared" ca="1" si="0"/>
        <v>0</v>
      </c>
      <c r="K66" s="120">
        <f t="shared" ca="1" si="1"/>
        <v>0</v>
      </c>
      <c r="L66" s="121">
        <f t="shared" ca="1" si="2"/>
        <v>0</v>
      </c>
      <c r="M66" s="122">
        <f t="shared" ca="1" si="3"/>
        <v>0</v>
      </c>
      <c r="N66" s="123">
        <f t="shared" ca="1" si="4"/>
        <v>0</v>
      </c>
      <c r="O66" s="124">
        <f t="shared" ca="1" si="5"/>
        <v>0</v>
      </c>
      <c r="P66"/>
      <c r="Q66"/>
      <c r="R66" s="1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</row>
    <row r="67" spans="1:174" ht="8.25" customHeight="1" x14ac:dyDescent="0.45">
      <c r="A67" s="145">
        <v>0.91666666666666496</v>
      </c>
      <c r="B67" s="84"/>
      <c r="C67" s="87"/>
      <c r="D67" s="84"/>
      <c r="E67" s="87"/>
      <c r="F67" s="84"/>
      <c r="G67" s="87"/>
      <c r="H67" s="84"/>
      <c r="I67" s="82"/>
      <c r="J67" s="119">
        <f t="shared" ca="1" si="0"/>
        <v>0</v>
      </c>
      <c r="K67" s="120">
        <f t="shared" ca="1" si="1"/>
        <v>0</v>
      </c>
      <c r="L67" s="121">
        <f t="shared" ca="1" si="2"/>
        <v>0</v>
      </c>
      <c r="M67" s="122">
        <f t="shared" ca="1" si="3"/>
        <v>0</v>
      </c>
      <c r="N67" s="123">
        <f t="shared" ca="1" si="4"/>
        <v>0</v>
      </c>
      <c r="O67" s="124">
        <f t="shared" ca="1" si="5"/>
        <v>0</v>
      </c>
      <c r="P67"/>
      <c r="Q67"/>
      <c r="R67" s="1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</row>
    <row r="68" spans="1:174" ht="8.25" customHeight="1" x14ac:dyDescent="0.45">
      <c r="A68" s="146">
        <v>0.92708333333333104</v>
      </c>
      <c r="B68" s="85"/>
      <c r="C68" s="79"/>
      <c r="D68" s="85"/>
      <c r="E68" s="79"/>
      <c r="F68" s="85"/>
      <c r="G68" s="79"/>
      <c r="H68" s="85"/>
      <c r="I68" s="82"/>
      <c r="J68" s="119">
        <f t="shared" ref="J68:J74" ca="1" si="6">IFERROR(COUNTIFS(INDIRECT(CONCATENATE("'",$I68,"'!B3:H74")),"*Pre-Vocational*",INDIRECT(CONCATENATE("'",$I68,"'!B3:H74")),"*"&amp;$A$1&amp;"*")/4,0)</f>
        <v>0</v>
      </c>
      <c r="K68" s="120">
        <f t="shared" ref="K68:K74" ca="1" si="7">IFERROR(COUNTIFS(INDIRECT(CONCATENATE("'",$I68,"'!B3:H74")),"*CareGiver*",INDIRECT(CONCATENATE("'",$I68,"'!B3:H74")),"*"&amp;$A$1&amp;"*")/4,0)</f>
        <v>0</v>
      </c>
      <c r="L68" s="121">
        <f t="shared" ref="L68:L74" ca="1" si="8">IFERROR(COUNTIFS(INDIRECT(CONCATENATE("'",$I68,"'!B3:H74")),"*Advocacy*",INDIRECT(CONCATENATE("'",$I68,"'!B3:H74")),"*"&amp;$A$1&amp;"*")/4,0)</f>
        <v>0</v>
      </c>
      <c r="M68" s="122">
        <f t="shared" ref="M68:M74" ca="1" si="9">IFERROR(COUNTIFS(INDIRECT(CONCATENATE("'",$I68,"'!B3:H74")),"*Respite*",INDIRECT(CONCATENATE("'",$I68,"'!B3:H74")),"*"&amp;$A$1&amp;"*")/4,0)</f>
        <v>0</v>
      </c>
      <c r="N68" s="123">
        <f t="shared" ref="N68:N74" ca="1" si="10">IFERROR(COUNTIFS(INDIRECT(CONCATENATE("'",$I68,"'!B3:H74")),"*Com Hab*",INDIRECT(CONCATENATE("'",$I68,"'!B3:H74")),"*"&amp;$A$1&amp;"*")/4,0)</f>
        <v>0</v>
      </c>
      <c r="O68" s="124">
        <f t="shared" ref="O68:O74" ca="1" si="11">SUM(J68:N68)</f>
        <v>0</v>
      </c>
      <c r="P68"/>
      <c r="Q68"/>
      <c r="R68" s="1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</row>
    <row r="69" spans="1:174" ht="8.25" customHeight="1" x14ac:dyDescent="0.45">
      <c r="A69" s="146">
        <v>0.937499999999998</v>
      </c>
      <c r="B69" s="85"/>
      <c r="C69" s="79"/>
      <c r="D69" s="85"/>
      <c r="E69" s="79"/>
      <c r="F69" s="85"/>
      <c r="G69" s="79"/>
      <c r="H69" s="85"/>
      <c r="I69" s="82"/>
      <c r="J69" s="119">
        <f t="shared" ca="1" si="6"/>
        <v>0</v>
      </c>
      <c r="K69" s="120">
        <f t="shared" ca="1" si="7"/>
        <v>0</v>
      </c>
      <c r="L69" s="121">
        <f t="shared" ca="1" si="8"/>
        <v>0</v>
      </c>
      <c r="M69" s="122">
        <f t="shared" ca="1" si="9"/>
        <v>0</v>
      </c>
      <c r="N69" s="123">
        <f t="shared" ca="1" si="10"/>
        <v>0</v>
      </c>
      <c r="O69" s="124">
        <f t="shared" ca="1" si="11"/>
        <v>0</v>
      </c>
      <c r="P69"/>
      <c r="Q69"/>
      <c r="R69" s="1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</row>
    <row r="70" spans="1:174" ht="8.25" customHeight="1" x14ac:dyDescent="0.45">
      <c r="A70" s="147">
        <v>0.94791666666666496</v>
      </c>
      <c r="B70" s="86"/>
      <c r="C70" s="88"/>
      <c r="D70" s="86"/>
      <c r="E70" s="88"/>
      <c r="F70" s="86"/>
      <c r="G70" s="88"/>
      <c r="H70" s="86"/>
      <c r="I70" s="82"/>
      <c r="J70" s="119">
        <f t="shared" ca="1" si="6"/>
        <v>0</v>
      </c>
      <c r="K70" s="120">
        <f t="shared" ca="1" si="7"/>
        <v>0</v>
      </c>
      <c r="L70" s="121">
        <f t="shared" ca="1" si="8"/>
        <v>0</v>
      </c>
      <c r="M70" s="122">
        <f t="shared" ca="1" si="9"/>
        <v>0</v>
      </c>
      <c r="N70" s="123">
        <f t="shared" ca="1" si="10"/>
        <v>0</v>
      </c>
      <c r="O70" s="124">
        <f t="shared" ca="1" si="11"/>
        <v>0</v>
      </c>
      <c r="P70"/>
      <c r="Q70"/>
      <c r="R70" s="1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</row>
    <row r="71" spans="1:174" ht="8.25" customHeight="1" x14ac:dyDescent="0.45">
      <c r="A71" s="145">
        <v>0.95833333333333337</v>
      </c>
      <c r="B71" s="84"/>
      <c r="C71" s="87"/>
      <c r="D71" s="84"/>
      <c r="E71" s="87"/>
      <c r="F71" s="84"/>
      <c r="G71" s="87"/>
      <c r="H71" s="84"/>
      <c r="I71" s="82"/>
      <c r="J71" s="119">
        <f t="shared" ca="1" si="6"/>
        <v>0</v>
      </c>
      <c r="K71" s="120">
        <f t="shared" ca="1" si="7"/>
        <v>0</v>
      </c>
      <c r="L71" s="121">
        <f t="shared" ca="1" si="8"/>
        <v>0</v>
      </c>
      <c r="M71" s="122">
        <f t="shared" ca="1" si="9"/>
        <v>0</v>
      </c>
      <c r="N71" s="123">
        <f t="shared" ca="1" si="10"/>
        <v>0</v>
      </c>
      <c r="O71" s="124">
        <f t="shared" ca="1" si="11"/>
        <v>0</v>
      </c>
      <c r="P71"/>
      <c r="Q71"/>
      <c r="R71" s="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</row>
    <row r="72" spans="1:174" ht="8.25" customHeight="1" x14ac:dyDescent="0.45">
      <c r="A72" s="146">
        <v>0.96875</v>
      </c>
      <c r="B72" s="85"/>
      <c r="C72" s="79"/>
      <c r="D72" s="85"/>
      <c r="E72" s="79"/>
      <c r="F72" s="85"/>
      <c r="G72" s="79"/>
      <c r="H72" s="85"/>
      <c r="I72" s="82"/>
      <c r="J72" s="119">
        <f t="shared" ca="1" si="6"/>
        <v>0</v>
      </c>
      <c r="K72" s="120">
        <f t="shared" ca="1" si="7"/>
        <v>0</v>
      </c>
      <c r="L72" s="121">
        <f t="shared" ca="1" si="8"/>
        <v>0</v>
      </c>
      <c r="M72" s="122">
        <f t="shared" ca="1" si="9"/>
        <v>0</v>
      </c>
      <c r="N72" s="123">
        <f t="shared" ca="1" si="10"/>
        <v>0</v>
      </c>
      <c r="O72" s="124">
        <f t="shared" ca="1" si="11"/>
        <v>0</v>
      </c>
      <c r="P72"/>
      <c r="Q72"/>
      <c r="R72" s="1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</row>
    <row r="73" spans="1:174" ht="8.25" customHeight="1" x14ac:dyDescent="0.45">
      <c r="A73" s="146">
        <v>0.97916666666666663</v>
      </c>
      <c r="B73" s="85"/>
      <c r="C73" s="79"/>
      <c r="D73" s="85"/>
      <c r="E73" s="79"/>
      <c r="F73" s="85"/>
      <c r="G73" s="79"/>
      <c r="H73" s="85"/>
      <c r="I73" s="82"/>
      <c r="J73" s="119">
        <f t="shared" ca="1" si="6"/>
        <v>0</v>
      </c>
      <c r="K73" s="120">
        <f t="shared" ca="1" si="7"/>
        <v>0</v>
      </c>
      <c r="L73" s="121">
        <f t="shared" ca="1" si="8"/>
        <v>0</v>
      </c>
      <c r="M73" s="122">
        <f t="shared" ca="1" si="9"/>
        <v>0</v>
      </c>
      <c r="N73" s="123">
        <f t="shared" ca="1" si="10"/>
        <v>0</v>
      </c>
      <c r="O73" s="124">
        <f t="shared" ca="1" si="11"/>
        <v>0</v>
      </c>
      <c r="P73"/>
      <c r="Q73"/>
      <c r="R73" s="1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</row>
    <row r="74" spans="1:174" ht="8.25" customHeight="1" x14ac:dyDescent="0.45">
      <c r="A74" s="147">
        <v>0.98958333333333337</v>
      </c>
      <c r="B74" s="86"/>
      <c r="C74" s="88"/>
      <c r="D74" s="86"/>
      <c r="E74" s="88"/>
      <c r="F74" s="86"/>
      <c r="G74" s="88"/>
      <c r="H74" s="86"/>
      <c r="I74" s="82"/>
      <c r="J74" s="119">
        <f t="shared" ca="1" si="6"/>
        <v>0</v>
      </c>
      <c r="K74" s="120">
        <f t="shared" ca="1" si="7"/>
        <v>0</v>
      </c>
      <c r="L74" s="121">
        <f t="shared" ca="1" si="8"/>
        <v>0</v>
      </c>
      <c r="M74" s="122">
        <f t="shared" ca="1" si="9"/>
        <v>0</v>
      </c>
      <c r="N74" s="123">
        <f t="shared" ca="1" si="10"/>
        <v>0</v>
      </c>
      <c r="O74" s="124">
        <f t="shared" ca="1" si="11"/>
        <v>0</v>
      </c>
      <c r="P74"/>
      <c r="Q74"/>
      <c r="R74" s="1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</row>
    <row r="75" spans="1:174" ht="8.25" customHeight="1" x14ac:dyDescent="0.45">
      <c r="A75" s="139" t="s">
        <v>5</v>
      </c>
      <c r="B75" s="89"/>
      <c r="C75" s="89"/>
      <c r="D75" s="89"/>
      <c r="E75" s="89"/>
      <c r="F75" s="89"/>
      <c r="G75" s="89"/>
      <c r="H75" s="90">
        <f>COUNTIF($B$3:$H$74,"*Pre-Vocational*")/4</f>
        <v>0</v>
      </c>
      <c r="I75" s="82"/>
      <c r="P75"/>
      <c r="Q75"/>
      <c r="R75" s="1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</row>
    <row r="76" spans="1:174" ht="8.25" customHeight="1" x14ac:dyDescent="0.45">
      <c r="A76" s="140" t="s">
        <v>6</v>
      </c>
      <c r="B76" s="60"/>
      <c r="C76" s="60"/>
      <c r="D76" s="60"/>
      <c r="E76" s="60"/>
      <c r="F76" s="60"/>
      <c r="G76" s="60"/>
      <c r="H76" s="91">
        <f>COUNTIF($B$3:$H$74,"*CareGiver*")/4</f>
        <v>0</v>
      </c>
      <c r="I76" s="82"/>
      <c r="P76"/>
      <c r="Q76"/>
      <c r="R76" s="1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</row>
    <row r="77" spans="1:174" ht="8.25" customHeight="1" x14ac:dyDescent="0.45">
      <c r="A77" s="141" t="s">
        <v>7</v>
      </c>
      <c r="B77" s="62"/>
      <c r="C77" s="62"/>
      <c r="D77" s="62"/>
      <c r="E77" s="62"/>
      <c r="F77" s="62"/>
      <c r="G77" s="62"/>
      <c r="H77" s="92">
        <f>COUNTIF($B$3:$H$74,"*Advocacy*")/4</f>
        <v>0</v>
      </c>
      <c r="I77" s="82"/>
      <c r="P77"/>
      <c r="Q77"/>
      <c r="R77" s="1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</row>
    <row r="78" spans="1:174" ht="8.25" customHeight="1" x14ac:dyDescent="0.45">
      <c r="A78" s="142" t="s">
        <v>8</v>
      </c>
      <c r="B78" s="64"/>
      <c r="C78" s="64"/>
      <c r="D78" s="64"/>
      <c r="E78" s="64"/>
      <c r="F78" s="64"/>
      <c r="G78" s="64"/>
      <c r="H78" s="93">
        <f>COUNTIF($B$3:$H$74,"*Respite*")/4</f>
        <v>0</v>
      </c>
      <c r="I78" s="82"/>
      <c r="P78"/>
      <c r="Q78"/>
      <c r="R78" s="1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</row>
    <row r="79" spans="1:174" ht="8.25" customHeight="1" x14ac:dyDescent="0.45">
      <c r="A79" s="143" t="s">
        <v>107</v>
      </c>
      <c r="B79" s="68"/>
      <c r="C79" s="68"/>
      <c r="D79" s="68"/>
      <c r="E79" s="68"/>
      <c r="F79" s="68"/>
      <c r="G79" s="68"/>
      <c r="H79" s="94">
        <f>COUNTIF($B$3:$H$74,"*Com Hab*")/4</f>
        <v>0</v>
      </c>
      <c r="I79" s="82"/>
      <c r="P79"/>
      <c r="Q79"/>
      <c r="R79" s="1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</row>
    <row r="80" spans="1:174" ht="8.25" customHeight="1" x14ac:dyDescent="0.45">
      <c r="A80" s="144" t="s">
        <v>39</v>
      </c>
      <c r="B80" s="95"/>
      <c r="C80" s="95"/>
      <c r="D80" s="95"/>
      <c r="E80" s="95"/>
      <c r="F80" s="95"/>
      <c r="G80" s="95"/>
      <c r="H80" s="96">
        <f>SUM(H75:H79)</f>
        <v>0</v>
      </c>
      <c r="I80" s="82"/>
      <c r="P80"/>
      <c r="Q80"/>
      <c r="R80" s="1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</row>
    <row r="81" spans="1:126" ht="8.25" hidden="1" customHeight="1" x14ac:dyDescent="0.45">
      <c r="I81" s="82"/>
      <c r="DV81" s="12"/>
    </row>
    <row r="82" spans="1:126" ht="8.25" hidden="1" customHeight="1" x14ac:dyDescent="0.45">
      <c r="I82" s="82"/>
    </row>
    <row r="83" spans="1:126" ht="8.25" hidden="1" customHeight="1" x14ac:dyDescent="0.45">
      <c r="I83" s="82"/>
      <c r="DU83" s="11" t="s">
        <v>176</v>
      </c>
    </row>
    <row r="84" spans="1:126" ht="8.25" hidden="1" customHeight="1" x14ac:dyDescent="0.45">
      <c r="I84" s="82"/>
    </row>
    <row r="85" spans="1:126" ht="14.25" hidden="1" x14ac:dyDescent="0.45">
      <c r="A85"/>
      <c r="B85"/>
      <c r="C85"/>
      <c r="D85"/>
      <c r="E85"/>
      <c r="F85"/>
      <c r="G85"/>
      <c r="H85"/>
      <c r="I85" s="82"/>
    </row>
    <row r="86" spans="1:126" ht="14.25" hidden="1" x14ac:dyDescent="0.45">
      <c r="A86"/>
      <c r="B86"/>
      <c r="C86"/>
      <c r="D86"/>
      <c r="E86"/>
      <c r="F86"/>
      <c r="G86"/>
      <c r="H86"/>
      <c r="I86" s="82"/>
    </row>
    <row r="87" spans="1:126" ht="14.25" hidden="1" x14ac:dyDescent="0.45">
      <c r="A87"/>
      <c r="B87"/>
      <c r="C87"/>
      <c r="D87"/>
      <c r="E87"/>
      <c r="F87"/>
      <c r="G87"/>
      <c r="H87"/>
      <c r="I87" s="82"/>
    </row>
    <row r="88" spans="1:126" ht="14.25" hidden="1" x14ac:dyDescent="0.45">
      <c r="A88"/>
      <c r="B88"/>
      <c r="C88"/>
      <c r="D88"/>
      <c r="E88"/>
      <c r="F88"/>
      <c r="G88"/>
      <c r="H88"/>
      <c r="I88" s="82"/>
    </row>
    <row r="89" spans="1:126" ht="14.25" hidden="1" x14ac:dyDescent="0.45">
      <c r="A89"/>
      <c r="B89"/>
      <c r="C89"/>
      <c r="D89"/>
      <c r="E89"/>
      <c r="F89"/>
      <c r="G89"/>
      <c r="H89"/>
      <c r="I89" s="82"/>
    </row>
    <row r="90" spans="1:126" ht="8.25" hidden="1" customHeight="1" x14ac:dyDescent="0.45">
      <c r="A90"/>
      <c r="B90"/>
      <c r="C90"/>
      <c r="D90"/>
      <c r="E90"/>
      <c r="F90"/>
      <c r="G90"/>
      <c r="H90"/>
      <c r="I90" s="82"/>
    </row>
    <row r="91" spans="1:126" ht="8.25" hidden="1" customHeight="1" x14ac:dyDescent="0.45">
      <c r="I91" s="82"/>
    </row>
    <row r="92" spans="1:126" ht="8.25" hidden="1" customHeight="1" x14ac:dyDescent="0.45">
      <c r="I92" s="82"/>
    </row>
    <row r="93" spans="1:126" ht="8.25" hidden="1" customHeight="1" x14ac:dyDescent="0.45">
      <c r="I93" s="82"/>
    </row>
    <row r="94" spans="1:126" ht="8.25" hidden="1" customHeight="1" x14ac:dyDescent="0.45">
      <c r="I94" s="82"/>
    </row>
    <row r="95" spans="1:126" ht="8.25" hidden="1" customHeight="1" x14ac:dyDescent="0.45">
      <c r="I95" s="82"/>
    </row>
    <row r="96" spans="1:126" ht="8.25" hidden="1" customHeight="1" x14ac:dyDescent="0.45">
      <c r="I96" s="82"/>
    </row>
    <row r="97" spans="9:9" ht="8.25" hidden="1" customHeight="1" x14ac:dyDescent="0.45">
      <c r="I97" s="82"/>
    </row>
    <row r="98" spans="9:9" ht="8.25" hidden="1" customHeight="1" x14ac:dyDescent="0.45">
      <c r="I98" s="82"/>
    </row>
    <row r="99" spans="9:9" ht="8.25" hidden="1" customHeight="1" x14ac:dyDescent="0.45">
      <c r="I99" s="82"/>
    </row>
    <row r="100" spans="9:9" ht="8.25" hidden="1" customHeight="1" x14ac:dyDescent="0.45">
      <c r="I100" s="82"/>
    </row>
    <row r="101" spans="9:9" ht="8.25" hidden="1" customHeight="1" x14ac:dyDescent="0.45">
      <c r="I101" s="82"/>
    </row>
    <row r="102" spans="9:9" ht="8.25" hidden="1" customHeight="1" x14ac:dyDescent="0.45">
      <c r="I102" s="82"/>
    </row>
    <row r="103" spans="9:9" ht="8.25" hidden="1" customHeight="1" x14ac:dyDescent="0.45">
      <c r="I103" s="82"/>
    </row>
    <row r="104" spans="9:9" ht="8.25" hidden="1" customHeight="1" x14ac:dyDescent="0.45">
      <c r="I104" s="82"/>
    </row>
    <row r="105" spans="9:9" ht="8.25" hidden="1" customHeight="1" x14ac:dyDescent="0.45">
      <c r="I105" s="82"/>
    </row>
    <row r="106" spans="9:9" ht="8.25" hidden="1" customHeight="1" x14ac:dyDescent="0.45">
      <c r="I106" s="82"/>
    </row>
    <row r="107" spans="9:9" ht="8.25" hidden="1" customHeight="1" x14ac:dyDescent="0.45">
      <c r="I107" s="82"/>
    </row>
    <row r="108" spans="9:9" ht="8.25" hidden="1" customHeight="1" x14ac:dyDescent="0.45">
      <c r="I108" s="82"/>
    </row>
    <row r="109" spans="9:9" ht="8.25" hidden="1" customHeight="1" x14ac:dyDescent="0.45">
      <c r="I109" s="82"/>
    </row>
    <row r="110" spans="9:9" ht="8.25" hidden="1" customHeight="1" x14ac:dyDescent="0.45">
      <c r="I110" s="82"/>
    </row>
    <row r="111" spans="9:9" ht="8.25" hidden="1" customHeight="1" x14ac:dyDescent="0.45">
      <c r="I111" s="82"/>
    </row>
    <row r="112" spans="9:9" ht="8.25" hidden="1" customHeight="1" x14ac:dyDescent="0.45">
      <c r="I112" s="82"/>
    </row>
    <row r="113" spans="9:9" ht="8.25" hidden="1" customHeight="1" x14ac:dyDescent="0.45">
      <c r="I113" s="82"/>
    </row>
    <row r="114" spans="9:9" ht="8.25" hidden="1" customHeight="1" x14ac:dyDescent="0.45">
      <c r="I114" s="82"/>
    </row>
    <row r="115" spans="9:9" ht="8.25" hidden="1" customHeight="1" x14ac:dyDescent="0.45">
      <c r="I115" s="82"/>
    </row>
    <row r="116" spans="9:9" ht="8.25" hidden="1" customHeight="1" x14ac:dyDescent="0.45">
      <c r="I116" s="82"/>
    </row>
    <row r="117" spans="9:9" ht="8.25" hidden="1" customHeight="1" x14ac:dyDescent="0.45">
      <c r="I117" s="82"/>
    </row>
    <row r="118" spans="9:9" ht="8.25" hidden="1" customHeight="1" x14ac:dyDescent="0.45">
      <c r="I118" s="82"/>
    </row>
    <row r="119" spans="9:9" ht="8.25" hidden="1" customHeight="1" x14ac:dyDescent="0.45">
      <c r="I119" s="82"/>
    </row>
    <row r="120" spans="9:9" ht="8.25" hidden="1" customHeight="1" x14ac:dyDescent="0.45">
      <c r="I120" s="82"/>
    </row>
    <row r="121" spans="9:9" ht="8.25" hidden="1" customHeight="1" x14ac:dyDescent="0.45">
      <c r="I121" s="82"/>
    </row>
    <row r="122" spans="9:9" ht="8.25" hidden="1" customHeight="1" x14ac:dyDescent="0.45">
      <c r="I122" s="82"/>
    </row>
    <row r="123" spans="9:9" ht="8.25" hidden="1" customHeight="1" x14ac:dyDescent="0.45">
      <c r="I123" s="82"/>
    </row>
    <row r="124" spans="9:9" ht="8.25" hidden="1" customHeight="1" x14ac:dyDescent="0.45">
      <c r="I124" s="82"/>
    </row>
    <row r="125" spans="9:9" ht="8.25" hidden="1" customHeight="1" x14ac:dyDescent="0.45">
      <c r="I125" s="82"/>
    </row>
    <row r="126" spans="9:9" ht="8.25" hidden="1" customHeight="1" x14ac:dyDescent="0.45">
      <c r="I126" s="82"/>
    </row>
    <row r="127" spans="9:9" ht="8.25" hidden="1" customHeight="1" x14ac:dyDescent="0.45">
      <c r="I127" s="82"/>
    </row>
    <row r="128" spans="9:9" ht="8.25" hidden="1" customHeight="1" x14ac:dyDescent="0.45">
      <c r="I128" s="82"/>
    </row>
    <row r="129" spans="9:9" ht="8.25" hidden="1" customHeight="1" x14ac:dyDescent="0.45">
      <c r="I129" s="82"/>
    </row>
    <row r="130" spans="9:9" ht="8.25" hidden="1" customHeight="1" x14ac:dyDescent="0.45">
      <c r="I130" s="82"/>
    </row>
    <row r="131" spans="9:9" ht="8.25" hidden="1" customHeight="1" x14ac:dyDescent="0.45">
      <c r="I131" s="82"/>
    </row>
    <row r="132" spans="9:9" ht="8.25" hidden="1" customHeight="1" x14ac:dyDescent="0.45">
      <c r="I132" s="82"/>
    </row>
    <row r="133" spans="9:9" ht="8.25" hidden="1" customHeight="1" x14ac:dyDescent="0.45">
      <c r="I133" s="82"/>
    </row>
    <row r="134" spans="9:9" ht="8.25" hidden="1" customHeight="1" x14ac:dyDescent="0.45">
      <c r="I134" s="82"/>
    </row>
    <row r="135" spans="9:9" ht="8.25" hidden="1" customHeight="1" x14ac:dyDescent="0.45">
      <c r="I135" s="82"/>
    </row>
    <row r="136" spans="9:9" ht="8.25" hidden="1" customHeight="1" x14ac:dyDescent="0.45">
      <c r="I136" s="82"/>
    </row>
    <row r="137" spans="9:9" ht="8.25" hidden="1" customHeight="1" x14ac:dyDescent="0.45">
      <c r="I137" s="82"/>
    </row>
    <row r="138" spans="9:9" ht="8.25" hidden="1" customHeight="1" x14ac:dyDescent="0.45">
      <c r="I138" s="82"/>
    </row>
    <row r="139" spans="9:9" ht="8.25" hidden="1" customHeight="1" x14ac:dyDescent="0.45">
      <c r="I139" s="82"/>
    </row>
    <row r="140" spans="9:9" ht="8.25" hidden="1" customHeight="1" x14ac:dyDescent="0.45">
      <c r="I140" s="82"/>
    </row>
    <row r="141" spans="9:9" ht="8.25" hidden="1" customHeight="1" x14ac:dyDescent="0.45">
      <c r="I141" s="82"/>
    </row>
    <row r="142" spans="9:9" ht="8.25" hidden="1" customHeight="1" x14ac:dyDescent="0.45">
      <c r="I142" s="82"/>
    </row>
    <row r="143" spans="9:9" ht="8.25" hidden="1" customHeight="1" x14ac:dyDescent="0.45">
      <c r="I143" s="82"/>
    </row>
    <row r="144" spans="9:9" ht="8.25" hidden="1" customHeight="1" x14ac:dyDescent="0.45">
      <c r="I144" s="82"/>
    </row>
    <row r="145" spans="9:9" ht="8.25" hidden="1" customHeight="1" x14ac:dyDescent="0.45">
      <c r="I145" s="82"/>
    </row>
    <row r="146" spans="9:9" ht="8.25" hidden="1" customHeight="1" x14ac:dyDescent="0.45">
      <c r="I146" s="82"/>
    </row>
    <row r="147" spans="9:9" ht="8.25" hidden="1" customHeight="1" x14ac:dyDescent="0.45">
      <c r="I147" s="82"/>
    </row>
    <row r="148" spans="9:9" ht="8.25" hidden="1" customHeight="1" x14ac:dyDescent="0.45">
      <c r="I148" s="82"/>
    </row>
    <row r="149" spans="9:9" ht="8.25" hidden="1" customHeight="1" x14ac:dyDescent="0.45">
      <c r="I149" s="82"/>
    </row>
    <row r="150" spans="9:9" ht="8.25" hidden="1" customHeight="1" x14ac:dyDescent="0.45">
      <c r="I150" s="82"/>
    </row>
    <row r="151" spans="9:9" ht="8.25" hidden="1" customHeight="1" x14ac:dyDescent="0.45">
      <c r="I151" s="82"/>
    </row>
    <row r="152" spans="9:9" ht="8.25" hidden="1" customHeight="1" x14ac:dyDescent="0.45">
      <c r="I152" s="82"/>
    </row>
    <row r="153" spans="9:9" ht="8.25" hidden="1" customHeight="1" x14ac:dyDescent="0.45">
      <c r="I153" s="82"/>
    </row>
    <row r="154" spans="9:9" ht="8.25" hidden="1" customHeight="1" x14ac:dyDescent="0.45">
      <c r="I154" s="82"/>
    </row>
    <row r="155" spans="9:9" ht="8.25" hidden="1" customHeight="1" x14ac:dyDescent="0.45">
      <c r="I155" s="82"/>
    </row>
    <row r="156" spans="9:9" ht="8.25" hidden="1" customHeight="1" x14ac:dyDescent="0.45">
      <c r="I156" s="82"/>
    </row>
    <row r="157" spans="9:9" ht="8.25" hidden="1" customHeight="1" x14ac:dyDescent="0.45">
      <c r="I157" s="82"/>
    </row>
    <row r="158" spans="9:9" ht="8.25" hidden="1" customHeight="1" x14ac:dyDescent="0.45">
      <c r="I158" s="82"/>
    </row>
    <row r="159" spans="9:9" ht="8.25" hidden="1" customHeight="1" x14ac:dyDescent="0.45">
      <c r="I159" s="82"/>
    </row>
    <row r="160" spans="9:9" ht="8.25" hidden="1" customHeight="1" x14ac:dyDescent="0.45">
      <c r="I160" s="82"/>
    </row>
    <row r="161" spans="9:9" ht="8.25" hidden="1" customHeight="1" x14ac:dyDescent="0.45">
      <c r="I161" s="82"/>
    </row>
    <row r="162" spans="9:9" ht="8.25" hidden="1" customHeight="1" x14ac:dyDescent="0.45">
      <c r="I162" s="82"/>
    </row>
    <row r="163" spans="9:9" ht="8.25" hidden="1" customHeight="1" x14ac:dyDescent="0.45">
      <c r="I163" s="82"/>
    </row>
    <row r="164" spans="9:9" ht="8.25" hidden="1" customHeight="1" x14ac:dyDescent="0.45">
      <c r="I164" s="82"/>
    </row>
    <row r="165" spans="9:9" ht="8.25" hidden="1" customHeight="1" x14ac:dyDescent="0.45">
      <c r="I165" s="82"/>
    </row>
    <row r="166" spans="9:9" ht="8.25" hidden="1" customHeight="1" x14ac:dyDescent="0.45">
      <c r="I166" s="82"/>
    </row>
    <row r="167" spans="9:9" ht="8.25" hidden="1" customHeight="1" x14ac:dyDescent="0.45">
      <c r="I167" s="82"/>
    </row>
    <row r="168" spans="9:9" ht="8.25" hidden="1" customHeight="1" x14ac:dyDescent="0.45">
      <c r="I168" s="82"/>
    </row>
    <row r="169" spans="9:9" ht="8.25" hidden="1" customHeight="1" x14ac:dyDescent="0.45">
      <c r="I169" s="82"/>
    </row>
    <row r="170" spans="9:9" ht="8.25" hidden="1" customHeight="1" x14ac:dyDescent="0.45">
      <c r="I170" s="82"/>
    </row>
    <row r="171" spans="9:9" ht="8.25" hidden="1" customHeight="1" x14ac:dyDescent="0.45">
      <c r="I171" s="82"/>
    </row>
    <row r="172" spans="9:9" ht="8.25" hidden="1" customHeight="1" x14ac:dyDescent="0.45">
      <c r="I172" s="82"/>
    </row>
    <row r="173" spans="9:9" ht="8.25" hidden="1" customHeight="1" x14ac:dyDescent="0.45">
      <c r="I173" s="82"/>
    </row>
    <row r="174" spans="9:9" ht="8.25" hidden="1" customHeight="1" x14ac:dyDescent="0.45">
      <c r="I174" s="82"/>
    </row>
    <row r="175" spans="9:9" ht="8.25" hidden="1" customHeight="1" x14ac:dyDescent="0.45">
      <c r="I175" s="82"/>
    </row>
    <row r="176" spans="9:9" ht="8.25" hidden="1" customHeight="1" x14ac:dyDescent="0.45">
      <c r="I176" s="82"/>
    </row>
    <row r="177" spans="9:9" ht="8.25" hidden="1" customHeight="1" x14ac:dyDescent="0.45">
      <c r="I177" s="82"/>
    </row>
    <row r="178" spans="9:9" ht="8.25" hidden="1" customHeight="1" x14ac:dyDescent="0.45">
      <c r="I178" s="82"/>
    </row>
    <row r="179" spans="9:9" ht="8.25" hidden="1" customHeight="1" x14ac:dyDescent="0.45">
      <c r="I179" s="82"/>
    </row>
    <row r="180" spans="9:9" ht="8.25" hidden="1" customHeight="1" x14ac:dyDescent="0.45">
      <c r="I180" s="82"/>
    </row>
  </sheetData>
  <mergeCells count="7">
    <mergeCell ref="O1:O2"/>
    <mergeCell ref="A1:H1"/>
    <mergeCell ref="J1:J2"/>
    <mergeCell ref="K1:K2"/>
    <mergeCell ref="L1:L2"/>
    <mergeCell ref="M1:M2"/>
    <mergeCell ref="N1:N2"/>
  </mergeCells>
  <conditionalFormatting sqref="B3:H74">
    <cfRule type="containsText" dxfId="5" priority="1" operator="containsText" text="Unavailable">
      <formula>NOT(ISERROR(SEARCH("Unavailable",B3)))</formula>
    </cfRule>
    <cfRule type="containsText" dxfId="4" priority="2" operator="containsText" text="Com Hab">
      <formula>NOT(ISERROR(SEARCH("Com Hab",B3)))</formula>
    </cfRule>
    <cfRule type="containsText" dxfId="3" priority="3" operator="containsText" text="Respite">
      <formula>NOT(ISERROR(SEARCH("Respite",B3)))</formula>
    </cfRule>
    <cfRule type="containsText" dxfId="2" priority="4" operator="containsText" text="Advocacy">
      <formula>NOT(ISERROR(SEARCH("Advocacy",B3)))</formula>
    </cfRule>
    <cfRule type="containsText" dxfId="1" priority="5" operator="containsText" text="CareGiver">
      <formula>NOT(ISERROR(SEARCH("CareGiver",B3)))</formula>
    </cfRule>
    <cfRule type="containsText" dxfId="0" priority="6" operator="containsText" text="Pre-Vocational">
      <formula>NOT(ISERROR(SEARCH("Pre-Vocational",B3)))</formula>
    </cfRule>
  </conditionalFormatting>
  <dataValidations count="3">
    <dataValidation allowBlank="1" showInputMessage="1" showErrorMessage="1" prompt="Fill out in worker home sheet" sqref="R1:R6" xr:uid="{FB2F0B3A-3756-41FF-99E7-8A30A487B577}"/>
    <dataValidation type="list" allowBlank="1" showInputMessage="1" showErrorMessage="1" sqref="I3:I180" xr:uid="{BF04C08E-A85D-4132-8B65-33C8178E63B6}">
      <formula1>Clients</formula1>
    </dataValidation>
    <dataValidation type="list" allowBlank="1" showInputMessage="1" showErrorMessage="1" sqref="A1" xr:uid="{98ED98B5-9CF0-4440-8CFB-EFA79A52715D}">
      <formula1>worker</formula1>
    </dataValidation>
  </dataValidations>
  <pageMargins left="0" right="0" top="1.75" bottom="0.75" header="0" footer="0"/>
  <pageSetup orientation="portrait" r:id="rId1"/>
  <headerFooter scaleWithDoc="0">
    <oddHeader>&amp;L&amp;G&amp;C
&amp;G</oddHeader>
    <oddFooter>&amp;C
Signature: ____________________ Date: ____/____/____
 &amp;K92D05010 Prag Blvd #003 Monroe NY 10950 ● 845-600-1331 ● Info@legadail.org &amp;K01+000
&amp;G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135</vt:i4>
      </vt:variant>
    </vt:vector>
  </HeadingPairs>
  <TitlesOfParts>
    <vt:vector size="169" baseType="lpstr">
      <vt:lpstr>Individual</vt:lpstr>
      <vt:lpstr>Worker</vt:lpstr>
      <vt:lpstr>Servicing Total</vt:lpstr>
      <vt:lpstr>Assighned</vt:lpstr>
      <vt:lpstr>ranges</vt:lpstr>
      <vt:lpstr>Instructions</vt:lpstr>
      <vt:lpstr>Settings</vt:lpstr>
      <vt:lpstr>Email Settings</vt:lpstr>
      <vt:lpstr>Mail Cover</vt:lpstr>
      <vt:lpstr>Individual Template</vt:lpstr>
      <vt:lpstr>Worker Template</vt:lpstr>
      <vt:lpstr>Individual 1</vt:lpstr>
      <vt:lpstr>Individual 2</vt:lpstr>
      <vt:lpstr>Individual 3</vt:lpstr>
      <vt:lpstr>Individual 4</vt:lpstr>
      <vt:lpstr>Individual 5</vt:lpstr>
      <vt:lpstr>Individual 6</vt:lpstr>
      <vt:lpstr>Individual 7</vt:lpstr>
      <vt:lpstr>Individual 8</vt:lpstr>
      <vt:lpstr>Individual 9</vt:lpstr>
      <vt:lpstr>Individual 10</vt:lpstr>
      <vt:lpstr>Individual 11</vt:lpstr>
      <vt:lpstr>Individual 12</vt:lpstr>
      <vt:lpstr>Individual 13</vt:lpstr>
      <vt:lpstr>Worker 1</vt:lpstr>
      <vt:lpstr>Worker 2</vt:lpstr>
      <vt:lpstr>Worker 3</vt:lpstr>
      <vt:lpstr>Worker 4</vt:lpstr>
      <vt:lpstr>Worker 5</vt:lpstr>
      <vt:lpstr>Worker 6</vt:lpstr>
      <vt:lpstr>Worker 7</vt:lpstr>
      <vt:lpstr>Worker 8</vt:lpstr>
      <vt:lpstr>Worker 9</vt:lpstr>
      <vt:lpstr>Worker 10</vt:lpstr>
      <vt:lpstr>approved_hours</vt:lpstr>
      <vt:lpstr>'Individual 1'!City__State__Zip</vt:lpstr>
      <vt:lpstr>'Individual 10'!City__State__Zip</vt:lpstr>
      <vt:lpstr>'Individual 11'!City__State__Zip</vt:lpstr>
      <vt:lpstr>'Individual 12'!City__State__Zip</vt:lpstr>
      <vt:lpstr>'Individual 13'!City__State__Zip</vt:lpstr>
      <vt:lpstr>'Individual 2'!City__State__Zip</vt:lpstr>
      <vt:lpstr>'Individual 3'!City__State__Zip</vt:lpstr>
      <vt:lpstr>'Individual 4'!City__State__Zip</vt:lpstr>
      <vt:lpstr>'Individual 5'!City__State__Zip</vt:lpstr>
      <vt:lpstr>'Individual 6'!City__State__Zip</vt:lpstr>
      <vt:lpstr>'Individual 7'!City__State__Zip</vt:lpstr>
      <vt:lpstr>'Individual 8'!City__State__Zip</vt:lpstr>
      <vt:lpstr>'Individual 9'!City__State__Zip</vt:lpstr>
      <vt:lpstr>'Worker 1'!City__State__Zip</vt:lpstr>
      <vt:lpstr>'Worker 10'!City__State__Zip</vt:lpstr>
      <vt:lpstr>'Worker 2'!City__State__Zip</vt:lpstr>
      <vt:lpstr>'Worker 3'!City__State__Zip</vt:lpstr>
      <vt:lpstr>'Worker 4'!City__State__Zip</vt:lpstr>
      <vt:lpstr>'Worker 5'!City__State__Zip</vt:lpstr>
      <vt:lpstr>'Worker 6'!City__State__Zip</vt:lpstr>
      <vt:lpstr>'Worker 7'!City__State__Zip</vt:lpstr>
      <vt:lpstr>'Worker 8'!City__State__Zip</vt:lpstr>
      <vt:lpstr>'Worker 9'!City__State__Zip</vt:lpstr>
      <vt:lpstr>City__State__Zip</vt:lpstr>
      <vt:lpstr>Individual!Clients</vt:lpstr>
      <vt:lpstr>'Individual 1'!Clients</vt:lpstr>
      <vt:lpstr>'Individual 10'!Clients</vt:lpstr>
      <vt:lpstr>'Individual 11'!Clients</vt:lpstr>
      <vt:lpstr>'Individual 12'!Clients</vt:lpstr>
      <vt:lpstr>'Individual 13'!Clients</vt:lpstr>
      <vt:lpstr>'Individual 2'!Clients</vt:lpstr>
      <vt:lpstr>'Individual 3'!Clients</vt:lpstr>
      <vt:lpstr>'Individual 4'!Clients</vt:lpstr>
      <vt:lpstr>'Individual 5'!Clients</vt:lpstr>
      <vt:lpstr>'Individual 6'!Clients</vt:lpstr>
      <vt:lpstr>'Individual 7'!Clients</vt:lpstr>
      <vt:lpstr>'Individual 8'!Clients</vt:lpstr>
      <vt:lpstr>'Individual 9'!Clients</vt:lpstr>
      <vt:lpstr>'Worker 1'!Clients</vt:lpstr>
      <vt:lpstr>'Worker 10'!Clients</vt:lpstr>
      <vt:lpstr>'Worker 2'!Clients</vt:lpstr>
      <vt:lpstr>'Worker 3'!Clients</vt:lpstr>
      <vt:lpstr>'Worker 4'!Clients</vt:lpstr>
      <vt:lpstr>'Worker 5'!Clients</vt:lpstr>
      <vt:lpstr>'Worker 6'!Clients</vt:lpstr>
      <vt:lpstr>'Worker 7'!Clients</vt:lpstr>
      <vt:lpstr>'Worker 8'!Clients</vt:lpstr>
      <vt:lpstr>'Worker 9'!Clients</vt:lpstr>
      <vt:lpstr>Clients</vt:lpstr>
      <vt:lpstr>day</vt:lpstr>
      <vt:lpstr>degree</vt:lpstr>
      <vt:lpstr>end_time</vt:lpstr>
      <vt:lpstr>end_time_worker</vt:lpstr>
      <vt:lpstr>Group</vt:lpstr>
      <vt:lpstr>Assighned!Print_Area</vt:lpstr>
      <vt:lpstr>Individual!Print_Area</vt:lpstr>
      <vt:lpstr>'Individual 1'!Print_Area</vt:lpstr>
      <vt:lpstr>'Individual 10'!Print_Area</vt:lpstr>
      <vt:lpstr>'Individual 11'!Print_Area</vt:lpstr>
      <vt:lpstr>'Individual 12'!Print_Area</vt:lpstr>
      <vt:lpstr>'Individual 13'!Print_Area</vt:lpstr>
      <vt:lpstr>'Individual 2'!Print_Area</vt:lpstr>
      <vt:lpstr>'Individual 3'!Print_Area</vt:lpstr>
      <vt:lpstr>'Individual 4'!Print_Area</vt:lpstr>
      <vt:lpstr>'Individual 5'!Print_Area</vt:lpstr>
      <vt:lpstr>'Individual 6'!Print_Area</vt:lpstr>
      <vt:lpstr>'Individual 7'!Print_Area</vt:lpstr>
      <vt:lpstr>'Individual 8'!Print_Area</vt:lpstr>
      <vt:lpstr>'Individual 9'!Print_Area</vt:lpstr>
      <vt:lpstr>'Individual Template'!Print_Area</vt:lpstr>
      <vt:lpstr>'Mail Cover'!Print_Area</vt:lpstr>
      <vt:lpstr>'Servicing Total'!Print_Area</vt:lpstr>
      <vt:lpstr>'Worker 1'!Print_Area</vt:lpstr>
      <vt:lpstr>'Worker 10'!Print_Area</vt:lpstr>
      <vt:lpstr>'Worker 2'!Print_Area</vt:lpstr>
      <vt:lpstr>'Worker 3'!Print_Area</vt:lpstr>
      <vt:lpstr>'Worker 4'!Print_Area</vt:lpstr>
      <vt:lpstr>'Worker 5'!Print_Area</vt:lpstr>
      <vt:lpstr>'Worker 6'!Print_Area</vt:lpstr>
      <vt:lpstr>'Worker 7'!Print_Area</vt:lpstr>
      <vt:lpstr>'Worker 8'!Print_Area</vt:lpstr>
      <vt:lpstr>'Worker 9'!Print_Area</vt:lpstr>
      <vt:lpstr>'Worker Template'!Print_Area</vt:lpstr>
      <vt:lpstr>service</vt:lpstr>
      <vt:lpstr>time</vt:lpstr>
      <vt:lpstr>Individual!worker</vt:lpstr>
      <vt:lpstr>'Individual 1'!worker</vt:lpstr>
      <vt:lpstr>'Individual 10'!worker</vt:lpstr>
      <vt:lpstr>'Individual 11'!worker</vt:lpstr>
      <vt:lpstr>'Individual 12'!worker</vt:lpstr>
      <vt:lpstr>'Individual 13'!worker</vt:lpstr>
      <vt:lpstr>'Individual 2'!worker</vt:lpstr>
      <vt:lpstr>'Individual 3'!worker</vt:lpstr>
      <vt:lpstr>'Individual 4'!worker</vt:lpstr>
      <vt:lpstr>'Individual 5'!worker</vt:lpstr>
      <vt:lpstr>'Individual 6'!worker</vt:lpstr>
      <vt:lpstr>'Individual 7'!worker</vt:lpstr>
      <vt:lpstr>'Individual 8'!worker</vt:lpstr>
      <vt:lpstr>'Individual 9'!worker</vt:lpstr>
      <vt:lpstr>'Worker 1'!worker</vt:lpstr>
      <vt:lpstr>'Worker 10'!worker</vt:lpstr>
      <vt:lpstr>'Worker 2'!worker</vt:lpstr>
      <vt:lpstr>'Worker 3'!worker</vt:lpstr>
      <vt:lpstr>'Worker 4'!worker</vt:lpstr>
      <vt:lpstr>'Worker 5'!worker</vt:lpstr>
      <vt:lpstr>'Worker 6'!worker</vt:lpstr>
      <vt:lpstr>'Worker 7'!worker</vt:lpstr>
      <vt:lpstr>'Worker 8'!worker</vt:lpstr>
      <vt:lpstr>'Worker 9'!worker</vt:lpstr>
      <vt:lpstr>worker</vt:lpstr>
      <vt:lpstr>'Individual 1'!worker2</vt:lpstr>
      <vt:lpstr>'Individual 10'!worker2</vt:lpstr>
      <vt:lpstr>'Individual 11'!worker2</vt:lpstr>
      <vt:lpstr>'Individual 12'!worker2</vt:lpstr>
      <vt:lpstr>'Individual 13'!worker2</vt:lpstr>
      <vt:lpstr>'Individual 2'!worker2</vt:lpstr>
      <vt:lpstr>'Individual 3'!worker2</vt:lpstr>
      <vt:lpstr>'Individual 4'!worker2</vt:lpstr>
      <vt:lpstr>'Individual 5'!worker2</vt:lpstr>
      <vt:lpstr>'Individual 6'!worker2</vt:lpstr>
      <vt:lpstr>'Individual 7'!worker2</vt:lpstr>
      <vt:lpstr>'Individual 8'!worker2</vt:lpstr>
      <vt:lpstr>'Individual 9'!worker2</vt:lpstr>
      <vt:lpstr>'Worker 1'!worker2</vt:lpstr>
      <vt:lpstr>'Worker 10'!worker2</vt:lpstr>
      <vt:lpstr>'Worker 2'!worker2</vt:lpstr>
      <vt:lpstr>'Worker 3'!worker2</vt:lpstr>
      <vt:lpstr>'Worker 4'!worker2</vt:lpstr>
      <vt:lpstr>'Worker 5'!worker2</vt:lpstr>
      <vt:lpstr>'Worker 6'!worker2</vt:lpstr>
      <vt:lpstr>'Worker 7'!worker2</vt:lpstr>
      <vt:lpstr>'Worker 8'!worker2</vt:lpstr>
      <vt:lpstr>'Worker 9'!worker2</vt:lpstr>
      <vt:lpstr>worker2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leib w</dc:creator>
  <cp:lastModifiedBy>leib w</cp:lastModifiedBy>
  <cp:lastPrinted>2022-07-24T15:26:23Z</cp:lastPrinted>
  <dcterms:created xsi:type="dcterms:W3CDTF">2021-08-27T14:40:02Z</dcterms:created>
  <dcterms:modified xsi:type="dcterms:W3CDTF">2022-07-27T01:32:17Z</dcterms:modified>
</cp:coreProperties>
</file>