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9fe8a711d3eb57/Desktop/Class Folder/Projects/Crowdfunding Analysis/"/>
    </mc:Choice>
  </mc:AlternateContent>
  <xr:revisionPtr revIDLastSave="1557" documentId="13_ncr:1_{D754642E-E684-4F4D-953B-1821B0424A6E}" xr6:coauthVersionLast="47" xr6:coauthVersionMax="47" xr10:uidLastSave="{876CD35B-EDC1-4CA3-B8B4-891AAA6C63E5}"/>
  <bookViews>
    <workbookView xWindow="-120" yWindow="-120" windowWidth="29040" windowHeight="15990" tabRatio="96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5" r:id="rId6"/>
    <sheet name="Edinburgh Research" sheetId="7" r:id="rId7"/>
    <sheet name="Descriptive Statistics" sheetId="10" r:id="rId8"/>
  </sheets>
  <definedNames>
    <definedName name="_xlnm._FilterDatabase" localSheetId="0" hidden="1">Kickstarter!$A$1:$U$4115</definedName>
  </definedNames>
  <calcPr calcId="191029"/>
  <pivotCaches>
    <pivotCache cacheId="8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" i="13" l="1"/>
  <c r="K4" i="13"/>
  <c r="K5" i="13"/>
  <c r="K6" i="13"/>
  <c r="K7" i="13"/>
  <c r="K8" i="13"/>
  <c r="K9" i="13"/>
  <c r="K10" i="13"/>
  <c r="K11" i="13"/>
  <c r="K12" i="13"/>
  <c r="K2" i="13"/>
  <c r="J4" i="13"/>
  <c r="J5" i="13"/>
  <c r="J6" i="13" s="1"/>
  <c r="J7" i="13" s="1"/>
  <c r="J8" i="13" s="1"/>
  <c r="J9" i="13" s="1"/>
  <c r="J10" i="13" s="1"/>
  <c r="J11" i="13" s="1"/>
  <c r="J12" i="13" s="1"/>
  <c r="J3" i="13"/>
  <c r="J2" i="13"/>
  <c r="I13" i="13"/>
  <c r="I3" i="13"/>
  <c r="I4" i="13"/>
  <c r="I5" i="13"/>
  <c r="I6" i="13"/>
  <c r="I7" i="13"/>
  <c r="I8" i="13"/>
  <c r="I9" i="13"/>
  <c r="I10" i="13"/>
  <c r="I11" i="13"/>
  <c r="I12" i="13"/>
  <c r="I2" i="13"/>
  <c r="A12" i="13"/>
  <c r="A11" i="13"/>
  <c r="A10" i="13"/>
  <c r="A9" i="13"/>
  <c r="A8" i="13"/>
  <c r="A7" i="13"/>
  <c r="A6" i="13"/>
  <c r="A5" i="13"/>
  <c r="A4" i="13"/>
  <c r="A3" i="13"/>
  <c r="A2" i="13"/>
  <c r="D2" i="13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C2" i="13"/>
  <c r="B12" i="13"/>
  <c r="B2" i="13"/>
  <c r="B4" i="13"/>
  <c r="B5" i="13"/>
  <c r="B6" i="13"/>
  <c r="B7" i="13"/>
  <c r="B8" i="13"/>
  <c r="B9" i="13"/>
  <c r="B10" i="13"/>
  <c r="B11" i="13"/>
  <c r="B3" i="13"/>
  <c r="C6" i="10"/>
  <c r="C5" i="10"/>
  <c r="C4" i="10"/>
  <c r="B13" i="10"/>
  <c r="B12" i="10"/>
  <c r="B14" i="10" s="1"/>
  <c r="B11" i="10"/>
  <c r="C13" i="10"/>
  <c r="C12" i="10"/>
  <c r="C11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009" i="1"/>
  <c r="U1009" i="1" s="1"/>
  <c r="S1690" i="1"/>
  <c r="U1690" i="1" s="1"/>
  <c r="S3937" i="1"/>
  <c r="U3937" i="1" s="1"/>
  <c r="S213" i="1"/>
  <c r="U213" i="1" s="1"/>
  <c r="S1558" i="1"/>
  <c r="U155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1339" i="1"/>
  <c r="U1339" i="1" s="1"/>
  <c r="S1554" i="1"/>
  <c r="U1554" i="1" s="1"/>
  <c r="S1816" i="1"/>
  <c r="U1816" i="1" s="1"/>
  <c r="S3904" i="1"/>
  <c r="U3904" i="1" s="1"/>
  <c r="S485" i="1"/>
  <c r="U485" i="1" s="1"/>
  <c r="S2678" i="1"/>
  <c r="U2678" i="1" s="1"/>
  <c r="S2857" i="1"/>
  <c r="U2857" i="1" s="1"/>
  <c r="S206" i="1"/>
  <c r="U206" i="1" s="1"/>
  <c r="S778" i="1"/>
  <c r="U778" i="1" s="1"/>
  <c r="S1243" i="1"/>
  <c r="U1243" i="1" s="1"/>
  <c r="S3633" i="1"/>
  <c r="U3633" i="1" s="1"/>
  <c r="S1819" i="1"/>
  <c r="U1819" i="1" s="1"/>
  <c r="S2757" i="1"/>
  <c r="U2757" i="1" s="1"/>
  <c r="S3143" i="1"/>
  <c r="U3143" i="1" s="1"/>
  <c r="S3201" i="1"/>
  <c r="U3201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3118" i="1"/>
  <c r="U3118" i="1" s="1"/>
  <c r="S4000" i="1"/>
  <c r="U4000" i="1" s="1"/>
  <c r="S203" i="1"/>
  <c r="U203" i="1" s="1"/>
  <c r="S691" i="1"/>
  <c r="U691" i="1" s="1"/>
  <c r="S3124" i="1"/>
  <c r="U3124" i="1" s="1"/>
  <c r="S1000" i="1"/>
  <c r="U1000" i="1" s="1"/>
  <c r="S1767" i="1"/>
  <c r="U1767" i="1" s="1"/>
  <c r="S1914" i="1"/>
  <c r="U1914" i="1" s="1"/>
  <c r="S3197" i="1"/>
  <c r="U3197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794" i="1"/>
  <c r="U1794" i="1" s="1"/>
  <c r="S2917" i="1"/>
  <c r="U2917" i="1" s="1"/>
  <c r="S4069" i="1"/>
  <c r="U4069" i="1" s="1"/>
  <c r="S2902" i="1"/>
  <c r="U2902" i="1" s="1"/>
  <c r="S1078" i="1"/>
  <c r="U1078" i="1" s="1"/>
  <c r="S2676" i="1"/>
  <c r="U2676" i="1" s="1"/>
  <c r="S454" i="1"/>
  <c r="U454" i="1" s="1"/>
  <c r="S1308" i="1"/>
  <c r="U1308" i="1" s="1"/>
  <c r="S1706" i="1"/>
  <c r="U1706" i="1" s="1"/>
  <c r="S1777" i="1"/>
  <c r="U1777" i="1" s="1"/>
  <c r="S3190" i="1"/>
  <c r="U3190" i="1" s="1"/>
  <c r="S3064" i="1"/>
  <c r="U3064" i="1" s="1"/>
  <c r="S3908" i="1"/>
  <c r="U3908" i="1" s="1"/>
  <c r="S879" i="1"/>
  <c r="U879" i="1" s="1"/>
  <c r="S1730" i="1"/>
  <c r="U1730" i="1" s="1"/>
  <c r="S1799" i="1"/>
  <c r="U1799" i="1" s="1"/>
  <c r="S3125" i="1"/>
  <c r="U3125" i="1" s="1"/>
  <c r="S776" i="1"/>
  <c r="U776" i="1" s="1"/>
  <c r="S1343" i="1"/>
  <c r="U1343" i="1" s="1"/>
  <c r="S4024" i="1"/>
  <c r="U4024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701" i="1"/>
  <c r="U701" i="1" s="1"/>
  <c r="S1006" i="1"/>
  <c r="U1006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298" i="1"/>
  <c r="U2298" i="1" s="1"/>
  <c r="S3049" i="1"/>
  <c r="U3049" i="1" s="1"/>
  <c r="S3564" i="1"/>
  <c r="U3564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11" i="1"/>
  <c r="U2211" i="1" s="1"/>
  <c r="S3787" i="1"/>
  <c r="U3787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741" i="1"/>
  <c r="U741" i="1" s="1"/>
  <c r="S2632" i="1"/>
  <c r="U2632" i="1" s="1"/>
  <c r="S3012" i="1"/>
  <c r="U3012" i="1" s="1"/>
  <c r="S3493" i="1"/>
  <c r="U3493" i="1" s="1"/>
  <c r="S1221" i="1"/>
  <c r="U1221" i="1" s="1"/>
  <c r="S2668" i="1"/>
  <c r="U2668" i="1" s="1"/>
  <c r="S3311" i="1"/>
  <c r="U3311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277" i="1"/>
  <c r="U1277" i="1" s="1"/>
  <c r="S1519" i="1"/>
  <c r="U1519" i="1" s="1"/>
  <c r="S3612" i="1"/>
  <c r="U3612" i="1" s="1"/>
  <c r="S1466" i="1"/>
  <c r="U1466" i="1" s="1"/>
  <c r="S2224" i="1"/>
  <c r="U2224" i="1" s="1"/>
  <c r="S2971" i="1"/>
  <c r="U2971" i="1" s="1"/>
  <c r="S3167" i="1"/>
  <c r="U3167" i="1" s="1"/>
  <c r="S2641" i="1"/>
  <c r="U2641" i="1" s="1"/>
  <c r="S3267" i="1"/>
  <c r="U3267" i="1" s="1"/>
  <c r="S14" i="1"/>
  <c r="U14" i="1" s="1"/>
  <c r="S1762" i="1"/>
  <c r="U1762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U3030" i="1" s="1"/>
  <c r="S2251" i="1"/>
  <c r="U2251" i="1" s="1"/>
  <c r="S3523" i="1"/>
  <c r="U3523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U3656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289" i="1"/>
  <c r="U289" i="1" s="1"/>
  <c r="S1533" i="1"/>
  <c r="U1533" i="1" s="1"/>
  <c r="S2315" i="1"/>
  <c r="U2315" i="1" s="1"/>
  <c r="S274" i="1"/>
  <c r="U274" i="1" s="1"/>
  <c r="S2991" i="1"/>
  <c r="U2991" i="1" s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787" i="1"/>
  <c r="U787" i="1" s="1"/>
  <c r="S2172" i="1"/>
  <c r="U2172" i="1" s="1"/>
  <c r="S2458" i="1"/>
  <c r="U2458" i="1" s="1"/>
  <c r="S391" i="1"/>
  <c r="U391" i="1" s="1"/>
  <c r="S2043" i="1"/>
  <c r="U2043" i="1" s="1"/>
  <c r="S2457" i="1"/>
  <c r="U2457" i="1" s="1"/>
  <c r="S39" i="1"/>
  <c r="U39" i="1" s="1"/>
  <c r="S1358" i="1"/>
  <c r="U1358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1939" i="1"/>
  <c r="U1939" i="1" s="1"/>
  <c r="S2638" i="1"/>
  <c r="U2638" i="1" s="1"/>
  <c r="S2837" i="1"/>
  <c r="U2837" i="1" s="1"/>
  <c r="S2621" i="1"/>
  <c r="U2621" i="1" s="1"/>
  <c r="S1376" i="1"/>
  <c r="U1376" i="1" s="1"/>
  <c r="S1477" i="1"/>
  <c r="U1477" i="1" s="1"/>
  <c r="S3157" i="1"/>
  <c r="U3157" i="1" s="1"/>
  <c r="S3462" i="1"/>
  <c r="U3462" i="1" s="1"/>
  <c r="S260" i="1"/>
  <c r="U260" i="1" s="1"/>
  <c r="S2066" i="1"/>
  <c r="U2066" i="1" s="1"/>
  <c r="S3048" i="1"/>
  <c r="U3048" i="1" s="1"/>
  <c r="S3458" i="1"/>
  <c r="U3458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27" i="1"/>
  <c r="U2027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1968" i="1"/>
  <c r="U1968" i="1" s="1"/>
  <c r="S1977" i="1"/>
  <c r="U1977" i="1" s="1"/>
  <c r="S3721" i="1"/>
  <c r="U3721" i="1" s="1"/>
  <c r="S1285" i="1"/>
  <c r="U1285" i="1" s="1"/>
  <c r="S2037" i="1"/>
  <c r="U2037" i="1" s="1"/>
  <c r="S3316" i="1"/>
  <c r="U3316" i="1" s="1"/>
  <c r="S3410" i="1"/>
  <c r="U3410" i="1" s="1"/>
  <c r="S1385" i="1"/>
  <c r="U1385" i="1" s="1"/>
  <c r="S1953" i="1"/>
  <c r="U1953" i="1" s="1"/>
  <c r="S2335" i="1"/>
  <c r="U2335" i="1" s="1"/>
  <c r="S1260" i="1"/>
  <c r="U1260" i="1" s="1"/>
  <c r="S3039" i="1"/>
  <c r="U3039" i="1" s="1"/>
  <c r="S389" i="1"/>
  <c r="U389" i="1" s="1"/>
  <c r="S658" i="1"/>
  <c r="U658" i="1" s="1"/>
  <c r="S1509" i="1"/>
  <c r="U1509" i="1" s="1"/>
  <c r="S3473" i="1"/>
  <c r="U3473" i="1" s="1"/>
  <c r="S2004" i="1"/>
  <c r="U2004" i="1" s="1"/>
  <c r="S858" i="1"/>
  <c r="U858" i="1" s="1"/>
  <c r="S3364" i="1"/>
  <c r="U3364" i="1" s="1"/>
  <c r="S1388" i="1"/>
  <c r="U1388" i="1" s="1"/>
  <c r="S2068" i="1"/>
  <c r="U206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1955" i="1"/>
  <c r="U1955" i="1" s="1"/>
  <c r="S2032" i="1"/>
  <c r="U2032" i="1" s="1"/>
  <c r="S2117" i="1"/>
  <c r="U2117" i="1" s="1"/>
  <c r="S3820" i="1"/>
  <c r="U3820" i="1" s="1"/>
  <c r="S287" i="1"/>
  <c r="U287" i="1" s="1"/>
  <c r="S306" i="1"/>
  <c r="U306" i="1" s="1"/>
  <c r="S833" i="1"/>
  <c r="U833" i="1" s="1"/>
  <c r="S2710" i="1"/>
  <c r="U2710" i="1" s="1"/>
  <c r="S2006" i="1"/>
  <c r="U2006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2008" i="1"/>
  <c r="U2008" i="1" s="1"/>
  <c r="S2042" i="1"/>
  <c r="U2042" i="1" s="1"/>
  <c r="S1538" i="1"/>
  <c r="U1538" i="1" s="1"/>
  <c r="S2177" i="1"/>
  <c r="U2177" i="1" s="1"/>
  <c r="S3654" i="1"/>
  <c r="U3654" i="1" s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1975" i="1"/>
  <c r="U1975" i="1" s="1"/>
  <c r="S1754" i="1"/>
  <c r="U1754" i="1" s="1"/>
  <c r="S1966" i="1"/>
  <c r="U1966" i="1" s="1"/>
  <c r="S1200" i="1"/>
  <c r="U1200" i="1" s="1"/>
  <c r="S1967" i="1"/>
  <c r="U1967" i="1" s="1"/>
  <c r="S1835" i="1"/>
  <c r="U1835" i="1" s="1"/>
  <c r="S1973" i="1"/>
  <c r="U1973" i="1" s="1"/>
  <c r="S1632" i="1"/>
  <c r="U1632" i="1" s="1"/>
  <c r="S2717" i="1"/>
  <c r="U2717" i="1" s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1970" i="1"/>
  <c r="U1970" i="1" s="1"/>
  <c r="S2186" i="1"/>
  <c r="U2186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308" i="1"/>
  <c r="U308" i="1" s="1"/>
  <c r="S2216" i="1"/>
  <c r="U2216" i="1" s="1"/>
  <c r="S1958" i="1"/>
  <c r="U1958" i="1" s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710" i="1" s="1"/>
  <c r="S540" i="1"/>
  <c r="U540" i="1" s="1"/>
  <c r="S3027" i="1"/>
  <c r="U3027" i="1" s="1"/>
  <c r="S2034" i="1"/>
  <c r="U2034" i="1" s="1"/>
  <c r="S2611" i="1"/>
  <c r="U2611" i="1" s="1"/>
  <c r="S248" i="1"/>
  <c r="U248" i="1" s="1"/>
  <c r="S2011" i="1"/>
  <c r="U2011" i="1" s="1"/>
  <c r="S1839" i="1"/>
  <c r="U1839" i="1" s="1"/>
  <c r="S45" i="1"/>
  <c r="U45" i="1" s="1"/>
  <c r="S2005" i="1"/>
  <c r="U2005" i="1" s="1"/>
  <c r="S738" i="1"/>
  <c r="U738" i="1" s="1"/>
  <c r="S3355" i="1"/>
  <c r="U3355" i="1" s="1"/>
  <c r="S2072" i="1"/>
  <c r="U2072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1947" i="1"/>
  <c r="U1947" i="1" s="1"/>
  <c r="S2301" i="1"/>
  <c r="U2301" i="1" s="1"/>
  <c r="S2709" i="1"/>
  <c r="U2709" i="1" s="1"/>
  <c r="S1023" i="1"/>
  <c r="U1023" i="1" s="1"/>
  <c r="S2054" i="1"/>
  <c r="U2054" i="1" s="1"/>
  <c r="S2239" i="1"/>
  <c r="U2239" i="1" s="1"/>
  <c r="S1982" i="1"/>
  <c r="U1982" i="1" s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U2003" i="1" s="1"/>
  <c r="S2203" i="1"/>
  <c r="U2203" i="1" s="1"/>
  <c r="S2741" i="1"/>
  <c r="U2741" i="1" s="1"/>
  <c r="S316" i="1"/>
  <c r="U316" i="1" s="1"/>
  <c r="S2036" i="1"/>
  <c r="U2036" i="1" s="1"/>
  <c r="S79" i="1"/>
  <c r="U79" i="1" s="1"/>
  <c r="S1957" i="1"/>
  <c r="U1957" i="1" s="1"/>
  <c r="S1979" i="1"/>
  <c r="U1979" i="1" s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U20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078" i="1"/>
  <c r="U207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U1956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U1950" i="1" s="1"/>
  <c r="S2243" i="1"/>
  <c r="U2243" i="1" s="1"/>
  <c r="S2047" i="1"/>
  <c r="U2047" i="1" s="1"/>
  <c r="S2013" i="1"/>
  <c r="U2013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1980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U1480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S122" i="1"/>
  <c r="U122" i="1" s="1"/>
  <c r="P124" i="1"/>
  <c r="P123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7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7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7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7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7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9" i="13" l="1"/>
  <c r="F9" i="13" s="1"/>
  <c r="E2" i="13"/>
  <c r="F2" i="13" s="1"/>
  <c r="E7" i="13"/>
  <c r="H7" i="13" s="1"/>
  <c r="E4" i="13"/>
  <c r="G4" i="13" s="1"/>
  <c r="C14" i="10"/>
  <c r="B7" i="10"/>
  <c r="E11" i="13"/>
  <c r="G11" i="13" s="1"/>
  <c r="E3" i="13"/>
  <c r="F3" i="13" s="1"/>
  <c r="E6" i="13"/>
  <c r="G6" i="13" s="1"/>
  <c r="E12" i="13"/>
  <c r="G12" i="13" s="1"/>
  <c r="E10" i="13"/>
  <c r="H10" i="13" s="1"/>
  <c r="E8" i="13"/>
  <c r="G8" i="13" s="1"/>
  <c r="H9" i="13"/>
  <c r="G9" i="13"/>
  <c r="E5" i="13"/>
  <c r="H5" i="13" s="1"/>
  <c r="C7" i="10"/>
  <c r="G2" i="13" l="1"/>
  <c r="H4" i="13"/>
  <c r="F4" i="13"/>
  <c r="G7" i="13"/>
  <c r="F7" i="13"/>
  <c r="H2" i="13"/>
  <c r="H6" i="13"/>
  <c r="F6" i="13"/>
  <c r="H11" i="13"/>
  <c r="F11" i="13"/>
  <c r="F12" i="13"/>
  <c r="H12" i="13"/>
  <c r="G3" i="13"/>
  <c r="H3" i="13"/>
  <c r="H8" i="13"/>
  <c r="F8" i="13"/>
  <c r="G10" i="13"/>
  <c r="F10" i="13"/>
  <c r="F5" i="13"/>
  <c r="G5" i="13"/>
</calcChain>
</file>

<file path=xl/sharedStrings.xml><?xml version="1.0" encoding="utf-8"?>
<sst xmlns="http://schemas.openxmlformats.org/spreadsheetml/2006/main" count="33188" uniqueCount="8427">
  <si>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</si>
  <si>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</si>
  <si>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</si>
  <si>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</si>
  <si>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</si>
  <si>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</si>
  <si>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</si>
  <si>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</si>
  <si>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</si>
  <si>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</si>
  <si>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</si>
  <si>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</si>
  <si>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</si>
  <si>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</si>
  <si>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</si>
  <si>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</si>
  <si>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</si>
  <si>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</si>
  <si>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</si>
  <si>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</si>
  <si>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</si>
  <si>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</si>
  <si>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</si>
  <si>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</si>
  <si>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</si>
  <si>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</si>
  <si>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</si>
  <si>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</si>
  <si>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</si>
  <si>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</si>
  <si>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</si>
  <si>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</si>
  <si>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</si>
  <si>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</si>
  <si>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</si>
  <si>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</si>
  <si>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</si>
  <si>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</si>
  <si>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</si>
  <si>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</si>
  <si>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</si>
  <si>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</si>
  <si>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</si>
  <si>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</si>
  <si>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</si>
  <si>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</si>
  <si>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</si>
  <si>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</si>
  <si>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</si>
  <si>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</si>
  <si>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</si>
  <si>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</si>
  <si>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</si>
  <si>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</si>
  <si>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</si>
  <si>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</si>
  <si>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</si>
  <si>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</si>
  <si>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</si>
  <si>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</si>
  <si>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</si>
  <si>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</si>
  <si>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</si>
  <si>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</si>
  <si>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</si>
  <si>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</si>
  <si>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</si>
  <si>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</si>
  <si>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</si>
  <si>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</si>
  <si>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</si>
  <si>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</si>
  <si>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</si>
  <si>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</si>
  <si>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</si>
  <si>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</si>
  <si>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</si>
  <si>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</si>
  <si>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</si>
  <si>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</si>
  <si>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</si>
  <si>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</si>
  <si>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</si>
  <si>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</si>
  <si>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</si>
  <si>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</si>
  <si>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</si>
  <si>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</si>
  <si>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</si>
  <si>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</si>
  <si>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</si>
  <si>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</si>
  <si>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</si>
  <si>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</si>
  <si>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</si>
  <si>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</si>
  <si>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</si>
  <si>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</si>
  <si>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</si>
  <si>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</si>
  <si>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</si>
  <si>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</si>
  <si>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</si>
  <si>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</si>
  <si>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</si>
  <si>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</si>
  <si>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</si>
  <si>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</si>
  <si>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</si>
  <si>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</si>
  <si>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</si>
  <si>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</si>
  <si>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</si>
  <si>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</si>
  <si>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</si>
  <si>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</si>
  <si>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</si>
  <si>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</si>
  <si>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</si>
  <si>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</si>
  <si>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</si>
  <si>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</si>
  <si>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</si>
  <si>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</si>
  <si>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</si>
  <si>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</si>
  <si>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</si>
  <si>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</si>
  <si>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</si>
  <si>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</si>
  <si>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</si>
  <si>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</si>
  <si>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</si>
  <si>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</si>
  <si>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</si>
  <si>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</si>
  <si>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</si>
  <si>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</si>
  <si>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</si>
  <si>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</si>
  <si>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</si>
  <si>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</si>
  <si>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</si>
  <si>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</si>
  <si>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</si>
  <si>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</si>
  <si>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</si>
  <si>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</si>
  <si>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</si>
  <si>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</si>
  <si>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</si>
  <si>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</si>
  <si>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</si>
  <si>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</si>
  <si>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</si>
  <si>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</si>
  <si>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</si>
  <si>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</si>
  <si>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</si>
  <si>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</si>
  <si>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</si>
  <si>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</si>
  <si>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</si>
  <si>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</si>
  <si>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</si>
  <si>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</si>
  <si>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</si>
  <si>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</si>
  <si>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</si>
  <si>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</si>
  <si>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</si>
  <si>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</si>
  <si>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</si>
  <si>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</si>
  <si>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</si>
  <si>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</si>
  <si>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</si>
  <si>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</si>
  <si>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</si>
  <si>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</si>
  <si>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</si>
  <si>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</si>
  <si>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</si>
  <si>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</si>
  <si>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</si>
  <si>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</si>
  <si>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</si>
  <si>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</si>
  <si>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</si>
  <si>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</si>
  <si>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</si>
  <si>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</si>
  <si>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</si>
  <si>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</si>
  <si>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</si>
  <si>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</si>
  <si>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</si>
  <si>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</si>
  <si>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</si>
  <si>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</si>
  <si>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</si>
  <si>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</si>
  <si>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</si>
  <si>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</si>
  <si>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</si>
  <si>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</si>
  <si>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</si>
  <si>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</si>
  <si>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</si>
  <si>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</si>
  <si>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</si>
  <si>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</si>
  <si>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</si>
  <si>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</si>
  <si>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</si>
  <si>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</si>
  <si>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</si>
  <si>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</si>
  <si>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</si>
  <si>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</si>
  <si>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</si>
  <si>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</si>
  <si>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</si>
  <si>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</si>
  <si>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</si>
  <si>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</si>
  <si>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</si>
  <si>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</si>
  <si>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</si>
  <si>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</si>
  <si>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</si>
  <si>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</si>
  <si>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</si>
  <si>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</si>
  <si>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</si>
  <si>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</si>
  <si>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</si>
  <si>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</si>
  <si>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</si>
  <si>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</si>
  <si>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</si>
  <si>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</si>
  <si>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</si>
  <si>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</si>
  <si>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</si>
  <si>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</si>
  <si>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</si>
  <si>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</si>
  <si>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</si>
  <si>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</si>
  <si>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</si>
  <si>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</si>
  <si>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</si>
  <si>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</si>
  <si>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</si>
  <si>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</si>
  <si>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</si>
  <si>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</si>
  <si>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</si>
  <si>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</si>
  <si>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</si>
  <si>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</si>
  <si>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</si>
  <si>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</si>
  <si>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</si>
  <si>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</si>
  <si>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</si>
  <si>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</si>
  <si>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</si>
  <si>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</si>
  <si>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</si>
  <si>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</si>
  <si>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</si>
  <si>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</si>
  <si>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</si>
  <si>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</si>
  <si>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</si>
  <si>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</si>
  <si>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</si>
  <si>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</si>
  <si>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</si>
  <si>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</si>
  <si>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</si>
  <si>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</si>
  <si>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</si>
  <si>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</si>
  <si>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</si>
  <si>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</si>
  <si>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</si>
  <si>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</si>
  <si>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</si>
  <si>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</si>
  <si>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</si>
  <si>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</si>
  <si>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</si>
  <si>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</si>
  <si>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</si>
  <si>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</si>
  <si>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</si>
  <si>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</si>
  <si>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</si>
  <si>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</si>
  <si>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</si>
  <si>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</si>
  <si>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</si>
  <si>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</si>
  <si>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</si>
  <si>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</si>
  <si>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</si>
  <si>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</si>
  <si>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</si>
  <si>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</si>
  <si>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</si>
  <si>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</si>
  <si>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</si>
  <si>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</si>
  <si>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</si>
  <si>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</si>
  <si>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</si>
  <si>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</si>
  <si>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</si>
  <si>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</si>
  <si>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</si>
  <si>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</si>
  <si>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</si>
  <si>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</si>
  <si>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</si>
  <si>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</si>
  <si>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</si>
  <si>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</si>
  <si>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</si>
  <si>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</si>
  <si>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</si>
  <si>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</si>
  <si>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</si>
  <si>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</si>
  <si>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</si>
  <si>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</si>
  <si>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</si>
  <si>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</si>
  <si>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</si>
  <si>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</si>
  <si>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</si>
  <si>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</si>
  <si>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</si>
  <si>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</si>
  <si>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</si>
  <si>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</si>
  <si>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</si>
  <si>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</si>
  <si>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</si>
  <si>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</si>
  <si>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</si>
  <si>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</si>
  <si>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</si>
  <si>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</si>
  <si>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</si>
  <si>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</si>
  <si>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</si>
  <si>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</si>
  <si>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</si>
  <si>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</si>
  <si>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</si>
  <si>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</si>
  <si>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</si>
  <si>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</si>
  <si>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</si>
  <si>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</si>
  <si>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</si>
  <si>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</si>
  <si>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</si>
  <si>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</si>
  <si>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</si>
  <si>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</si>
  <si>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</si>
  <si>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</si>
  <si>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</si>
  <si>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</si>
  <si>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</si>
  <si>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</si>
  <si>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</si>
  <si>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</si>
  <si>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</si>
  <si>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</si>
  <si>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</si>
  <si>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</si>
  <si>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</si>
  <si>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</si>
  <si>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</si>
  <si>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</si>
  <si>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</si>
  <si>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</si>
  <si>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</si>
  <si>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</si>
  <si>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</si>
  <si>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</si>
  <si>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</si>
  <si>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</si>
  <si>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</si>
  <si>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</si>
  <si>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</si>
  <si>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</si>
  <si>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</si>
  <si>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</si>
  <si>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</si>
  <si>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</si>
  <si>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</si>
  <si>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</si>
  <si>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</si>
  <si>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</si>
  <si>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</si>
  <si>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</si>
  <si>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</si>
  <si>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</si>
  <si>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</si>
  <si>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</si>
  <si>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</si>
  <si>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</si>
  <si>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</si>
  <si>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</si>
  <si>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</si>
  <si>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</si>
  <si>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</si>
  <si>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</si>
  <si>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</si>
  <si>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</si>
  <si>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</si>
  <si>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</si>
  <si>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</si>
  <si>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</si>
  <si>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</si>
  <si>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</si>
  <si>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</si>
  <si>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</si>
  <si>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</si>
  <si>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</si>
  <si>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</si>
  <si>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</si>
  <si>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</si>
  <si>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</si>
  <si>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</si>
  <si>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</si>
  <si>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</si>
  <si>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</si>
  <si>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</si>
  <si>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</si>
  <si>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</si>
  <si>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</si>
  <si>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</si>
  <si>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</si>
  <si>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</si>
  <si>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</si>
  <si>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</si>
  <si>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</si>
  <si>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</si>
  <si>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</si>
  <si>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</si>
  <si>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</si>
  <si>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</si>
  <si>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</si>
  <si>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</si>
  <si>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</si>
  <si>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</si>
  <si>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</si>
  <si>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</si>
  <si>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</si>
  <si>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</si>
  <si>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</si>
  <si>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</si>
  <si>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</si>
  <si>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</si>
  <si>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</si>
  <si>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</si>
  <si>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</si>
  <si>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</si>
  <si>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</si>
  <si>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</si>
  <si>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</si>
  <si>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</si>
  <si>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</si>
  <si>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</si>
  <si>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</si>
  <si>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</si>
  <si>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</si>
  <si>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</si>
  <si>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</si>
  <si>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</si>
  <si>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</si>
  <si>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</si>
  <si>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</si>
  <si>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</si>
  <si>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</si>
  <si>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</si>
  <si>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</si>
  <si>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</si>
  <si>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</si>
  <si>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</si>
  <si>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</si>
  <si>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</si>
  <si>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</si>
  <si>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</si>
  <si>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</si>
  <si>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</si>
  <si>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</si>
  <si>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</si>
  <si>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</si>
  <si>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</si>
  <si>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</si>
  <si>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</si>
  <si>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</si>
  <si>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</si>
  <si>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</si>
  <si>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</si>
  <si>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</si>
  <si>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</si>
  <si>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</si>
  <si>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</si>
  <si>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</si>
  <si>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</si>
  <si>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</si>
  <si>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</si>
  <si>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</si>
  <si>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</si>
  <si>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</si>
  <si>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</si>
  <si>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</si>
  <si>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</si>
  <si>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</si>
  <si>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</si>
  <si>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</si>
  <si>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</si>
  <si>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</si>
  <si>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</si>
  <si>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</si>
  <si>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</si>
  <si>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</si>
  <si>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</si>
  <si>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</si>
  <si>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</si>
  <si>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</si>
  <si>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</si>
  <si>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</si>
  <si>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</si>
  <si>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</si>
  <si>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</si>
  <si>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</si>
  <si>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</si>
  <si>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</si>
  <si>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</si>
  <si>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</si>
  <si>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</si>
  <si>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</si>
  <si>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</si>
  <si>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</si>
  <si>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</si>
  <si>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</si>
  <si>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</si>
  <si>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</si>
  <si>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</si>
  <si>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</si>
  <si>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</si>
  <si>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</si>
  <si>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</si>
  <si>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</si>
  <si>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</si>
  <si>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</si>
  <si>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</si>
  <si>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</si>
  <si>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</si>
  <si>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</si>
  <si>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</si>
  <si>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</si>
  <si>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</si>
  <si>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</si>
  <si>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</si>
  <si>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</si>
  <si>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</si>
  <si>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</si>
  <si>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</si>
  <si>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</si>
  <si>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</si>
  <si>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</si>
  <si>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</si>
  <si>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</si>
  <si>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</si>
  <si>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</si>
  <si>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</si>
  <si>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</si>
  <si>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</si>
  <si>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</si>
  <si>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</si>
  <si>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</si>
  <si>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</si>
  <si>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</si>
  <si>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</si>
  <si>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</si>
  <si>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</si>
  <si>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</si>
  <si>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</si>
  <si>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</si>
  <si>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</si>
  <si>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</si>
  <si>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</si>
  <si>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</si>
  <si>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</si>
  <si>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</si>
  <si>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</si>
  <si>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</si>
  <si>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</si>
  <si>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</si>
  <si>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</si>
  <si>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</si>
  <si>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</si>
  <si>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</si>
  <si>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</si>
  <si>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</si>
  <si>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</si>
  <si>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</si>
  <si>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</si>
  <si>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</si>
  <si>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</si>
  <si>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</si>
  <si>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</si>
  <si>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</si>
  <si>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</si>
  <si>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</si>
  <si>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</si>
  <si>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</si>
  <si>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</si>
  <si>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</si>
  <si>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</si>
  <si>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</si>
  <si>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</si>
  <si>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</si>
  <si>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</si>
  <si>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</si>
  <si>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</si>
  <si>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</si>
  <si>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</si>
  <si>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</si>
  <si>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</si>
  <si>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</si>
  <si>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</si>
  <si>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</si>
  <si>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</si>
  <si>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</si>
  <si>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</si>
  <si>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</si>
  <si>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</si>
  <si>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</si>
  <si>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</si>
  <si>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</si>
  <si>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</si>
  <si>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</si>
  <si>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</si>
  <si>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</si>
  <si>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</si>
  <si>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</si>
  <si>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</si>
  <si>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</si>
  <si>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</si>
  <si>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</si>
  <si>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</si>
  <si>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</si>
  <si>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</si>
  <si>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</si>
  <si>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</si>
  <si>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</si>
  <si>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</si>
  <si>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</si>
  <si>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</si>
  <si>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</si>
  <si>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</si>
  <si>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</si>
  <si>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</si>
  <si>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</si>
  <si>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</si>
  <si>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</si>
  <si>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</si>
  <si>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</si>
  <si>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</si>
  <si>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</si>
  <si>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</si>
  <si>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</si>
  <si>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</si>
  <si>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</si>
  <si>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</si>
  <si>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</si>
  <si>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</si>
  <si>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</si>
  <si>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</si>
  <si>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</si>
  <si>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</si>
  <si>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</si>
  <si>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</si>
  <si>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</si>
  <si>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</si>
  <si>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</si>
  <si>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</si>
  <si>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</si>
  <si>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</si>
  <si>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</si>
  <si>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</si>
  <si>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</si>
  <si>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</si>
  <si>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</si>
  <si>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</si>
  <si>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</si>
  <si>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</si>
  <si>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</si>
  <si>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</si>
  <si>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</si>
  <si>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</si>
  <si>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</si>
  <si>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</si>
  <si>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</si>
  <si>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</si>
  <si>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</si>
  <si>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</si>
  <si>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</si>
  <si>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</si>
  <si>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</si>
  <si>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</si>
  <si>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</si>
  <si>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</si>
  <si>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</si>
  <si>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</si>
  <si>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</si>
  <si>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</si>
  <si>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</si>
  <si>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</si>
  <si>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</si>
  <si>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</si>
  <si>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</si>
  <si>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</si>
  <si>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</si>
  <si>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</si>
  <si>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</si>
  <si>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</si>
  <si>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</si>
  <si>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</si>
  <si>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</si>
  <si>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</si>
  <si>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</si>
  <si>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</si>
  <si>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</si>
  <si>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</si>
  <si>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</si>
  <si>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</si>
  <si>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</si>
  <si>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</si>
  <si>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</si>
  <si>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</si>
  <si>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</si>
  <si>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</si>
  <si>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</si>
  <si>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</si>
  <si>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</si>
  <si>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</si>
  <si>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</si>
  <si>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</si>
  <si>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</si>
  <si>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</si>
  <si>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</si>
  <si>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</si>
  <si>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</si>
  <si>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</si>
  <si>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</si>
  <si>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</si>
  <si>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</si>
  <si>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</si>
  <si>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</si>
  <si>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</si>
  <si>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</si>
  <si>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</si>
  <si>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</si>
  <si>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</si>
  <si>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</si>
  <si>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</si>
  <si>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</si>
  <si>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</si>
  <si>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</si>
  <si>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</si>
  <si>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</si>
  <si>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</si>
  <si>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</si>
  <si>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</si>
  <si>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</si>
  <si>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</si>
  <si>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</si>
  <si>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</si>
  <si>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</si>
  <si>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</si>
  <si>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</si>
  <si>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</si>
  <si>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</si>
  <si>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</si>
  <si>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</si>
  <si>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</si>
  <si>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</si>
  <si>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</si>
  <si>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</si>
  <si>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</si>
  <si>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</si>
  <si>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</si>
  <si>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</si>
  <si>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</si>
  <si>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</si>
  <si>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</si>
  <si>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</si>
  <si>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</si>
  <si>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</si>
  <si>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</si>
  <si>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</si>
  <si>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</si>
  <si>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</si>
  <si>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</si>
  <si>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</si>
  <si>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</si>
  <si>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</si>
  <si>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</si>
  <si>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</si>
  <si>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</si>
  <si>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</si>
  <si>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</si>
  <si>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</si>
  <si>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</si>
  <si>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</si>
  <si>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</si>
  <si>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</si>
  <si>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</si>
  <si>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</si>
  <si>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</si>
  <si>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</si>
  <si>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</si>
  <si>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</si>
  <si>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</si>
  <si>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</si>
  <si>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</si>
  <si>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</si>
  <si>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</si>
  <si>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</si>
  <si>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</si>
  <si>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</si>
  <si>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</si>
  <si>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</si>
  <si>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</si>
  <si>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</si>
  <si>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</si>
  <si>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</si>
  <si>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</si>
  <si>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</si>
  <si>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</si>
  <si>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</si>
  <si>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</si>
  <si>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</si>
  <si>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</si>
  <si>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</si>
  <si>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</si>
  <si>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</si>
  <si>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</si>
  <si>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</si>
  <si>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</si>
  <si>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</si>
  <si>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</si>
  <si>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</si>
  <si>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</si>
  <si>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</si>
  <si>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</si>
  <si>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</si>
  <si>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</si>
  <si>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</si>
  <si>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</si>
  <si>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</si>
  <si>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</si>
  <si>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</si>
  <si>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</si>
  <si>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</si>
  <si>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</si>
  <si>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</si>
  <si>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</si>
  <si>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</si>
  <si>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</si>
  <si>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</si>
  <si>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</si>
  <si>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</si>
  <si>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</si>
  <si>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</si>
  <si>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</si>
  <si>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</si>
  <si>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</si>
  <si>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</si>
  <si>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</si>
  <si>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</si>
  <si>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</si>
  <si>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</si>
  <si>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</si>
  <si>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</si>
  <si>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</si>
  <si>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</si>
  <si>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</si>
  <si>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</si>
  <si>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</si>
  <si>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</si>
  <si>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</si>
  <si>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</si>
  <si>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</si>
  <si>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</si>
  <si>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</si>
  <si>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</si>
  <si>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</si>
  <si>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</si>
  <si>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</si>
  <si>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</si>
  <si>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</si>
  <si>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</si>
  <si>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</si>
  <si>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</si>
  <si>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</si>
  <si>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</si>
  <si>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</si>
  <si>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</si>
  <si>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</si>
  <si>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</si>
  <si>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</si>
  <si>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</si>
  <si>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</si>
  <si>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</si>
  <si>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</si>
  <si>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</si>
  <si>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</si>
  <si>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</si>
  <si>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</si>
  <si>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</si>
  <si>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</si>
  <si>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</si>
  <si>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</si>
  <si>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</si>
  <si>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</si>
  <si>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</si>
  <si>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</si>
  <si>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</si>
  <si>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</si>
  <si>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</si>
  <si>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</si>
  <si>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</si>
  <si>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</si>
  <si>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</si>
  <si>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</si>
  <si>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</si>
  <si>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</si>
  <si>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</si>
  <si>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</si>
  <si>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</si>
  <si>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</si>
  <si>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</si>
  <si>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</si>
  <si>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</si>
  <si>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</si>
  <si>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</si>
  <si>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</si>
  <si>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</si>
  <si>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</si>
  <si>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</si>
  <si>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</si>
  <si>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</si>
  <si>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</si>
  <si>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</si>
  <si>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</si>
  <si>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</si>
  <si>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</si>
  <si>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</si>
  <si>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</si>
  <si>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</si>
  <si>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</si>
  <si>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</si>
  <si>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</si>
  <si>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</si>
  <si>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</si>
  <si>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</si>
  <si>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</si>
  <si>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</si>
  <si>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</si>
  <si>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</si>
  <si>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</si>
  <si>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</si>
  <si>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</si>
  <si>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</si>
  <si>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</si>
  <si>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</si>
  <si>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</si>
  <si>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</si>
  <si>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</si>
  <si>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</si>
  <si>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</si>
  <si>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</si>
  <si>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</si>
  <si>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</si>
  <si>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</si>
  <si>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</si>
  <si>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</si>
  <si>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</si>
  <si>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</si>
  <si>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</si>
  <si>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</si>
  <si>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</si>
  <si>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</si>
  <si>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</si>
  <si>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</si>
  <si>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</si>
  <si>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</si>
  <si>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</si>
  <si>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</si>
  <si>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</si>
  <si>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</si>
  <si>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</si>
  <si>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</si>
  <si>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</si>
  <si>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</si>
  <si>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</si>
  <si>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</si>
  <si>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</si>
  <si>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</si>
  <si>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</si>
  <si>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</si>
  <si>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</si>
  <si>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</si>
  <si>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</si>
  <si>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</si>
  <si>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</si>
  <si>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</si>
  <si>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</si>
  <si>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</si>
  <si>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</si>
  <si>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</si>
  <si>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</si>
  <si>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</si>
  <si>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</si>
  <si>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</si>
  <si>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</si>
  <si>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</si>
  <si>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</si>
  <si>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</si>
  <si>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</si>
  <si>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</si>
  <si>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</si>
  <si>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</si>
  <si>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</si>
  <si>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</si>
  <si>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</si>
  <si>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</si>
  <si>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</si>
  <si>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</si>
  <si>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</si>
  <si>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</si>
  <si>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</si>
  <si>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</si>
  <si>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</si>
  <si>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</si>
  <si>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</si>
  <si>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</si>
  <si>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</si>
  <si>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</si>
  <si>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</si>
  <si>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</si>
  <si>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</si>
  <si>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</si>
  <si>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</si>
  <si>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</si>
  <si>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</si>
  <si>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</si>
  <si>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</si>
  <si>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</si>
  <si>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</si>
  <si>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</si>
  <si>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</si>
  <si>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</si>
  <si>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</si>
  <si>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</si>
  <si>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</si>
  <si>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</si>
  <si>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</si>
  <si>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</si>
  <si>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</si>
  <si>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</si>
  <si>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</si>
  <si>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</si>
  <si>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</si>
  <si>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</si>
  <si>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</si>
  <si>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</si>
  <si>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</si>
  <si>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</si>
  <si>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</si>
  <si>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</si>
  <si>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</si>
  <si>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</si>
  <si>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</si>
  <si>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</si>
  <si>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</si>
  <si>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</si>
  <si>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</si>
  <si>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</si>
  <si>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</si>
  <si>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</si>
  <si>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</si>
  <si>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</si>
  <si>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</si>
  <si>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</si>
  <si>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</si>
  <si>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</si>
  <si>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</si>
  <si>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</si>
  <si>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</si>
  <si>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</si>
  <si>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</si>
  <si>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</si>
  <si>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</si>
  <si>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</si>
  <si>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</si>
  <si>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</si>
  <si>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</si>
  <si>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</si>
  <si>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</si>
  <si>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</si>
  <si>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</si>
  <si>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</si>
  <si>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</si>
  <si>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</si>
  <si>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</si>
  <si>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</si>
  <si>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</si>
  <si>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</si>
  <si>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</si>
  <si>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</si>
  <si>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</si>
  <si>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</si>
  <si>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</si>
  <si>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</si>
  <si>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</si>
  <si>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</si>
  <si>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</si>
  <si>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</si>
  <si>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</si>
  <si>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</si>
  <si>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</si>
  <si>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</si>
  <si>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</si>
  <si>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</si>
  <si>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</si>
  <si>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</si>
  <si>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</si>
  <si>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</si>
  <si>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</si>
  <si>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</si>
  <si>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</si>
  <si>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</si>
  <si>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</si>
  <si>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</si>
  <si>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</si>
  <si>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</si>
  <si>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</si>
  <si>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</si>
  <si>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</si>
  <si>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</si>
  <si>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</si>
  <si>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</si>
  <si>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</si>
  <si>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</si>
  <si>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</si>
  <si>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</si>
  <si>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</si>
  <si>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</si>
  <si>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</si>
  <si>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</si>
  <si>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</si>
  <si>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</si>
  <si>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</si>
  <si>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</si>
  <si>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</si>
  <si>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</si>
  <si>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</si>
  <si>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</si>
  <si>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</si>
  <si>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</si>
  <si>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</si>
  <si>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</si>
  <si>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</si>
  <si>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</si>
  <si>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</si>
  <si>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</si>
  <si>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</si>
  <si>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</si>
  <si>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</si>
  <si>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</si>
  <si>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</si>
  <si>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</si>
  <si>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</si>
  <si>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</si>
  <si>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</si>
  <si>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</si>
  <si>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</si>
  <si>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</si>
  <si>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</si>
  <si>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</si>
  <si>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</si>
  <si>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</si>
  <si>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</si>
  <si>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</si>
  <si>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</si>
  <si>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</si>
  <si>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</si>
  <si>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</si>
  <si>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</si>
  <si>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</si>
  <si>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</si>
  <si>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</si>
  <si>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</si>
  <si>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</si>
  <si>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</si>
  <si>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</si>
  <si>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</si>
  <si>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</si>
  <si>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</si>
  <si>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</si>
  <si>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</si>
  <si>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</si>
  <si>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</si>
  <si>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</si>
  <si>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</si>
  <si>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</si>
  <si>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</si>
  <si>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</si>
  <si>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</si>
  <si>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</si>
  <si>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</si>
  <si>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</si>
  <si>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</si>
  <si>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</si>
  <si>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</si>
  <si>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</si>
  <si>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</si>
  <si>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</si>
  <si>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</si>
  <si>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</si>
  <si>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</si>
  <si>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</si>
  <si>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</si>
  <si>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</si>
  <si>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</si>
  <si>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</si>
  <si>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</si>
  <si>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</si>
  <si>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</si>
  <si>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</si>
  <si>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</si>
  <si>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</si>
  <si>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</si>
  <si>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</si>
  <si>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</si>
  <si>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</si>
  <si>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</si>
  <si>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</si>
  <si>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</si>
  <si>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</si>
  <si>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</si>
  <si>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</si>
  <si>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</si>
  <si>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</si>
  <si>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</si>
  <si>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</si>
  <si>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</si>
  <si>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</si>
  <si>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</si>
  <si>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</si>
  <si>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</si>
  <si>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</si>
  <si>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</si>
  <si>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</si>
  <si>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</si>
  <si>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</si>
  <si>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</si>
  <si>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</si>
  <si>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</si>
  <si>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</si>
  <si>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</si>
  <si>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</si>
  <si>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</si>
  <si>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</si>
  <si>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</si>
  <si>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</si>
  <si>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</si>
  <si>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</si>
  <si>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</si>
  <si>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</si>
  <si>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</si>
  <si>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</si>
  <si>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</si>
  <si>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</si>
  <si>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</si>
  <si>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</si>
  <si>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</si>
  <si>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</si>
  <si>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</si>
  <si>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</si>
  <si>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</si>
  <si>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</si>
  <si>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</si>
  <si>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</si>
  <si>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</si>
  <si>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</si>
  <si>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</si>
  <si>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</si>
  <si>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</si>
  <si>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</si>
  <si>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</si>
  <si>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</si>
  <si>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</si>
  <si>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</si>
  <si>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</si>
  <si>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</si>
  <si>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</si>
  <si>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</si>
  <si>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</si>
  <si>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</si>
  <si>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</si>
  <si>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</si>
  <si>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</si>
  <si>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</si>
  <si>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</si>
  <si>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</si>
  <si>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</si>
  <si>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</si>
  <si>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</si>
  <si>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</si>
  <si>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</si>
  <si>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</si>
  <si>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</si>
  <si>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</si>
  <si>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</si>
  <si>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</si>
  <si>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</si>
  <si>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</si>
  <si>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</si>
  <si>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</si>
  <si>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</si>
  <si>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</si>
  <si>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</si>
  <si>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</si>
  <si>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</si>
  <si>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</si>
  <si>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</si>
  <si>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</si>
  <si>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</si>
  <si>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</si>
  <si>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</si>
  <si>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</si>
  <si>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</si>
  <si>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</si>
  <si>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</si>
  <si>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</si>
  <si>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</si>
  <si>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</si>
  <si>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</si>
  <si>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</si>
  <si>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</si>
  <si>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</si>
  <si>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</si>
  <si>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</si>
  <si>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</si>
  <si>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</si>
  <si>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</si>
  <si>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</si>
  <si>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</si>
  <si>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</si>
  <si>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</si>
  <si>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</si>
  <si>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</si>
  <si>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</si>
  <si>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</si>
  <si>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</si>
  <si>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</si>
  <si>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</si>
  <si>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</si>
  <si>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</si>
  <si>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</si>
  <si>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</si>
  <si>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</si>
  <si>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</si>
  <si>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</si>
  <si>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</si>
  <si>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</si>
  <si>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</si>
  <si>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</si>
  <si>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</si>
  <si>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</si>
  <si>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</si>
  <si>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</si>
  <si>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</si>
  <si>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</si>
  <si>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</si>
  <si>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</si>
  <si>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</si>
  <si>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</si>
  <si>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</si>
  <si>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</si>
  <si>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</si>
  <si>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</si>
  <si>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</si>
  <si>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</si>
  <si>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</si>
  <si>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</si>
  <si>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</si>
  <si>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</si>
  <si>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</si>
  <si>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</si>
  <si>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</si>
  <si>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</si>
  <si>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</si>
  <si>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</si>
  <si>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</si>
  <si>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</si>
  <si>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</si>
  <si>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</si>
  <si>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</si>
  <si>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</si>
  <si>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</si>
  <si>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</si>
  <si>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</si>
  <si>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</si>
  <si>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</si>
  <si>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</si>
  <si>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</si>
  <si>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</si>
  <si>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</si>
  <si>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</si>
  <si>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</si>
  <si>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</si>
  <si>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</si>
  <si>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</si>
  <si>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</si>
  <si>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</si>
  <si>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</si>
  <si>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</si>
  <si>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</si>
  <si>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</si>
  <si>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</si>
  <si>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</si>
  <si>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</si>
  <si>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</si>
  <si>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</si>
  <si>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</si>
  <si>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</si>
  <si>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</si>
  <si>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</si>
  <si>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</si>
  <si>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</si>
  <si>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</si>
  <si>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</si>
  <si>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</si>
  <si>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</si>
  <si>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</si>
  <si>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</si>
  <si>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</si>
  <si>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</si>
  <si>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</si>
  <si>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</si>
  <si>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</si>
  <si>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</si>
  <si>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</si>
  <si>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</si>
  <si>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</si>
  <si>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</si>
  <si>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</si>
  <si>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</si>
  <si>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</si>
  <si>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</si>
  <si>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</si>
  <si>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</si>
  <si>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</si>
  <si>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</si>
  <si>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</si>
  <si>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</si>
  <si>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</si>
  <si>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</si>
  <si>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</si>
  <si>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</si>
  <si>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</si>
  <si>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</si>
  <si>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</si>
  <si>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</si>
  <si>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</si>
  <si>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</si>
  <si>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</si>
  <si>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</si>
  <si>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</si>
  <si>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</si>
  <si>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</si>
  <si>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</si>
  <si>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</si>
  <si>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</si>
  <si>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</si>
  <si>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</si>
  <si>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</si>
  <si>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</si>
  <si>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</si>
  <si>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</si>
  <si>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</si>
  <si>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</si>
  <si>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</si>
  <si>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</si>
  <si>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</si>
  <si>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</si>
  <si>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</si>
  <si>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</si>
  <si>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</si>
  <si>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</si>
  <si>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</si>
  <si>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</si>
  <si>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</si>
  <si>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</si>
  <si>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</si>
  <si>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</si>
  <si>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</si>
  <si>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</si>
  <si>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</si>
  <si>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</si>
  <si>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</si>
  <si>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</si>
  <si>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</si>
  <si>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</si>
  <si>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</si>
  <si>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</si>
  <si>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</si>
  <si>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</si>
  <si>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</si>
  <si>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</si>
  <si>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</si>
  <si>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</si>
  <si>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</si>
  <si>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</si>
  <si>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</si>
  <si>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</si>
  <si>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</si>
  <si>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</si>
  <si>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</si>
  <si>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</si>
  <si>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</si>
  <si>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</si>
  <si>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</si>
  <si>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</si>
  <si>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</si>
  <si>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</si>
  <si>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</si>
  <si>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</si>
  <si>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</si>
  <si>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</si>
  <si>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</si>
  <si>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</si>
  <si>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</si>
  <si>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</si>
  <si>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</si>
  <si>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</si>
  <si>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</si>
  <si>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</si>
  <si>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</si>
  <si>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</si>
  <si>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</si>
  <si>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</si>
  <si>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</si>
  <si>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</si>
  <si>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</si>
  <si>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</si>
  <si>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</si>
  <si>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</si>
  <si>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</si>
  <si>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</si>
  <si>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</si>
  <si>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</si>
  <si>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</si>
  <si>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</si>
  <si>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</si>
  <si>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</si>
  <si>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</si>
  <si>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</si>
  <si>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</si>
  <si>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</si>
  <si>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</si>
  <si>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</si>
  <si>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</si>
  <si>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</si>
  <si>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</si>
  <si>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</si>
  <si>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</si>
  <si>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</si>
  <si>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</si>
  <si>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</si>
  <si>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</si>
  <si>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</si>
  <si>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</si>
  <si>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</si>
  <si>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</si>
  <si>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</si>
  <si>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</si>
  <si>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</si>
  <si>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</si>
  <si>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</si>
  <si>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</si>
  <si>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</si>
  <si>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</si>
  <si>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</si>
  <si>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</si>
  <si>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</si>
  <si>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</si>
  <si>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</si>
  <si>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</si>
  <si>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</si>
  <si>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</si>
  <si>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</si>
  <si>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</si>
  <si>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</si>
  <si>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</si>
  <si>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</si>
  <si>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</si>
  <si>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</si>
  <si>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</si>
  <si>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</si>
  <si>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</si>
  <si>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</si>
  <si>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</si>
  <si>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</si>
  <si>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</si>
  <si>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</si>
  <si>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</si>
  <si>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</si>
  <si>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</si>
  <si>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</si>
  <si>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</si>
  <si>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</si>
  <si>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</si>
  <si>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</si>
  <si>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</si>
  <si>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</si>
  <si>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</si>
  <si>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</si>
  <si>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</si>
  <si>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</si>
  <si>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</si>
  <si>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</si>
  <si>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</si>
  <si>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</si>
  <si>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</si>
  <si>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</si>
  <si>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</si>
  <si>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</si>
  <si>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</si>
  <si>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</si>
  <si>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</si>
  <si>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</si>
  <si>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</si>
  <si>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</si>
  <si>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</si>
  <si>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</si>
  <si>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</si>
  <si>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</si>
  <si>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</si>
  <si>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</si>
  <si>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</si>
  <si>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</si>
  <si>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</si>
  <si>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</si>
  <si>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</si>
  <si>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</si>
  <si>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</si>
  <si>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</si>
  <si>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</si>
  <si>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</si>
  <si>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</si>
  <si>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</si>
  <si>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</si>
  <si>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</si>
  <si>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</si>
  <si>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</si>
  <si>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</si>
  <si>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</si>
  <si>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</si>
  <si>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</si>
  <si>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</si>
  <si>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</si>
  <si>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</si>
  <si>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</si>
  <si>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</si>
  <si>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</si>
  <si>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</si>
  <si>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</si>
  <si>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</si>
  <si>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</si>
  <si>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</si>
  <si>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</si>
  <si>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</si>
  <si>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</si>
  <si>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</si>
  <si>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</si>
  <si>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</si>
  <si>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</si>
  <si>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</si>
  <si>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</si>
  <si>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</si>
  <si>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</si>
  <si>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</si>
  <si>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</si>
  <si>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</si>
  <si>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</si>
  <si>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</si>
  <si>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</si>
  <si>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</si>
  <si>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</si>
  <si>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</si>
  <si>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</si>
  <si>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</si>
  <si>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</si>
  <si>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</si>
  <si>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</si>
  <si>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</si>
  <si>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</si>
  <si>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</si>
  <si>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</si>
  <si>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</si>
  <si>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</si>
  <si>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</si>
  <si>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</si>
  <si>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</si>
  <si>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</si>
  <si>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</si>
  <si>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</si>
  <si>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</si>
  <si>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</si>
  <si>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</si>
  <si>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</si>
  <si>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</si>
  <si>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</si>
  <si>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</si>
  <si>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</si>
  <si>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</si>
  <si>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</si>
  <si>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</si>
  <si>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</si>
  <si>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</si>
  <si>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</si>
  <si>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</si>
  <si>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</si>
  <si>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</si>
  <si>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</si>
  <si>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</si>
  <si>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</si>
  <si>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</si>
  <si>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</si>
  <si>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</si>
  <si>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</si>
  <si>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</si>
  <si>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</si>
  <si>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</si>
  <si>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</si>
  <si>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</si>
  <si>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</si>
  <si>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</si>
  <si>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</si>
  <si>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</si>
  <si>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</si>
  <si>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</si>
  <si>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</si>
  <si>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</si>
  <si>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</si>
  <si>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</si>
  <si>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</si>
  <si>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</si>
  <si>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</si>
  <si>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</si>
  <si>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</si>
  <si>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</si>
  <si>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</si>
  <si>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</si>
  <si>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</si>
  <si>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</si>
  <si>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</si>
  <si>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</si>
  <si>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</si>
  <si>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</si>
  <si>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</si>
  <si>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</si>
  <si>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</si>
  <si>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</si>
  <si>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</si>
  <si>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</si>
  <si>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</si>
  <si>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</si>
  <si>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</si>
  <si>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</si>
  <si>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</si>
  <si>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</si>
  <si>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</si>
  <si>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</si>
  <si>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</si>
  <si>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</si>
  <si>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</si>
  <si>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</si>
  <si>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</si>
  <si>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</si>
  <si>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</si>
  <si>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</si>
  <si>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</si>
  <si>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</si>
  <si>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</si>
  <si>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</si>
  <si>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</si>
  <si>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</si>
  <si>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</si>
  <si>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</si>
  <si>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</si>
  <si>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</si>
  <si>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</si>
  <si>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</si>
  <si>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</si>
  <si>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</si>
  <si>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</si>
  <si>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</si>
  <si>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</si>
  <si>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</si>
  <si>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</si>
  <si>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</si>
  <si>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</si>
  <si>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</si>
  <si>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</si>
  <si>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</si>
  <si>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</si>
  <si>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</si>
  <si>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</si>
  <si>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</si>
  <si>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</si>
  <si>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</si>
  <si>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</si>
  <si>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</si>
  <si>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</si>
  <si>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</si>
  <si>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</si>
  <si>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</si>
  <si>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</si>
  <si>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</si>
  <si>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</si>
  <si>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</si>
  <si>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</si>
  <si>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</si>
  <si>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</si>
  <si>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</si>
  <si>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</si>
  <si>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</si>
  <si>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</si>
  <si>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</si>
  <si>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</si>
  <si>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</si>
  <si>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</si>
  <si>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</si>
  <si>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</si>
  <si>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</si>
  <si>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</si>
  <si>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</si>
  <si>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</si>
  <si>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</si>
  <si>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</si>
  <si>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</si>
  <si>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</si>
  <si>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</si>
  <si>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</si>
  <si>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</si>
  <si>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</si>
  <si>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</si>
  <si>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</si>
  <si>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</si>
  <si>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</si>
  <si>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</si>
  <si>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</si>
  <si>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</si>
  <si>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</si>
  <si>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</si>
  <si>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</si>
  <si>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</si>
  <si>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</si>
  <si>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</si>
  <si>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</si>
  <si>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</si>
  <si>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</si>
  <si>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</si>
  <si>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</si>
  <si>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</si>
  <si>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</si>
  <si>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</si>
  <si>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</si>
  <si>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</si>
  <si>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</si>
  <si>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</si>
  <si>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</si>
  <si>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</si>
  <si>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</si>
  <si>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</si>
  <si>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</si>
  <si>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</si>
  <si>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</si>
  <si>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</si>
  <si>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</si>
  <si>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</si>
  <si>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</si>
  <si>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</si>
  <si>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</si>
  <si>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</si>
  <si>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</si>
  <si>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</si>
  <si>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</si>
  <si>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</si>
  <si>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</si>
  <si>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</si>
  <si>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</si>
  <si>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</si>
  <si>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</si>
  <si>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</si>
  <si>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</si>
  <si>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</si>
  <si>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</si>
  <si>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</si>
  <si>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</si>
  <si>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</si>
  <si>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</si>
  <si>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</si>
  <si>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</si>
  <si>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</si>
  <si>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</si>
  <si>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</si>
  <si>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</si>
  <si>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</si>
  <si>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</si>
  <si>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</si>
  <si>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</si>
  <si>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</si>
  <si>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</si>
  <si>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</si>
  <si>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</si>
  <si>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</si>
  <si>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</si>
  <si>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</si>
  <si>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</si>
  <si>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</si>
  <si>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</si>
  <si>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</si>
  <si>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</si>
  <si>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</si>
  <si>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</si>
  <si>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</si>
  <si>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</si>
  <si>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</si>
  <si>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</si>
  <si>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</si>
  <si>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</si>
  <si>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</si>
  <si>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</si>
  <si>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</si>
  <si>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</si>
  <si>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</si>
  <si>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</si>
  <si>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</si>
  <si>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</si>
  <si>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</si>
  <si>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</si>
  <si>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</si>
  <si>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</si>
  <si>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</si>
  <si>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</si>
  <si>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</si>
  <si>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</si>
  <si>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</si>
  <si>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</si>
  <si>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</si>
  <si>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</si>
  <si>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</si>
  <si>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</si>
  <si>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</si>
  <si>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</si>
  <si>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</si>
  <si>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</si>
  <si>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</si>
  <si>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</si>
  <si>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</si>
  <si>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</si>
  <si>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</si>
  <si>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</si>
  <si>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</si>
  <si>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</si>
  <si>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</si>
  <si>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</si>
  <si>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</si>
  <si>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</si>
  <si>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</si>
  <si>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</si>
  <si>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</si>
  <si>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</si>
  <si>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</si>
  <si>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</si>
  <si>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</si>
  <si>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</si>
  <si>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</si>
  <si>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</si>
  <si>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</si>
  <si>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</si>
  <si>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</si>
  <si>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</si>
  <si>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</si>
  <si>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</si>
  <si>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</si>
  <si>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</si>
  <si>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</si>
  <si>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</si>
  <si>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</si>
  <si>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</si>
  <si>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</si>
  <si>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</si>
  <si>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</si>
  <si>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</si>
  <si>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</si>
  <si>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</si>
  <si>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</si>
  <si>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</si>
  <si>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</si>
  <si>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</si>
  <si>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</si>
  <si>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</si>
  <si>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</si>
  <si>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</si>
  <si>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</si>
  <si>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</si>
  <si>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</si>
  <si>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</si>
  <si>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</si>
  <si>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</si>
  <si>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</si>
  <si>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</si>
  <si>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</si>
  <si>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</si>
  <si>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</si>
  <si>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</si>
  <si>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</si>
  <si>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</si>
  <si>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</si>
  <si>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</si>
  <si>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</si>
  <si>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</si>
  <si>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</si>
  <si>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</si>
  <si>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</si>
  <si>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</si>
  <si>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</si>
  <si>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</si>
  <si>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</si>
  <si>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</si>
  <si>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</si>
  <si>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</si>
  <si>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</si>
  <si>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</si>
  <si>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</si>
  <si>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</si>
  <si>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</si>
  <si>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</si>
  <si>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</si>
  <si>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</si>
  <si>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</si>
  <si>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</si>
  <si>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</si>
  <si>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</si>
  <si>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</si>
  <si>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</si>
  <si>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</si>
  <si>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</si>
  <si>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</si>
  <si>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</si>
  <si>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</si>
  <si>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</si>
  <si>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</si>
  <si>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</si>
  <si>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</si>
  <si>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</si>
  <si>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</si>
  <si>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</si>
  <si>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</si>
  <si>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</si>
  <si>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</si>
  <si>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</si>
  <si>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</si>
  <si>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</si>
  <si>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</si>
  <si>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</si>
  <si>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</si>
  <si>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</si>
  <si>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</si>
  <si>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</si>
  <si>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</si>
  <si>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</si>
  <si>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</si>
  <si>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</si>
  <si>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</si>
  <si>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</si>
  <si>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</si>
  <si>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</si>
  <si>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</si>
  <si>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</si>
  <si>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</si>
  <si>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</si>
  <si>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</si>
  <si>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</si>
  <si>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</si>
  <si>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</si>
  <si>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</si>
  <si>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</si>
  <si>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</si>
  <si>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</si>
  <si>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</si>
  <si>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</si>
  <si>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</si>
  <si>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</si>
  <si>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</si>
  <si>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</si>
  <si>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</si>
  <si>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</si>
  <si>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</si>
  <si>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</si>
  <si>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</si>
  <si>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</si>
  <si>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</si>
  <si>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</si>
  <si>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</si>
  <si>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</si>
  <si>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</si>
  <si>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</si>
  <si>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</si>
  <si>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</si>
  <si>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</si>
  <si>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</si>
  <si>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</si>
  <si>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</si>
  <si>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</si>
  <si>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</si>
  <si>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</si>
  <si>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</si>
  <si>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</si>
  <si>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</si>
  <si>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</si>
  <si>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</si>
  <si>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</si>
  <si>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</si>
  <si>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</si>
  <si>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</si>
  <si>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</si>
  <si>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</si>
  <si>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</si>
  <si>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</si>
  <si>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</si>
  <si>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</si>
  <si>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</si>
  <si>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</si>
  <si>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</si>
  <si>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</si>
  <si>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</si>
  <si>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</si>
  <si>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</si>
  <si>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</si>
  <si>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</si>
  <si>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</si>
  <si>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</si>
  <si>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</si>
  <si>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</si>
  <si>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</si>
  <si>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</si>
  <si>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</si>
  <si>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</si>
  <si>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</si>
  <si>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</si>
  <si>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</si>
  <si>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</si>
  <si>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</si>
  <si>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</si>
  <si>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</si>
  <si>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</si>
  <si>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</si>
  <si>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</si>
  <si>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</si>
  <si>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</si>
  <si>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</si>
  <si>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</si>
  <si>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</si>
  <si>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</si>
  <si>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</si>
  <si>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</si>
  <si>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</si>
  <si>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</si>
  <si>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</si>
  <si>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</si>
  <si>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</si>
  <si>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</si>
  <si>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</si>
  <si>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</si>
  <si>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</si>
  <si>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</si>
  <si>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</si>
  <si>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</si>
  <si>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</si>
  <si>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</si>
  <si>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</si>
  <si>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</si>
  <si>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</si>
  <si>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</si>
  <si>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</si>
  <si>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</si>
  <si>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</si>
  <si>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</si>
  <si>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</si>
  <si>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</si>
  <si>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</si>
  <si>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</si>
  <si>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</si>
  <si>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</si>
  <si>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</si>
  <si>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</si>
  <si>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</si>
  <si>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</si>
  <si>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</si>
  <si>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</si>
  <si>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</si>
  <si>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</si>
  <si>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</si>
  <si>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</si>
  <si>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</si>
  <si>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</si>
  <si>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</si>
  <si>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</si>
  <si>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</si>
  <si>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</si>
  <si>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</si>
  <si>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</si>
  <si>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</si>
  <si>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</si>
  <si>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</si>
  <si>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</si>
  <si>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</si>
  <si>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</si>
  <si>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</si>
  <si>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</si>
  <si>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</si>
  <si>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</si>
  <si>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</si>
  <si>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</si>
  <si>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</si>
  <si>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</si>
  <si>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</si>
  <si>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</si>
  <si>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</si>
  <si>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</si>
  <si>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</si>
  <si>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</si>
  <si>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</si>
  <si>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</si>
  <si>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</si>
  <si>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</si>
  <si>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</si>
  <si>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</si>
  <si>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</si>
  <si>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</si>
  <si>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</si>
  <si>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</si>
  <si>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</si>
  <si>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</si>
  <si>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</si>
  <si>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</si>
  <si>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</si>
  <si>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</si>
  <si>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</si>
  <si>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</si>
  <si>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</si>
  <si>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</si>
  <si>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</si>
  <si>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</si>
  <si>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</si>
  <si>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</si>
  <si>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</si>
  <si>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</si>
  <si>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</si>
  <si>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</si>
  <si>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</si>
  <si>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</si>
  <si>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</si>
  <si>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</si>
  <si>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</si>
  <si>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</si>
  <si>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</si>
  <si>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</si>
  <si>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</si>
  <si>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</si>
  <si>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</si>
  <si>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</si>
  <si>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</si>
  <si>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</si>
  <si>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</si>
  <si>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</si>
  <si>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</si>
  <si>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</si>
  <si>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</si>
  <si>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</si>
  <si>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</si>
  <si>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</si>
  <si>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</si>
  <si>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</si>
  <si>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</si>
  <si>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</si>
  <si>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</si>
  <si>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</si>
  <si>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</si>
  <si>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</si>
  <si>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</si>
  <si>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</si>
  <si>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</si>
  <si>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</si>
  <si>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</si>
  <si>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</si>
  <si>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</si>
  <si>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</si>
  <si>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</si>
  <si>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</si>
  <si>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</si>
  <si>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</si>
  <si>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</si>
  <si>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</si>
  <si>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</si>
  <si>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</si>
  <si>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</si>
  <si>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</si>
  <si>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</si>
  <si>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</si>
  <si>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</si>
  <si>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</si>
  <si>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</si>
  <si>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</si>
  <si>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</si>
  <si>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</si>
  <si>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</si>
  <si>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</si>
  <si>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</si>
  <si>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</si>
  <si>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</si>
  <si>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</si>
  <si>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</si>
  <si>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</si>
  <si>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</si>
  <si>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</si>
  <si>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</si>
  <si>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</si>
  <si>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</si>
  <si>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</si>
  <si>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</si>
  <si>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</si>
  <si>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</si>
  <si>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</si>
  <si>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</si>
  <si>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</si>
  <si>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</si>
  <si>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</si>
  <si>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</si>
  <si>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</si>
  <si>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</si>
  <si>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</si>
  <si>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</si>
  <si>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</si>
  <si>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</si>
  <si>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</si>
  <si>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</si>
  <si>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</si>
  <si>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</si>
  <si>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</si>
  <si>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</si>
  <si>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</si>
  <si>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</si>
  <si>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</si>
  <si>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</si>
  <si>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</si>
  <si>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</si>
  <si>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</si>
  <si>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</si>
  <si>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</si>
  <si>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</si>
  <si>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</si>
  <si>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</si>
  <si>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</si>
  <si>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</si>
  <si>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</si>
  <si>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</si>
  <si>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</si>
  <si>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</si>
  <si>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</si>
  <si>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</si>
  <si>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</si>
  <si>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</si>
  <si>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</si>
  <si>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</si>
  <si>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</si>
  <si>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</si>
  <si>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</si>
  <si>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</si>
  <si>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</si>
  <si>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</si>
  <si>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</si>
  <si>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</si>
  <si>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</si>
  <si>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</si>
  <si>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</si>
  <si>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</si>
  <si>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</si>
  <si>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</si>
  <si>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</si>
  <si>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</si>
  <si>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</si>
  <si>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</si>
  <si>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</si>
  <si>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</si>
  <si>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</si>
  <si>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</si>
  <si>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</si>
  <si>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</si>
  <si>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</si>
  <si>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</si>
  <si>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</si>
  <si>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</si>
  <si>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</si>
  <si>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</si>
  <si>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</si>
  <si>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</si>
  <si>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</si>
  <si>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</si>
  <si>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</si>
  <si>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</si>
  <si>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</si>
  <si>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</si>
  <si>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</si>
  <si>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</si>
  <si>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</si>
  <si>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</si>
  <si>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</si>
  <si>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</si>
  <si>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</si>
  <si>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</si>
  <si>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</si>
  <si>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</si>
  <si>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</si>
  <si>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</si>
  <si>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</si>
  <si>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</si>
  <si>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</si>
  <si>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</si>
  <si>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</si>
  <si>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</si>
  <si>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</si>
  <si>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</si>
  <si>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</si>
  <si>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</si>
  <si>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</si>
  <si>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</si>
  <si>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</si>
  <si>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</si>
  <si>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</si>
  <si>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</si>
  <si>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</si>
  <si>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</si>
  <si>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</si>
  <si>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</si>
  <si>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</si>
  <si>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</si>
  <si>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</si>
  <si>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</si>
  <si>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</si>
  <si>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</si>
  <si>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</si>
  <si>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</si>
  <si>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</si>
  <si>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</si>
  <si>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</si>
  <si>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</si>
  <si>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</si>
  <si>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</si>
  <si>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</si>
  <si>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</si>
  <si>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</si>
  <si>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</si>
  <si>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</si>
  <si>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</si>
  <si>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</si>
  <si>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</si>
  <si>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</si>
  <si>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</si>
  <si>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</si>
  <si>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</si>
  <si>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</si>
  <si>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</si>
  <si>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</si>
  <si>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</si>
  <si>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</si>
  <si>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</si>
  <si>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</si>
  <si>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</si>
  <si>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</si>
  <si>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</si>
  <si>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</si>
  <si>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</si>
  <si>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</si>
  <si>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</si>
  <si>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</si>
  <si>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</si>
  <si>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</si>
  <si>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</si>
  <si>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</si>
  <si>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</si>
  <si>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</si>
  <si>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</si>
  <si>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</si>
  <si>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</si>
  <si>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</si>
  <si>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</si>
  <si>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</si>
  <si>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</si>
  <si>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</si>
  <si>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</si>
  <si>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</si>
  <si>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</si>
  <si>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</si>
  <si>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</si>
  <si>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</si>
  <si>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</si>
  <si>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</si>
  <si>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</si>
  <si>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</si>
  <si>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</si>
  <si>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</si>
  <si>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</si>
  <si>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</si>
  <si>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</si>
  <si>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</si>
  <si>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</si>
  <si>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</si>
  <si>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</si>
  <si>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</si>
  <si>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</si>
  <si>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</si>
  <si>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</si>
  <si>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</si>
  <si>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</si>
  <si>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</si>
  <si>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</si>
  <si>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</si>
  <si>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</si>
  <si>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</si>
  <si>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</si>
  <si>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</si>
  <si>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</si>
  <si>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</si>
  <si>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</si>
  <si>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</si>
  <si>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</si>
  <si>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</si>
  <si>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</si>
  <si>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</si>
  <si>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</si>
  <si>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</si>
  <si>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</si>
  <si>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</si>
  <si>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</si>
  <si>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</si>
  <si>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</si>
  <si>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</si>
  <si>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</si>
  <si>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</si>
  <si>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</si>
  <si>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</si>
  <si>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</si>
  <si>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</si>
  <si>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</si>
  <si>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</si>
  <si>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</si>
  <si>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</si>
  <si>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</si>
  <si>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</si>
  <si>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</si>
  <si>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</si>
  <si>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</si>
  <si>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</si>
  <si>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</si>
  <si>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</si>
  <si>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</si>
  <si>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</si>
  <si>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</si>
  <si>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</si>
  <si>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</si>
  <si>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</si>
  <si>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</si>
  <si>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</si>
  <si>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</si>
  <si>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</si>
  <si>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</si>
  <si>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</si>
  <si>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</si>
  <si>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</si>
  <si>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</si>
  <si>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</si>
  <si>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</si>
  <si>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</si>
  <si>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</si>
  <si>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</si>
  <si>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</si>
  <si>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</si>
  <si>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</si>
  <si>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</si>
  <si>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</si>
  <si>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</si>
  <si>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</si>
  <si>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</si>
  <si>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</si>
  <si>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</si>
  <si>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</si>
  <si>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</si>
  <si>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</si>
  <si>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</si>
  <si>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</si>
  <si>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</si>
  <si>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</si>
  <si>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</si>
  <si>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</si>
  <si>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</si>
  <si>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</si>
  <si>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</si>
  <si>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</si>
  <si>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</si>
  <si>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</si>
  <si>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</si>
  <si>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</si>
  <si>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</si>
  <si>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</si>
  <si>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</si>
  <si>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</si>
  <si>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</si>
  <si>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</si>
  <si>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</si>
  <si>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</si>
  <si>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</si>
  <si>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</si>
  <si>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</si>
  <si>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</si>
  <si>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</si>
  <si>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</si>
  <si>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</si>
  <si>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</si>
  <si>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</si>
  <si>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</si>
  <si>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</si>
  <si>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</si>
  <si>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</si>
  <si>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</si>
  <si>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</si>
  <si>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</si>
  <si>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</si>
  <si>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</si>
  <si>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</si>
  <si>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</si>
  <si>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</si>
  <si>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</si>
  <si>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</si>
  <si>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</si>
  <si>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</si>
  <si>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</si>
  <si>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</si>
  <si>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</si>
  <si>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</si>
  <si>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</si>
  <si>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</si>
  <si>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</si>
  <si>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</si>
  <si>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</si>
  <si>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</si>
  <si>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</si>
  <si>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</si>
  <si>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</si>
  <si>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</si>
  <si>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</si>
  <si>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</si>
  <si>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</si>
  <si>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</si>
  <si>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</si>
  <si>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</si>
  <si>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</si>
  <si>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</si>
  <si>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</si>
  <si>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</si>
  <si>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</si>
  <si>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</si>
  <si>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</si>
  <si>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</si>
  <si>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</si>
  <si>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</si>
  <si>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</si>
  <si>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</si>
  <si>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</si>
  <si>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</si>
  <si>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</si>
  <si>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</si>
  <si>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</si>
  <si>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</si>
  <si>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</si>
  <si>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</si>
  <si>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</si>
  <si>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</si>
  <si>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</si>
  <si>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</si>
  <si>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</si>
  <si>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</si>
  <si>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</si>
  <si>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</si>
  <si>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</si>
  <si>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</si>
  <si>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</si>
  <si>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</si>
  <si>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</si>
  <si>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</si>
  <si>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</si>
  <si>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</si>
  <si>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</si>
  <si>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</si>
  <si>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</si>
  <si>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</si>
  <si>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</si>
  <si>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</si>
  <si>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</si>
  <si>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</si>
  <si>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</si>
  <si>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</si>
  <si>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</si>
  <si>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</si>
  <si>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</si>
  <si>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</si>
  <si>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</si>
  <si>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</si>
  <si>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</si>
  <si>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</si>
  <si>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</si>
  <si>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</si>
  <si>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</si>
  <si>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</si>
  <si>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</si>
  <si>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</si>
  <si>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</si>
  <si>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</si>
  <si>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</si>
  <si>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</si>
  <si>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</si>
  <si>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</si>
  <si>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</si>
  <si>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</si>
  <si>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</si>
  <si>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</si>
  <si>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</si>
  <si>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</si>
  <si>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</si>
  <si>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</si>
  <si>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</si>
  <si>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</si>
  <si>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</si>
  <si>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</si>
  <si>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</si>
  <si>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</si>
  <si>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</si>
  <si>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</si>
  <si>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</si>
  <si>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</si>
  <si>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</si>
  <si>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</si>
  <si>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</si>
  <si>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</si>
  <si>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</si>
  <si>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</si>
  <si>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</si>
  <si>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</si>
  <si>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</si>
  <si>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</si>
  <si>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</si>
  <si>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</si>
  <si>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</si>
  <si>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</si>
  <si>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</si>
  <si>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</si>
  <si>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</si>
  <si>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</si>
  <si>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</si>
  <si>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</si>
  <si>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</si>
  <si>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</si>
  <si>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</si>
  <si>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</si>
  <si>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</si>
  <si>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</si>
  <si>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</si>
  <si>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</si>
  <si>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</si>
  <si>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</si>
  <si>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</si>
  <si>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</si>
  <si>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</si>
  <si>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</si>
  <si>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</si>
  <si>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</si>
  <si>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</si>
  <si>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</si>
  <si>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</si>
  <si>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</si>
  <si>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</si>
  <si>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</si>
  <si>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</si>
  <si>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</si>
  <si>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</si>
  <si>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</si>
  <si>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</si>
  <si>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</si>
  <si>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</si>
  <si>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</si>
  <si>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</si>
  <si>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</si>
  <si>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</si>
  <si>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</si>
  <si>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</si>
  <si>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</si>
  <si>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</si>
  <si>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</si>
  <si>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</si>
  <si>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</si>
  <si>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</si>
  <si>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</si>
  <si>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</si>
  <si>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</si>
  <si>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</si>
  <si>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</si>
  <si>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</si>
  <si>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</si>
  <si>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</si>
  <si>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</si>
  <si>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</si>
  <si>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</si>
  <si>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</si>
  <si>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</si>
  <si>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</si>
  <si>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</si>
  <si>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</si>
  <si>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</si>
  <si>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</si>
  <si>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</si>
  <si>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</si>
  <si>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</si>
  <si>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</si>
  <si>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</si>
  <si>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</si>
  <si>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</si>
  <si>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</si>
  <si>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</si>
  <si>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</si>
  <si>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</si>
  <si>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</si>
  <si>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</si>
  <si>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</si>
  <si>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</si>
  <si>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</si>
  <si>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</si>
  <si>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</si>
  <si>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</si>
  <si>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</si>
  <si>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</si>
  <si>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</si>
  <si>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</si>
  <si>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</si>
  <si>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</si>
  <si>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</si>
  <si>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</si>
  <si>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</si>
  <si>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</si>
  <si>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</si>
  <si>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</si>
  <si>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</si>
  <si>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</si>
  <si>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</si>
  <si>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</si>
  <si>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</si>
  <si>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</si>
  <si>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</si>
  <si>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</si>
  <si>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</si>
  <si>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</si>
  <si>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</si>
  <si>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</si>
  <si>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</si>
  <si>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</si>
  <si>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</si>
  <si>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</si>
  <si>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</si>
  <si>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</si>
  <si>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</si>
  <si>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</si>
  <si>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</si>
  <si>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</si>
  <si>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</si>
  <si>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</si>
  <si>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</si>
  <si>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</si>
  <si>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</si>
  <si>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</si>
  <si>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</si>
  <si>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</si>
  <si>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</si>
  <si>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</si>
  <si>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</si>
  <si>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</si>
  <si>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</si>
  <si>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</si>
  <si>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</si>
  <si>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</si>
  <si>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</si>
  <si>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</si>
  <si>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</si>
  <si>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</si>
  <si>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</si>
  <si>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</si>
  <si>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</si>
  <si>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</si>
  <si>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</si>
  <si>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</si>
  <si>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</si>
  <si>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</si>
  <si>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</si>
  <si>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</si>
  <si>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</si>
  <si>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</si>
  <si>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</si>
  <si>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</si>
  <si>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</si>
  <si>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</si>
  <si>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</si>
  <si>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</si>
  <si>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</si>
  <si>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</si>
  <si>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</si>
  <si>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</si>
  <si>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</si>
  <si>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</si>
  <si>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</si>
  <si>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</si>
  <si>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</si>
  <si>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</si>
  <si>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</si>
  <si>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</si>
  <si>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</si>
  <si>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</si>
  <si>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</si>
  <si>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</si>
  <si>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</si>
  <si>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</si>
  <si>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</si>
  <si>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</si>
  <si>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</si>
  <si>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</si>
  <si>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</si>
  <si>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</si>
  <si>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</si>
  <si>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</si>
  <si>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</si>
  <si>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</si>
  <si>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</si>
  <si>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</si>
  <si>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</si>
  <si>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</si>
  <si>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</si>
  <si>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</si>
  <si>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</si>
  <si>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</si>
  <si>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</si>
  <si>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</si>
  <si>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</si>
  <si>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</si>
  <si>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</si>
  <si>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</si>
  <si>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</si>
  <si>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</si>
  <si>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</si>
  <si>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</si>
  <si>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</si>
  <si>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</si>
  <si>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</si>
  <si>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</si>
  <si>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</si>
  <si>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</si>
  <si>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</si>
  <si>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</si>
  <si>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</si>
  <si>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</si>
  <si>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</si>
  <si>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</si>
  <si>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</si>
  <si>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</si>
  <si>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</si>
  <si>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</si>
  <si>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</si>
  <si>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</si>
  <si>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</si>
  <si>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</si>
  <si>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</si>
  <si>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</si>
  <si>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</si>
  <si>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</si>
  <si>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</si>
  <si>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</si>
  <si>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</si>
  <si>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</si>
  <si>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</si>
  <si>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</si>
  <si>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</si>
  <si>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</si>
  <si>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</si>
  <si>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</si>
  <si>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</si>
  <si>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</si>
  <si>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</si>
  <si>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</si>
  <si>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</si>
  <si>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</si>
  <si>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</si>
  <si>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</si>
  <si>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</si>
  <si>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</si>
  <si>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</si>
  <si>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</si>
  <si>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</si>
  <si>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</si>
  <si>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</si>
  <si>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</si>
  <si>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</si>
  <si>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</si>
  <si>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</si>
  <si>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</si>
  <si>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</si>
  <si>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</si>
  <si>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</si>
  <si>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</si>
  <si>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</si>
  <si>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</si>
  <si>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</si>
  <si>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</si>
  <si>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</si>
  <si>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</si>
  <si>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</si>
  <si>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</si>
  <si>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</si>
  <si>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</si>
  <si>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</si>
  <si>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</si>
  <si>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</si>
  <si>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</si>
  <si>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</si>
  <si>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</si>
  <si>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</si>
  <si>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</si>
  <si>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</si>
  <si>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</si>
  <si>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</si>
  <si>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</si>
  <si>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</si>
  <si>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</si>
  <si>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</si>
  <si>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</si>
  <si>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</si>
  <si>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</si>
  <si>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</si>
  <si>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</si>
  <si>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</si>
  <si>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</si>
  <si>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</si>
  <si>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</si>
  <si>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</si>
  <si>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</si>
  <si>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</si>
  <si>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</si>
  <si>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</si>
  <si>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</si>
  <si>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</si>
  <si>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</si>
  <si>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</si>
  <si>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</si>
  <si>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</si>
  <si>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</si>
  <si>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</si>
  <si>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</si>
  <si>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</si>
  <si>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</si>
  <si>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</si>
  <si>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</si>
  <si>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</si>
  <si>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</si>
  <si>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</si>
  <si>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</si>
  <si>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</si>
  <si>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</si>
  <si>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</si>
  <si>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</si>
  <si>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</si>
  <si>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</si>
  <si>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</si>
  <si>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</si>
  <si>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</si>
  <si>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</si>
  <si>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</si>
  <si>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</si>
  <si>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</si>
  <si>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</si>
  <si>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</si>
  <si>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</si>
  <si>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</si>
  <si>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</si>
  <si>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</si>
  <si>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</si>
  <si>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</si>
  <si>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</si>
  <si>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</si>
  <si>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</si>
  <si>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</si>
  <si>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</si>
  <si>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</si>
  <si>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</si>
  <si>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</si>
  <si>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</si>
  <si>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</si>
  <si>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</si>
  <si>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</si>
  <si>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</si>
  <si>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</si>
  <si>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</si>
  <si>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</si>
  <si>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</si>
  <si>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</si>
  <si>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</si>
  <si>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</si>
  <si>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</si>
  <si>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</si>
  <si>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</si>
  <si>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</si>
  <si>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</si>
  <si>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</si>
  <si>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</si>
  <si>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</si>
  <si>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</si>
  <si>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</si>
  <si>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</si>
  <si>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</si>
  <si>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</si>
  <si>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</si>
  <si>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</si>
  <si>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</si>
  <si>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</si>
  <si>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</si>
  <si>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</si>
  <si>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</si>
  <si>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</si>
  <si>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</si>
  <si>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</si>
  <si>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</si>
  <si>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</si>
  <si>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</si>
  <si>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</si>
  <si>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</si>
  <si>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</si>
  <si>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</si>
  <si>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</si>
  <si>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</si>
  <si>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</si>
  <si>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</si>
  <si>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</si>
  <si>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</si>
  <si>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</si>
  <si>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</si>
  <si>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</si>
  <si>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</si>
  <si>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</si>
  <si>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</si>
  <si>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</si>
  <si>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</si>
  <si>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</si>
  <si>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</si>
  <si>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</si>
  <si>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</si>
  <si>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</si>
  <si>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</si>
  <si>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</si>
  <si>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</si>
  <si>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</si>
  <si>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</si>
  <si>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</si>
  <si>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</si>
  <si>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</si>
  <si>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</si>
  <si>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</si>
  <si>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</si>
  <si>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</si>
  <si>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</si>
  <si>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</si>
  <si>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</si>
  <si>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</si>
  <si>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</si>
  <si>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</si>
  <si>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</si>
  <si>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</si>
  <si>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</si>
  <si>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</si>
  <si>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</si>
  <si>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</si>
  <si>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</si>
  <si>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</si>
  <si>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</si>
  <si>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</si>
  <si>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</si>
  <si>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</si>
  <si>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</si>
  <si>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</si>
  <si>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</si>
  <si>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</si>
  <si>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</si>
  <si>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</si>
  <si>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</si>
  <si>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</si>
  <si>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</si>
  <si>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</si>
  <si>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</si>
  <si>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</si>
  <si>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</si>
  <si>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</si>
  <si>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</si>
  <si>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</si>
  <si>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</si>
  <si>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</si>
  <si>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</si>
  <si>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</si>
  <si>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</si>
  <si>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</si>
  <si>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</si>
  <si>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</si>
  <si>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</si>
  <si>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</si>
  <si>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</si>
  <si>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</si>
  <si>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</si>
  <si>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</si>
  <si>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</si>
  <si>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</si>
  <si>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</si>
  <si>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</si>
  <si>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</si>
  <si>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</si>
  <si>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</si>
  <si>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</si>
  <si>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</si>
  <si>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</si>
  <si>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</si>
  <si>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</si>
  <si>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</si>
  <si>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</si>
  <si>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</si>
  <si>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</si>
  <si>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</si>
  <si>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</si>
  <si>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</si>
  <si>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</si>
  <si>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</si>
  <si>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</si>
  <si>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</si>
  <si>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</si>
  <si>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</si>
  <si>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</si>
  <si>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</si>
  <si>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</si>
  <si>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</si>
  <si>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</si>
  <si>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</si>
  <si>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</si>
  <si>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</si>
  <si>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</si>
  <si>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</si>
  <si>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</si>
  <si>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</si>
  <si>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</si>
  <si>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</si>
  <si>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</si>
  <si>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</si>
  <si>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</si>
  <si>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</si>
  <si>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</si>
  <si>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</si>
  <si>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</si>
  <si>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</si>
  <si>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</si>
  <si>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</si>
  <si>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</si>
  <si>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</si>
  <si>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</si>
  <si>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</si>
  <si>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</si>
  <si>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</si>
  <si>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</si>
  <si>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</si>
  <si>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</si>
  <si>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</si>
  <si>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</si>
  <si>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</si>
  <si>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</si>
  <si>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</si>
  <si>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</si>
  <si>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</si>
  <si>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</si>
  <si>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</si>
  <si>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</si>
  <si>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</si>
  <si>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</si>
  <si>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</si>
  <si>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</si>
  <si>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</si>
  <si>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</si>
  <si>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</si>
  <si>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</si>
  <si>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</si>
  <si>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</si>
  <si>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</si>
  <si>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</si>
  <si>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</si>
  <si>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</si>
  <si>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</si>
  <si>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</si>
  <si>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</si>
  <si>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</si>
  <si>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</si>
  <si>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</si>
  <si>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</si>
  <si>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</si>
  <si>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</si>
  <si>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</si>
  <si>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</si>
  <si>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</si>
  <si>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</si>
  <si>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</si>
  <si>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</si>
  <si>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</si>
  <si>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</si>
  <si>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</si>
  <si>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</si>
  <si>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</si>
  <si>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</si>
  <si>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</si>
  <si>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</si>
  <si>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</si>
  <si>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</si>
  <si>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</si>
  <si>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</si>
  <si>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</si>
  <si>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</si>
  <si>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</si>
  <si>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</si>
  <si>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</si>
  <si>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</si>
  <si>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</si>
  <si>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</si>
  <si>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</si>
  <si>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</si>
  <si>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</si>
  <si>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</si>
  <si>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</si>
  <si>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</si>
  <si>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</si>
  <si>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</si>
  <si>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</si>
  <si>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</si>
  <si>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</si>
  <si>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</si>
  <si>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</si>
  <si>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</si>
  <si>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</si>
  <si>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</si>
  <si>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</si>
  <si>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</si>
  <si>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</si>
  <si>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</si>
  <si>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</si>
  <si>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</si>
  <si>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</si>
  <si>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</si>
  <si>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</si>
  <si>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</si>
  <si>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</si>
  <si>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</si>
  <si>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</si>
  <si>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</si>
  <si>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</si>
  <si>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</si>
  <si>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</si>
  <si>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</si>
  <si>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</si>
  <si>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</si>
  <si>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</si>
  <si>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</si>
  <si>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</si>
  <si>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</si>
  <si>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</si>
  <si>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</si>
  <si>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</si>
  <si>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</si>
  <si>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</si>
  <si>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</si>
  <si>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</si>
  <si>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</si>
  <si>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</si>
  <si>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</si>
  <si>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</si>
  <si>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</si>
  <si>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</si>
  <si>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</si>
  <si>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</si>
  <si>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</si>
  <si>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</si>
  <si>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</si>
  <si>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</si>
  <si>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</si>
  <si>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</si>
  <si>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</si>
  <si>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</si>
  <si>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</si>
  <si>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</si>
  <si>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</si>
  <si>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</si>
  <si>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</si>
  <si>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</si>
  <si>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</si>
  <si>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</si>
  <si>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</si>
  <si>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</si>
  <si>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</si>
  <si>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</si>
  <si>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</si>
  <si>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</si>
  <si>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</si>
  <si>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</si>
  <si>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</si>
  <si>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</si>
  <si>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</si>
  <si>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</si>
  <si>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</si>
  <si>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</si>
  <si>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</si>
  <si>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</si>
  <si>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</si>
  <si>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</si>
  <si>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</si>
  <si>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</si>
  <si>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</si>
  <si>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</si>
  <si>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</si>
  <si>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</si>
  <si>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</si>
  <si>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</si>
  <si>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</si>
  <si>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</si>
  <si>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</si>
  <si>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</si>
  <si>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</si>
  <si>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</si>
  <si>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</si>
  <si>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</si>
  <si>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</si>
  <si>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</si>
  <si>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</si>
  <si>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</si>
  <si>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</si>
  <si>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</si>
  <si>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</si>
  <si>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</si>
  <si>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</si>
  <si>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</si>
  <si>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</si>
  <si>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</si>
  <si>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</si>
  <si>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</si>
  <si>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</si>
  <si>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</si>
  <si>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</si>
  <si>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</si>
  <si>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</si>
  <si>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</si>
  <si>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</si>
  <si>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</si>
  <si>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</si>
  <si>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</si>
  <si>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</si>
  <si>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</si>
  <si>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</si>
  <si>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</si>
  <si>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</si>
  <si>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</si>
  <si>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</si>
  <si>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</si>
  <si>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</si>
  <si>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</si>
  <si>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</si>
  <si>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</si>
  <si>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</si>
  <si>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</si>
  <si>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</si>
  <si>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</si>
  <si>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</si>
  <si>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</si>
  <si>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</si>
  <si>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</si>
  <si>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</si>
  <si>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</si>
  <si>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</si>
  <si>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</si>
  <si>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</si>
  <si>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</si>
  <si>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</si>
  <si>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</si>
  <si>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</si>
  <si>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</si>
  <si>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</si>
  <si>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</si>
  <si>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</si>
  <si>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</si>
  <si>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</si>
  <si>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</si>
  <si>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</si>
  <si>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</si>
  <si>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</si>
  <si>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</si>
  <si>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</si>
  <si>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</si>
  <si>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</si>
  <si>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</si>
  <si>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</si>
  <si>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</si>
  <si>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</si>
  <si>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</si>
  <si>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</si>
  <si>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</si>
  <si>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</si>
  <si>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</si>
  <si>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</si>
  <si>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</si>
  <si>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</si>
  <si>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</si>
  <si>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</si>
  <si>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</si>
  <si>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</si>
  <si>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</si>
  <si>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</si>
  <si>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</si>
  <si>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</si>
  <si>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</si>
  <si>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</si>
  <si>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</si>
  <si>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</si>
  <si>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</si>
  <si>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</si>
  <si>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</si>
  <si>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</si>
  <si>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</si>
  <si>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</si>
  <si>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</si>
  <si>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</si>
  <si>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</si>
  <si>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</si>
  <si>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</si>
  <si>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</si>
  <si>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</si>
  <si>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</si>
  <si>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</si>
  <si>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</si>
  <si>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</si>
  <si>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</si>
  <si>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</si>
  <si>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</si>
  <si>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</si>
  <si>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</si>
  <si>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</si>
  <si>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</si>
  <si>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</si>
  <si>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</si>
  <si>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</si>
  <si>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</si>
  <si>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</si>
  <si>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</si>
  <si>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</si>
  <si>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</si>
  <si>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</si>
  <si>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</si>
  <si>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</si>
  <si>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</si>
  <si>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</si>
  <si>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</si>
  <si>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</si>
  <si>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</si>
  <si>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</si>
  <si>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</si>
  <si>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</si>
  <si>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</si>
  <si>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</si>
  <si>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</si>
  <si>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</si>
  <si>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</si>
  <si>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</si>
  <si>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</si>
  <si>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</si>
  <si>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</si>
  <si>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</si>
  <si>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</si>
  <si>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</si>
  <si>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</si>
  <si>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</si>
  <si>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</si>
  <si>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</si>
  <si>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</si>
  <si>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</si>
  <si>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</si>
  <si>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</si>
  <si>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</si>
  <si>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</si>
  <si>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</si>
  <si>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</si>
  <si>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</si>
  <si>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</si>
  <si>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</si>
  <si>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</si>
  <si>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</si>
  <si>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</si>
  <si>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</si>
  <si>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</si>
  <si>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</si>
  <si>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</si>
  <si>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</si>
  <si>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</si>
  <si>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</si>
  <si>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</si>
  <si>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</si>
  <si>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</si>
  <si>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</si>
  <si>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</si>
  <si>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</si>
  <si>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</si>
  <si>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</si>
  <si>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</si>
  <si>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</si>
  <si>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</si>
  <si>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</si>
  <si>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</si>
  <si>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</si>
  <si>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</si>
  <si>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</si>
  <si>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</si>
  <si>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</si>
  <si>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</si>
  <si>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</si>
  <si>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</si>
  <si>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</si>
  <si>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</si>
  <si>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</si>
  <si>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</si>
  <si>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</si>
  <si>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</si>
  <si>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</si>
  <si>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</si>
  <si>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</si>
  <si>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</si>
  <si>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</si>
  <si>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</si>
  <si>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</si>
  <si>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</si>
  <si>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</si>
  <si>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</si>
  <si>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</si>
  <si>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</si>
  <si>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</si>
  <si>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</si>
  <si>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</si>
  <si>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</si>
  <si>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</si>
  <si>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</si>
  <si>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</si>
  <si>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</si>
  <si>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</si>
  <si>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</si>
  <si>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</si>
  <si>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</si>
  <si>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</si>
  <si>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</si>
  <si>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</si>
  <si>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</si>
  <si>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</si>
  <si>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</si>
  <si>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</si>
  <si>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</si>
  <si>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</si>
  <si>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</si>
  <si>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</si>
  <si>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</si>
  <si>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</si>
  <si>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</si>
  <si>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</si>
  <si>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</si>
  <si>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</si>
  <si>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</si>
  <si>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</si>
  <si>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</si>
  <si>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</si>
  <si>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</si>
  <si>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</si>
  <si>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</si>
  <si>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</si>
  <si>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</si>
  <si>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</si>
  <si>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</si>
  <si>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</si>
  <si>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</si>
  <si>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</si>
  <si>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</si>
  <si>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</si>
  <si>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</si>
  <si>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</si>
  <si>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</si>
  <si>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</si>
  <si>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</si>
  <si>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</si>
  <si>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</si>
  <si>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</si>
  <si>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</si>
  <si>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</si>
  <si>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</si>
  <si>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</si>
  <si>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</si>
  <si>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</si>
  <si>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</si>
  <si>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</si>
  <si>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</si>
  <si>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</si>
  <si>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</si>
  <si>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</si>
  <si>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</si>
  <si>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</si>
  <si>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</si>
  <si>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</si>
  <si>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</si>
  <si>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</si>
  <si>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</si>
  <si>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</si>
  <si>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</si>
  <si>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</si>
  <si>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</si>
  <si>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</si>
  <si>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</si>
  <si>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</si>
  <si>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</si>
  <si>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</si>
  <si>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</si>
  <si>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</si>
  <si>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</si>
  <si>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</si>
  <si>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</si>
  <si>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</si>
  <si>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</si>
  <si>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</si>
  <si>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</si>
  <si>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</si>
  <si>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</si>
  <si>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</si>
  <si>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</si>
  <si>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</si>
  <si>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</si>
  <si>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</si>
  <si>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</si>
  <si>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</si>
  <si>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</si>
  <si>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</si>
  <si>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</si>
  <si>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</si>
  <si>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</si>
  <si>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</si>
  <si>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</si>
  <si>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</si>
  <si>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</si>
  <si>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</si>
  <si>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</si>
  <si>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</si>
  <si>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</si>
  <si>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</si>
  <si>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</si>
  <si>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</si>
  <si>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</si>
  <si>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</si>
  <si>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</si>
  <si>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</si>
  <si>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</si>
  <si>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</si>
  <si>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</si>
  <si>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</si>
  <si>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</si>
  <si>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</si>
  <si>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</si>
  <si>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</si>
  <si>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</si>
  <si>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</si>
  <si>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</si>
  <si>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</si>
  <si>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</si>
  <si>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</si>
  <si>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</si>
  <si>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</si>
  <si>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</si>
  <si>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</si>
  <si>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</si>
  <si>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</si>
  <si>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</si>
  <si>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</si>
  <si>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</si>
  <si>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</si>
  <si>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</si>
  <si>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</si>
  <si>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</si>
  <si>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</si>
  <si>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</si>
  <si>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</si>
  <si>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</si>
  <si>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</si>
  <si>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</si>
  <si>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</si>
  <si>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</si>
  <si>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</si>
  <si>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</si>
  <si>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</si>
  <si>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</si>
  <si>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</si>
  <si>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</si>
  <si>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</si>
  <si>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</si>
  <si>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</si>
  <si>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</si>
  <si>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</si>
  <si>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</si>
  <si>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</si>
  <si>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</si>
  <si>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</si>
  <si>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</si>
  <si>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</si>
  <si>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</si>
  <si>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</si>
  <si>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</si>
  <si>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</si>
  <si>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</si>
  <si>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</si>
  <si>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</si>
  <si>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</si>
  <si>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</si>
  <si>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</si>
  <si>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</si>
  <si>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</si>
  <si>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</si>
  <si>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</si>
  <si>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</si>
  <si>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</si>
  <si>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</si>
  <si>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</si>
  <si>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</si>
  <si>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</si>
  <si>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</si>
  <si>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</si>
  <si>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</si>
  <si>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</si>
  <si>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</si>
  <si>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</si>
  <si>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</si>
  <si>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</si>
  <si>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</si>
  <si>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</si>
  <si>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</si>
  <si>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</si>
  <si>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</si>
  <si>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</si>
  <si>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</si>
  <si>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</si>
  <si>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</si>
  <si>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</si>
  <si>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</si>
  <si>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</si>
  <si>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</si>
  <si>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</si>
  <si>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</si>
  <si>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</si>
  <si>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</si>
  <si>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</si>
  <si>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</si>
  <si>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</si>
  <si>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</si>
  <si>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</si>
  <si>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</si>
  <si>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</si>
  <si>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</si>
  <si>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</si>
  <si>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</si>
  <si>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</si>
  <si>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</si>
  <si>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</si>
  <si>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</si>
  <si>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</si>
  <si>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</si>
  <si>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</si>
  <si>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</si>
  <si>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</si>
  <si>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</si>
  <si>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</si>
  <si>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</si>
  <si>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</si>
  <si>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</si>
  <si>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</si>
  <si>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</si>
  <si>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</si>
  <si>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</si>
  <si>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</si>
  <si>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</si>
  <si>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</si>
  <si>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</si>
  <si>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</si>
  <si>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</si>
  <si>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</si>
  <si>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</si>
  <si>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</si>
  <si>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</si>
  <si>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</si>
  <si>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</si>
  <si>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</si>
  <si>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</si>
  <si>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</si>
  <si>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</si>
  <si>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</si>
  <si>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</si>
  <si>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</si>
  <si>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</si>
  <si>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</si>
  <si>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</si>
  <si>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</si>
  <si>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</si>
  <si>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</si>
  <si>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</si>
  <si>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</si>
  <si>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</si>
  <si>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</si>
  <si>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</si>
  <si>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</si>
  <si>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</si>
  <si>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</si>
  <si>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</si>
  <si>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</si>
  <si>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</si>
  <si>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</si>
  <si>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</si>
  <si>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</si>
  <si>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</si>
  <si>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</si>
  <si>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</si>
  <si>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</si>
  <si>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</si>
  <si>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</si>
  <si>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</si>
  <si>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</si>
  <si>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</si>
  <si>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</si>
  <si>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</si>
  <si>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</si>
  <si>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</si>
  <si>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</si>
  <si>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</si>
  <si>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</si>
  <si>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</si>
  <si>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</si>
  <si>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</si>
  <si>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</si>
  <si>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</si>
  <si>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</si>
  <si>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</si>
  <si>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</si>
  <si>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</si>
  <si>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</si>
  <si>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</si>
  <si>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</si>
  <si>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</si>
  <si>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</si>
  <si>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</si>
  <si>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</si>
  <si>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</si>
  <si>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</si>
  <si>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</si>
  <si>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</si>
  <si>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</si>
  <si>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</si>
  <si>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</si>
  <si>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</si>
  <si>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</si>
  <si>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</si>
  <si>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</si>
  <si>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</si>
  <si>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</si>
  <si>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</si>
  <si>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</si>
  <si>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</si>
  <si>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</si>
  <si>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</si>
  <si>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</si>
  <si>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</si>
  <si>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</si>
  <si>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</si>
  <si>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</si>
  <si>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</si>
  <si>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</si>
  <si>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</si>
  <si>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</si>
  <si>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</si>
  <si>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</si>
  <si>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</si>
  <si>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</si>
  <si>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</si>
  <si>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</si>
  <si>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</si>
  <si>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</si>
  <si>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</si>
  <si>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</si>
  <si>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</si>
  <si>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</si>
  <si>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</si>
  <si>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</si>
  <si>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</si>
  <si>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</si>
  <si>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</si>
  <si>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</si>
  <si>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</si>
  <si>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</si>
  <si>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</si>
  <si>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</si>
  <si>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</si>
  <si>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</si>
  <si>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</si>
  <si>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</si>
  <si>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</si>
  <si>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</si>
  <si>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</si>
  <si>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</si>
  <si>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</si>
  <si>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</si>
  <si>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</si>
  <si>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</si>
  <si>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</si>
  <si>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</si>
  <si>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</si>
  <si>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</si>
  <si>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</si>
  <si>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</si>
  <si>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</si>
  <si>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</si>
  <si>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</si>
  <si>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</si>
  <si>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</si>
  <si>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</si>
  <si>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</si>
  <si>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</si>
  <si>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</si>
  <si>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</si>
  <si>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</si>
  <si>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</si>
  <si>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</si>
  <si>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</si>
  <si>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</si>
  <si>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</si>
  <si>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</si>
  <si>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</si>
  <si>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</si>
  <si>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</si>
  <si>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</si>
  <si>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</si>
  <si>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</si>
  <si>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</si>
  <si>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</si>
  <si>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</si>
  <si>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</si>
  <si>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</si>
  <si>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</si>
  <si>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</si>
  <si>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</si>
  <si>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</si>
  <si>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</si>
  <si>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</si>
  <si>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</si>
  <si>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</si>
  <si>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</si>
  <si>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</si>
  <si>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</si>
  <si>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</si>
  <si>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</si>
  <si>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</si>
  <si>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</si>
  <si>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</si>
  <si>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</si>
  <si>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</si>
  <si>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</si>
  <si>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</si>
  <si>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</si>
  <si>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</si>
  <si>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</si>
  <si>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</si>
  <si>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</si>
  <si>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</si>
  <si>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</si>
  <si>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</si>
  <si>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</si>
  <si>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</si>
  <si>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</si>
  <si>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</si>
  <si>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</si>
  <si>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</si>
  <si>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</si>
  <si>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</si>
  <si>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</si>
  <si>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</si>
  <si>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</si>
  <si>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</si>
  <si>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</si>
  <si>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</si>
  <si>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</si>
  <si>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</si>
  <si>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</si>
  <si>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</si>
  <si>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</si>
  <si>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</si>
  <si>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</si>
  <si>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</si>
  <si>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</si>
  <si>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</si>
  <si>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</si>
  <si>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</si>
  <si>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</si>
  <si>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</si>
  <si>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</si>
  <si>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</si>
  <si>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</si>
  <si>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</si>
  <si>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</si>
  <si>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</si>
  <si>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</si>
  <si>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</si>
  <si>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</si>
  <si>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</si>
  <si>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</si>
  <si>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</si>
  <si>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</si>
  <si>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</si>
  <si>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</si>
  <si>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</si>
  <si>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</si>
  <si>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</si>
  <si>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</si>
  <si>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</si>
  <si>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</si>
  <si>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</si>
  <si>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</si>
  <si>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</si>
  <si>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</si>
  <si>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</si>
  <si>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</si>
  <si>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</si>
  <si>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</si>
  <si>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</si>
  <si>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</si>
  <si>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</si>
  <si>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</si>
  <si>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</si>
  <si>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</si>
  <si>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</si>
  <si>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</si>
  <si>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</si>
  <si>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</si>
  <si>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</si>
  <si>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</si>
  <si>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</si>
  <si>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</si>
  <si>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</si>
  <si>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</si>
  <si>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</si>
  <si>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</si>
  <si>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</si>
  <si>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</si>
  <si>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</si>
  <si>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</si>
  <si>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</si>
  <si>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</si>
  <si>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</si>
  <si>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</si>
  <si>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</si>
  <si>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</si>
  <si>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</si>
  <si>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</si>
  <si>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</si>
  <si>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</si>
  <si>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</si>
  <si>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</si>
  <si>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</si>
  <si>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</si>
  <si>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</si>
  <si>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</si>
  <si>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</si>
  <si>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</si>
  <si>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</si>
  <si>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</si>
  <si>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</si>
  <si>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</si>
  <si>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</si>
  <si>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</si>
  <si>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</si>
  <si>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</si>
  <si>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</si>
  <si>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</si>
  <si>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</si>
  <si>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</si>
  <si>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</si>
  <si>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</si>
  <si>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</si>
  <si>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</si>
  <si>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</si>
  <si>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</si>
  <si>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</si>
  <si>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</si>
  <si>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</si>
  <si>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</si>
  <si>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</si>
  <si>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</si>
  <si>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</si>
  <si>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</si>
  <si>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</si>
  <si>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</si>
  <si>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</si>
  <si>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</si>
  <si>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</si>
  <si>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</si>
  <si>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</si>
  <si>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</si>
  <si>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</si>
  <si>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</si>
  <si>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</si>
  <si>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</si>
  <si>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</si>
  <si>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</si>
  <si>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</si>
  <si>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</si>
  <si>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</si>
  <si>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</si>
  <si>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</si>
  <si>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</si>
  <si>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</si>
  <si>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</si>
  <si>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</si>
  <si>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</si>
  <si>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</si>
  <si>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</si>
  <si>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</si>
  <si>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</si>
  <si>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</si>
  <si>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</si>
  <si>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</si>
  <si>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</si>
  <si>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</si>
  <si>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</si>
  <si>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</si>
  <si>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</si>
  <si>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</si>
  <si>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</si>
  <si>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</si>
  <si>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</si>
  <si>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</si>
  <si>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</si>
  <si>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</si>
  <si>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</si>
  <si>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</si>
  <si>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</si>
  <si>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</si>
  <si>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</si>
  <si>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</si>
  <si>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</si>
  <si>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</si>
  <si>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</si>
  <si>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</si>
  <si>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</si>
  <si>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</si>
  <si>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</si>
  <si>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</si>
  <si>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</si>
  <si>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</si>
  <si>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</si>
  <si>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</si>
  <si>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</si>
  <si>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</si>
  <si>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</si>
  <si>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</si>
  <si>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</si>
  <si>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</si>
  <si>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</si>
  <si>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</si>
  <si>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</si>
  <si>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</si>
  <si>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</si>
  <si>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</si>
  <si>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</si>
  <si>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</si>
  <si>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</si>
  <si>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</si>
  <si>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</si>
  <si>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</si>
  <si>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</si>
  <si>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</si>
  <si>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</si>
  <si>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</si>
  <si>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</si>
  <si>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</si>
  <si>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</si>
  <si>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</si>
  <si>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</si>
  <si>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</si>
  <si>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</si>
  <si>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</si>
  <si>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</si>
  <si>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</si>
  <si>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</si>
  <si>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</si>
  <si>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</si>
  <si>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</si>
  <si>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</si>
  <si>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</si>
  <si>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</si>
  <si>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</si>
  <si>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</si>
  <si>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</si>
  <si>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</si>
  <si>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</si>
  <si>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</si>
  <si>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</si>
  <si>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</si>
  <si>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</si>
  <si>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</si>
  <si>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</si>
  <si>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</si>
  <si>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</si>
  <si>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</si>
  <si>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</si>
  <si>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</si>
  <si>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</si>
  <si>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</si>
  <si>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</si>
  <si>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</si>
  <si>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</si>
  <si>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</si>
  <si>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</si>
  <si>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</si>
  <si>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</si>
  <si>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</si>
  <si>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</si>
  <si>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</si>
  <si>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</si>
  <si>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</si>
  <si>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</si>
  <si>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</si>
  <si>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</si>
  <si>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</si>
  <si>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</si>
  <si>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</si>
  <si>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</si>
  <si>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</si>
  <si>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</si>
  <si>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</si>
  <si>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</si>
  <si>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</si>
  <si>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</si>
  <si>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</si>
  <si>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</si>
  <si>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</si>
  <si>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</si>
  <si>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</si>
  <si>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</si>
  <si>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</si>
  <si>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</si>
  <si>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</si>
  <si>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</si>
  <si>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</si>
  <si>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</si>
  <si>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</si>
  <si>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</si>
  <si>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</si>
  <si>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</si>
  <si>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</si>
  <si>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</si>
  <si>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</si>
  <si>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</si>
  <si>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</si>
  <si>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</si>
  <si>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</si>
  <si>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</si>
  <si>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</si>
  <si>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</si>
  <si>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</si>
  <si>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</si>
  <si>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</si>
  <si>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</si>
  <si>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</si>
  <si>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</si>
  <si>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</si>
  <si>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</si>
  <si>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</si>
  <si>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</si>
  <si>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</si>
  <si>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</si>
  <si>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</si>
  <si>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</si>
  <si>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</si>
  <si>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</si>
  <si>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</si>
  <si>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</si>
  <si>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</si>
  <si>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</si>
  <si>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</si>
  <si>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</si>
  <si>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</si>
  <si>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</si>
  <si>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</si>
  <si>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</si>
  <si>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</si>
  <si>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</si>
  <si>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</si>
  <si>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</si>
  <si>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</si>
  <si>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</si>
  <si>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</si>
  <si>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</si>
  <si>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</si>
  <si>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</si>
  <si>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</si>
  <si>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</si>
  <si>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</si>
  <si>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</si>
  <si>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</si>
  <si>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</si>
  <si>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</si>
  <si>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</si>
  <si>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</si>
  <si>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</si>
  <si>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</si>
  <si>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</si>
  <si>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</si>
  <si>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</si>
  <si>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</si>
  <si>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</si>
  <si>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</si>
  <si>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</si>
  <si>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</si>
  <si>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</si>
  <si>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</si>
  <si>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</si>
  <si>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</si>
  <si>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</si>
  <si>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</si>
  <si>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</si>
  <si>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</si>
  <si>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</si>
  <si>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</si>
  <si>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</si>
  <si>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</si>
  <si>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</si>
  <si>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</si>
  <si>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</si>
  <si>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</si>
  <si>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</si>
  <si>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</si>
  <si>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</si>
  <si>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</si>
  <si>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</si>
  <si>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</si>
  <si>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</si>
  <si>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</si>
  <si>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</si>
  <si>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</si>
  <si>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</si>
  <si>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</si>
  <si>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</si>
  <si>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</si>
  <si>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</si>
  <si>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</si>
  <si>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</si>
  <si>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</si>
  <si>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</si>
  <si>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</si>
  <si>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</si>
  <si>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</si>
  <si>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</si>
  <si>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</si>
  <si>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</si>
  <si>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</si>
  <si>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</si>
  <si>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</si>
  <si>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</si>
  <si>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</si>
  <si>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</si>
  <si>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</si>
  <si>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</si>
  <si>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</si>
  <si>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</si>
  <si>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</si>
  <si>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</si>
  <si>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</si>
  <si>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</si>
  <si>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</si>
  <si>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</si>
  <si>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</si>
  <si>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</si>
  <si>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</si>
  <si>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</si>
  <si>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</si>
  <si>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</si>
  <si>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</si>
  <si>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</si>
  <si>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</si>
  <si>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</si>
  <si>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</si>
  <si>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</si>
  <si>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</si>
  <si>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</si>
  <si>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</si>
  <si>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</si>
  <si>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</si>
  <si>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</si>
  <si>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</si>
  <si>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</si>
  <si>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</si>
  <si>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</si>
  <si>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</si>
  <si>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</si>
  <si>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</si>
  <si>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</si>
  <si>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</si>
  <si>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</si>
  <si>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</si>
  <si>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</si>
  <si>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</si>
  <si>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</si>
  <si>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</si>
  <si>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</si>
  <si>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</si>
  <si>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</si>
  <si>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</si>
  <si>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</si>
  <si>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</si>
  <si>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</si>
  <si>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</si>
  <si>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</si>
  <si>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</si>
  <si>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</si>
  <si>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</si>
  <si>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</si>
  <si>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</si>
  <si>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</si>
  <si>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</si>
  <si>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</si>
  <si>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</si>
  <si>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</si>
  <si>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</si>
  <si>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</si>
  <si>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</si>
  <si>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</si>
  <si>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</si>
  <si>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</si>
  <si>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</si>
  <si>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</si>
  <si>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</si>
  <si>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</si>
  <si>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</si>
  <si>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</si>
  <si>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</si>
  <si>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</si>
  <si>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</si>
  <si>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</si>
  <si>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</si>
  <si>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</si>
  <si>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</si>
  <si>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</si>
  <si>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</si>
  <si>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</si>
  <si>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</si>
  <si>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</si>
  <si>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</si>
  <si>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</si>
  <si>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</si>
  <si>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</si>
  <si>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</si>
  <si>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</si>
  <si>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</si>
  <si>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</si>
  <si>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</si>
  <si>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</si>
  <si>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</si>
  <si>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</si>
  <si>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</si>
  <si>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</si>
  <si>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</si>
  <si>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</si>
  <si>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</si>
  <si>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</si>
  <si>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</si>
  <si>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</si>
  <si>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</si>
  <si>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</si>
  <si>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</si>
  <si>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</si>
  <si>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</si>
  <si>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</si>
  <si>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</si>
  <si>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</si>
  <si>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</si>
  <si>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</si>
  <si>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</si>
  <si>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</si>
  <si>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</si>
  <si>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</si>
  <si>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</si>
  <si>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</si>
  <si>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</si>
  <si>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</si>
  <si>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</si>
  <si>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</si>
  <si>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</si>
  <si>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</si>
  <si>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</si>
  <si>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</si>
  <si>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</si>
  <si>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</si>
  <si>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</si>
  <si>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</si>
  <si>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</si>
  <si>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</si>
  <si>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</si>
  <si>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</si>
  <si>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</si>
  <si>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</si>
  <si>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</si>
  <si>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</si>
  <si>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</si>
  <si>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</si>
  <si>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</si>
  <si>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</si>
  <si>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</si>
  <si>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</si>
  <si>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</si>
  <si>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</si>
  <si>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</si>
  <si>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</si>
  <si>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</si>
  <si>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</si>
  <si>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</si>
  <si>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</si>
  <si>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</si>
  <si>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</si>
  <si>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</si>
  <si>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</si>
  <si>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</si>
  <si>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</si>
  <si>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</si>
  <si>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</si>
  <si>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</si>
  <si>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</si>
  <si>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</si>
  <si>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</si>
  <si>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</si>
  <si>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</si>
  <si>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</si>
  <si>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</si>
  <si>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</si>
  <si>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</si>
  <si>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</si>
  <si>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</si>
  <si>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</si>
  <si>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</si>
  <si>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</si>
  <si>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</si>
  <si>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</si>
  <si>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</si>
  <si>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</si>
  <si>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</si>
  <si>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</si>
  <si>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</si>
  <si>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</si>
  <si>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</si>
  <si>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</si>
  <si>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</si>
  <si>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</si>
  <si>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</si>
  <si>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</si>
  <si>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</si>
  <si>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</si>
  <si>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</si>
  <si>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</si>
  <si>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</si>
  <si>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</si>
  <si>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</si>
  <si>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</si>
  <si>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</si>
  <si>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</si>
  <si>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</si>
  <si>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</si>
  <si>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</si>
  <si>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</si>
  <si>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</si>
  <si>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</si>
  <si>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</si>
  <si>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</si>
  <si>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</si>
  <si>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</si>
  <si>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</si>
  <si>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</si>
  <si>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</si>
  <si>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</si>
  <si>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</si>
  <si>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</si>
  <si>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</si>
  <si>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</si>
  <si>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</si>
  <si>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</si>
  <si>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</si>
  <si>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</si>
  <si>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</si>
  <si>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</si>
  <si>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</si>
  <si>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</si>
  <si>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</si>
  <si>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</si>
  <si>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</si>
  <si>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</si>
  <si>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</si>
  <si>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</si>
  <si>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</si>
  <si>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</si>
  <si>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</si>
  <si>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</si>
  <si>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</si>
  <si>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</si>
  <si>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</si>
  <si>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</si>
  <si>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</si>
  <si>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</si>
  <si>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</si>
  <si>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</si>
  <si>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</si>
  <si>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</si>
  <si>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</si>
  <si>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</si>
  <si>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</si>
  <si>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</si>
  <si>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</si>
  <si>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</si>
  <si>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</si>
  <si>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</si>
  <si>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</si>
  <si>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</si>
  <si>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</si>
  <si>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</si>
  <si>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</si>
  <si>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</si>
  <si>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</si>
  <si>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</si>
  <si>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</si>
  <si>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</si>
  <si>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</si>
  <si>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</si>
  <si>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</si>
  <si>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</si>
  <si>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</si>
  <si>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</si>
  <si>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</si>
  <si>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</si>
  <si>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</si>
  <si>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</si>
  <si>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</si>
  <si>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</si>
  <si>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</si>
  <si>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</si>
  <si>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</si>
  <si>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</si>
  <si>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</si>
  <si>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</si>
  <si>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</si>
  <si>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</si>
  <si>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</si>
  <si>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</si>
  <si>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</si>
  <si>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</si>
  <si>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</si>
  <si>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</si>
  <si>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</si>
  <si>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</si>
  <si>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</si>
  <si>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</si>
  <si>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</si>
  <si>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</si>
  <si>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</si>
  <si>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</si>
  <si>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</si>
  <si>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</si>
  <si>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</si>
  <si>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</si>
  <si>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</si>
  <si>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</si>
  <si>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</si>
  <si>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</si>
  <si>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</si>
  <si>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</si>
  <si>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</si>
  <si>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</si>
  <si>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</si>
  <si>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</si>
  <si>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</si>
  <si>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</si>
  <si>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</si>
  <si>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</si>
  <si>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</si>
  <si>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</si>
  <si>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</si>
  <si>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</si>
  <si>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</si>
  <si>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</si>
  <si>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</si>
  <si>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</si>
  <si>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</si>
  <si>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</si>
  <si>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</si>
  <si>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</si>
  <si>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</si>
  <si>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</si>
  <si>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</si>
  <si>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</si>
  <si>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</si>
  <si>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</si>
  <si>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</si>
  <si>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</si>
  <si>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</si>
  <si>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</si>
  <si>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</si>
  <si>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</si>
  <si>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</si>
  <si>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</si>
  <si>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</si>
  <si>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</si>
  <si>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</si>
  <si>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</si>
  <si>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</si>
  <si>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</si>
  <si>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</si>
  <si>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</si>
  <si>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</si>
  <si>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</si>
  <si>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</si>
  <si>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</si>
  <si>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</si>
  <si>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</si>
  <si>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</si>
  <si>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</si>
  <si>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</si>
  <si>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</si>
  <si>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</si>
  <si>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</si>
  <si>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</si>
  <si>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</si>
  <si>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</si>
  <si>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</si>
  <si>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</si>
  <si>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</si>
  <si>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</si>
  <si>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</si>
  <si>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</si>
  <si>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</si>
  <si>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</si>
  <si>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</si>
  <si>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</si>
  <si>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</si>
  <si>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</si>
  <si>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</si>
  <si>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</si>
  <si>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</si>
  <si>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</si>
  <si>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</si>
  <si>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</si>
  <si>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</si>
  <si>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</si>
  <si>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</si>
  <si>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</si>
  <si>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</si>
  <si>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</si>
  <si>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</si>
  <si>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</si>
  <si>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</si>
  <si>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</si>
  <si>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</si>
  <si>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</si>
  <si>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</si>
  <si>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</si>
  <si>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</si>
  <si>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</si>
  <si>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</si>
  <si>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</si>
  <si>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</si>
  <si>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</si>
  <si>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</si>
  <si>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</si>
  <si>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</si>
  <si>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</si>
  <si>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</si>
  <si>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</si>
  <si>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</si>
  <si>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</si>
  <si>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</si>
  <si>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</si>
  <si>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</si>
  <si>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</si>
  <si>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</si>
  <si>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</si>
  <si>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</si>
  <si>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</si>
  <si>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</si>
  <si>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</si>
  <si>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</si>
  <si>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</si>
  <si>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</si>
  <si>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</si>
  <si>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</si>
  <si>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</si>
  <si>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</si>
  <si>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</si>
  <si>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</si>
  <si>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</si>
  <si>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</si>
  <si>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</si>
  <si>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</si>
  <si>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</si>
  <si>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</si>
  <si>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</si>
  <si>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</si>
  <si>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</si>
  <si>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</si>
  <si>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</si>
  <si>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</si>
  <si>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</si>
  <si>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</si>
  <si>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</si>
  <si>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</si>
  <si>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</si>
  <si>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</si>
  <si>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</si>
  <si>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</si>
  <si>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</si>
  <si>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</si>
  <si>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</si>
  <si>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</si>
  <si>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</si>
  <si>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</si>
  <si>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</si>
  <si>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</si>
  <si>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</si>
  <si>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</si>
  <si>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</si>
  <si>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</si>
  <si>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</si>
  <si>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</si>
  <si>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</si>
  <si>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</si>
  <si>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</si>
  <si>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</si>
  <si>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</si>
  <si>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</si>
  <si>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</si>
  <si>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</si>
  <si>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</si>
  <si>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</si>
  <si>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</si>
  <si>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</si>
  <si>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</si>
  <si>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</si>
  <si>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</si>
  <si>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</si>
  <si>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</si>
  <si>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</si>
  <si>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</si>
  <si>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</si>
  <si>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</si>
  <si>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</si>
  <si>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</si>
  <si>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</si>
  <si>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</si>
  <si>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</si>
  <si>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</si>
  <si>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</si>
  <si>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</si>
  <si>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</si>
  <si>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</si>
  <si>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</si>
  <si>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</si>
  <si>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</si>
  <si>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</si>
  <si>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</si>
  <si>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</si>
  <si>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</si>
  <si>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</si>
  <si>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</si>
  <si>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</si>
  <si>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</si>
  <si>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</si>
  <si>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</si>
  <si>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</si>
  <si>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</si>
  <si>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</si>
  <si>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</si>
  <si>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</si>
  <si>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</si>
  <si>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</si>
  <si>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</si>
  <si>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</si>
  <si>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</si>
  <si>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</si>
  <si>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</si>
  <si>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</si>
  <si>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</si>
  <si>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</si>
  <si>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</si>
  <si>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</si>
  <si>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</si>
  <si>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</si>
  <si>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</si>
  <si>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</si>
  <si>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</si>
  <si>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</si>
  <si>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</si>
  <si>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</si>
  <si>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</si>
  <si>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</si>
  <si>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</si>
  <si>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</si>
  <si>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</si>
  <si>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</si>
  <si>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</si>
  <si>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</si>
  <si>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</si>
  <si>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</si>
  <si>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</si>
  <si>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</si>
  <si>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</si>
  <si>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</si>
  <si>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</si>
  <si>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</si>
  <si>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</si>
  <si>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</si>
  <si>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</si>
  <si>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</si>
  <si>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</si>
  <si>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</si>
  <si>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</si>
  <si>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</si>
  <si>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</si>
  <si>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</si>
  <si>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</si>
  <si>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</si>
  <si>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</si>
  <si>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</si>
  <si>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</si>
  <si>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</si>
  <si>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</si>
  <si>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</si>
  <si>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</si>
  <si>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</si>
  <si>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</si>
  <si>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</si>
  <si>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</si>
  <si>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</si>
  <si>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</si>
  <si>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</si>
  <si>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</si>
  <si>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</si>
  <si>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</si>
  <si>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</si>
  <si>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</si>
  <si>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</si>
  <si>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</si>
  <si>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</si>
  <si>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</si>
  <si>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</si>
  <si>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</si>
  <si>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</si>
  <si>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</si>
  <si>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</si>
  <si>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</si>
  <si>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</si>
  <si>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</si>
  <si>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</si>
  <si>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</si>
  <si>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</si>
  <si>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</si>
  <si>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</si>
  <si>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</si>
  <si>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</si>
  <si>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</si>
  <si>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</si>
  <si>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</si>
  <si>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</si>
  <si>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</si>
  <si>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</si>
  <si>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</si>
  <si>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</si>
  <si>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</si>
  <si>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</si>
  <si>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</si>
  <si>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</si>
  <si>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</si>
  <si>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</si>
  <si>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</si>
  <si>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</si>
  <si>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</si>
  <si>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</si>
  <si>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</si>
  <si>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</si>
  <si>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</si>
  <si>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</si>
  <si>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</si>
  <si>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</si>
  <si>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</si>
  <si>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</si>
  <si>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</si>
  <si>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</si>
  <si>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</si>
  <si>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</si>
  <si>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</si>
  <si>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</si>
  <si>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</si>
  <si>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</si>
  <si>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</si>
  <si>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</si>
  <si>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</si>
  <si>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</si>
  <si>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</si>
  <si>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</si>
  <si>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</si>
  <si>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</si>
  <si>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</si>
  <si>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</si>
  <si>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</si>
  <si>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</si>
  <si>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</si>
  <si>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</si>
  <si>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</si>
  <si>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</si>
  <si>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</si>
  <si>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</si>
  <si>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</si>
  <si>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</si>
  <si>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</si>
  <si>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</si>
  <si>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</si>
  <si>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</si>
  <si>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</si>
  <si>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</si>
  <si>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</si>
  <si>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</si>
  <si>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</si>
  <si>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</si>
  <si>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</si>
  <si>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</si>
  <si>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</si>
  <si>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</si>
  <si>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</si>
  <si>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</si>
  <si>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</si>
  <si>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</si>
  <si>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</si>
  <si>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</si>
  <si>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</si>
  <si>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</si>
  <si>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</si>
  <si>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</si>
  <si>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</si>
  <si>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</si>
  <si>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</si>
  <si>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</si>
  <si>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</si>
  <si>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</si>
  <si>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</si>
  <si>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</si>
  <si>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</si>
  <si>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</si>
  <si>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</si>
  <si>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</si>
  <si>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</si>
  <si>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</si>
  <si>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</si>
  <si>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</si>
  <si>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</si>
  <si>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</si>
  <si>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</si>
  <si>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</si>
  <si>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</si>
  <si>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</si>
  <si>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</si>
  <si>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</si>
  <si>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</si>
  <si>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</si>
  <si>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</si>
  <si>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</si>
  <si>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</si>
  <si>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</si>
  <si>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</si>
  <si>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</si>
  <si>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</si>
  <si>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</si>
  <si>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</si>
  <si>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</si>
  <si>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</si>
  <si>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</si>
  <si>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</si>
  <si>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</si>
  <si>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</si>
  <si>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</si>
  <si>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</si>
  <si>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</si>
  <si>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</si>
  <si>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</si>
  <si>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</si>
  <si>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</si>
  <si>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</si>
  <si>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</si>
  <si>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</si>
  <si>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</si>
  <si>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</si>
  <si>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</si>
  <si>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</si>
  <si>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</si>
  <si>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</si>
  <si>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</si>
  <si>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</si>
  <si>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</si>
  <si>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</si>
  <si>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</si>
  <si>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</si>
  <si>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</si>
  <si>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</si>
  <si>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</si>
  <si>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</si>
  <si>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</si>
  <si>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</si>
  <si>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</si>
  <si>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</si>
  <si>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</si>
  <si>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</si>
  <si>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</si>
  <si>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</si>
  <si>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</si>
  <si>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</si>
  <si>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</si>
  <si>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</si>
  <si>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</si>
  <si>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</si>
  <si>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</si>
  <si>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</si>
  <si>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</si>
  <si>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</si>
  <si>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</si>
  <si>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</si>
  <si>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</si>
  <si>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</si>
  <si>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</si>
  <si>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</si>
  <si>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</si>
  <si>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</si>
  <si>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</si>
  <si>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</si>
  <si>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</si>
  <si>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</si>
  <si>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</si>
  <si>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</si>
  <si>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</si>
  <si>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</si>
  <si>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</si>
  <si>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</si>
  <si>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</si>
  <si>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</si>
  <si>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</si>
  <si>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</si>
  <si>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</si>
  <si>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</si>
  <si>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</si>
  <si>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</si>
  <si>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</si>
  <si>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</si>
  <si>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</si>
  <si>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</si>
  <si>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</si>
  <si>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</si>
  <si>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</si>
  <si>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</si>
  <si>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</si>
  <si>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</si>
  <si>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</si>
  <si>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</si>
  <si>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</si>
  <si>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</si>
  <si>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</si>
  <si>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</si>
  <si>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</si>
  <si>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</si>
  <si>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</si>
  <si>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</si>
  <si>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</si>
  <si>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</si>
  <si>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</si>
  <si>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</si>
  <si>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</si>
  <si>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</si>
  <si>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</si>
  <si>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</si>
  <si>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</si>
  <si>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</si>
  <si>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</si>
  <si>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</si>
  <si>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</si>
  <si>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</si>
  <si>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</si>
  <si>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</si>
  <si>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</si>
  <si>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</si>
  <si>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</si>
  <si>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</si>
  <si>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</si>
  <si>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</si>
  <si>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</si>
  <si>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</si>
  <si>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</si>
  <si>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</si>
  <si>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</si>
  <si>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</si>
  <si>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</si>
  <si>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</si>
  <si>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</si>
  <si>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</si>
  <si>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</si>
  <si>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</si>
  <si>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</si>
  <si>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</si>
  <si>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</si>
  <si>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</si>
  <si>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</si>
  <si>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</si>
  <si>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</si>
  <si>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</si>
  <si>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</si>
  <si>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</si>
  <si>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</si>
  <si>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</si>
  <si>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</si>
  <si>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</si>
  <si>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</si>
  <si>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</si>
  <si>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</si>
  <si>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</si>
  <si>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</si>
  <si>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</si>
  <si>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</si>
  <si>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</si>
  <si>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</si>
  <si>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</si>
  <si>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</si>
  <si>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</si>
  <si>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</si>
  <si>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</si>
  <si>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</si>
  <si>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</si>
  <si>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</si>
  <si>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</si>
  <si>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</si>
  <si>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</si>
  <si>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</si>
  <si>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</si>
  <si>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</si>
  <si>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</si>
  <si>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</si>
  <si>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</si>
  <si>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</si>
  <si>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</si>
  <si>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</si>
  <si>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</si>
  <si>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</si>
  <si>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</si>
  <si>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</si>
  <si>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</si>
  <si>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</si>
  <si>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</si>
  <si>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</si>
  <si>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</si>
  <si>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</si>
  <si>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</si>
  <si>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</si>
  <si>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</si>
  <si>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</si>
  <si>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</si>
  <si>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</si>
  <si>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</si>
  <si>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</si>
  <si>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</si>
  <si>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</si>
  <si>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</si>
  <si>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</si>
  <si>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</si>
  <si>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</si>
  <si>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</si>
  <si>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</si>
  <si>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</si>
  <si>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</si>
  <si>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</si>
  <si>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</si>
  <si>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</si>
  <si>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</si>
  <si>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</si>
  <si>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</si>
  <si>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</si>
  <si>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</si>
  <si>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</si>
  <si>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</si>
  <si>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</si>
  <si>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</si>
  <si>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</si>
  <si>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</si>
  <si>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</si>
  <si>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</si>
  <si>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</si>
  <si>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</si>
  <si>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</si>
  <si>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</si>
  <si>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</si>
  <si>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</si>
  <si>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</si>
  <si>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</si>
  <si>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</si>
  <si>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</si>
  <si>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</si>
  <si>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</si>
  <si>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</si>
  <si>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</si>
  <si>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</si>
  <si>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</si>
  <si>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</si>
  <si>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</si>
  <si>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</si>
  <si>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</si>
  <si>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</si>
  <si>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</si>
  <si>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</si>
  <si>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</si>
  <si>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</si>
  <si>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</si>
  <si>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</si>
  <si>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</si>
  <si>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</si>
  <si>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</si>
  <si>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</si>
  <si>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</si>
  <si>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</si>
  <si>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</si>
  <si>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</si>
  <si>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</si>
  <si>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</si>
  <si>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</si>
  <si>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</si>
  <si>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</si>
  <si>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</si>
  <si>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</si>
  <si>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</si>
  <si>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</si>
  <si>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</si>
  <si>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</si>
  <si>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</si>
  <si>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</si>
  <si>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</si>
  <si>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</si>
  <si>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</si>
  <si>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</si>
  <si>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</si>
  <si>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</si>
  <si>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</si>
  <si>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</si>
  <si>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</si>
  <si>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</si>
  <si>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</si>
  <si>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</si>
  <si>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</si>
  <si>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</si>
  <si>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</si>
  <si>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</si>
  <si>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</si>
  <si>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</si>
  <si>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</si>
  <si>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</si>
  <si>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</si>
  <si>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</si>
  <si>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</si>
  <si>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</si>
  <si>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</si>
  <si>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</si>
  <si>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</si>
  <si>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</si>
  <si>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</si>
  <si>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</si>
  <si>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</si>
  <si>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</si>
  <si>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</si>
  <si>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</si>
  <si>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</si>
  <si>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</si>
  <si>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</si>
  <si>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</si>
  <si>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</si>
  <si>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</si>
  <si>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</si>
  <si>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</si>
  <si>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</si>
  <si>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</si>
  <si>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</si>
  <si>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</si>
  <si>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</si>
  <si>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</si>
  <si>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</si>
  <si>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</si>
  <si>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</si>
  <si>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</si>
  <si>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</si>
  <si>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</si>
  <si>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</si>
  <si>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</si>
  <si>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</si>
  <si>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</si>
  <si>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</si>
  <si>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</si>
  <si>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</si>
  <si>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</si>
  <si>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</si>
  <si>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</si>
  <si>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</si>
  <si>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</si>
  <si>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</si>
  <si>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</si>
  <si>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</si>
  <si>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</si>
  <si>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</si>
  <si>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</si>
  <si>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</si>
  <si>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</si>
  <si>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</si>
  <si>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</si>
  <si>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</si>
  <si>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</si>
  <si>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</si>
  <si>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</si>
  <si>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</si>
  <si>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</si>
  <si>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</si>
  <si>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</si>
  <si>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</si>
  <si>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</si>
  <si>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</si>
  <si>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</si>
  <si>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</si>
  <si>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</si>
  <si>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</si>
  <si>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</si>
  <si>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</si>
  <si>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</si>
  <si>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</si>
  <si>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</si>
  <si>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</si>
  <si>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</si>
  <si>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</si>
  <si>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</si>
  <si>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</si>
  <si>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</si>
  <si>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</si>
  <si>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</si>
  <si>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</si>
  <si>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</si>
  <si>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</si>
  <si>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</si>
  <si>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</si>
  <si>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</si>
  <si>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</si>
  <si>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</si>
  <si>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</si>
  <si>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</si>
  <si>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</si>
  <si>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</si>
  <si>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</si>
  <si>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</si>
  <si>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</si>
  <si>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</si>
  <si>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</si>
  <si>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</si>
  <si>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</si>
  <si>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</si>
  <si>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</si>
  <si>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</si>
  <si>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</si>
  <si>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</si>
  <si>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</si>
  <si>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</si>
  <si>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</si>
  <si>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</si>
  <si>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</si>
  <si>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</si>
  <si>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</si>
  <si>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</si>
  <si>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</si>
  <si>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</si>
  <si>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</si>
  <si>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</si>
  <si>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</si>
  <si>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</si>
  <si>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</si>
  <si>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</si>
  <si>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</si>
  <si>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</si>
  <si>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</si>
  <si>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</si>
  <si>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</si>
  <si>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</si>
  <si>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</si>
  <si>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</si>
  <si>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</si>
  <si>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</si>
  <si>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</si>
  <si>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</si>
  <si>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</si>
  <si>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</si>
  <si>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</si>
  <si>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</si>
  <si>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</si>
  <si>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</si>
  <si>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</si>
  <si>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</si>
  <si>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</si>
  <si>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</si>
  <si>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</si>
  <si>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</si>
  <si>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</si>
  <si>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</si>
  <si>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</si>
  <si>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</si>
  <si>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</si>
  <si>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</si>
  <si>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</si>
  <si>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</si>
  <si>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</si>
  <si>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</si>
  <si>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</si>
  <si>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</si>
  <si>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</si>
  <si>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</si>
  <si>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</si>
  <si>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</si>
  <si>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</si>
  <si>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</si>
  <si>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</si>
  <si>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</si>
  <si>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</si>
  <si>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</si>
  <si>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</si>
  <si>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</si>
  <si>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</si>
  <si>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</si>
  <si>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</si>
  <si>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</si>
  <si>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</si>
  <si>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</si>
  <si>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</si>
  <si>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</si>
  <si>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</si>
  <si>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</si>
  <si>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</si>
  <si>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</si>
  <si>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</si>
  <si>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</si>
  <si>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</si>
  <si>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</si>
  <si>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</si>
  <si>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</si>
  <si>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</si>
  <si>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</si>
  <si>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</si>
  <si>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</si>
  <si>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</si>
  <si>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</si>
  <si>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</si>
  <si>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</si>
  <si>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</si>
  <si>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</si>
  <si>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</si>
  <si>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</si>
  <si>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</si>
  <si>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</si>
  <si>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</si>
  <si>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</si>
  <si>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</si>
  <si>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</si>
  <si>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</si>
  <si>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</si>
  <si>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</si>
  <si>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</si>
  <si>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</si>
  <si>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</si>
  <si>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</si>
  <si>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</si>
  <si>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</si>
  <si>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</si>
  <si>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</si>
  <si>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</si>
  <si>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</si>
  <si>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</si>
  <si>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</si>
  <si>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</si>
  <si>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</si>
  <si>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</si>
  <si>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</si>
  <si>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</si>
  <si>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</si>
  <si>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</si>
  <si>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</si>
  <si>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</si>
  <si>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</si>
  <si>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</si>
  <si>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</si>
  <si>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</si>
  <si>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</si>
  <si>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</si>
  <si>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</si>
  <si>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</si>
  <si>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</si>
  <si>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</si>
  <si>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</si>
  <si>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</si>
  <si>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</si>
  <si>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</si>
  <si>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</si>
  <si>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</si>
  <si>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</si>
  <si>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</si>
  <si>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</si>
  <si>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</si>
  <si>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</si>
  <si>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</si>
  <si>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</si>
  <si>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</si>
  <si>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</si>
  <si>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</si>
  <si>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</si>
  <si>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</si>
  <si>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</si>
  <si>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</si>
  <si>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</si>
  <si>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</si>
  <si>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</si>
  <si>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</si>
  <si>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</si>
  <si>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</si>
  <si>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</si>
  <si>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</si>
  <si>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</si>
  <si>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</si>
  <si>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</si>
  <si>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</si>
  <si>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</si>
  <si>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</si>
  <si>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</si>
  <si>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</si>
  <si>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</si>
  <si>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</si>
  <si>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</si>
  <si>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</si>
  <si>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</si>
  <si>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</si>
  <si>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</si>
  <si>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</si>
  <si>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</si>
  <si>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</si>
  <si>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</si>
  <si>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</si>
  <si>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</si>
  <si>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</si>
  <si>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</si>
  <si>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</si>
  <si>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</si>
  <si>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</si>
  <si>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</si>
  <si>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</si>
  <si>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</si>
  <si>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</si>
  <si>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</si>
  <si>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</si>
  <si>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</si>
  <si>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</si>
  <si>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</si>
  <si>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</si>
  <si>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</si>
  <si>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</si>
  <si>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</si>
  <si>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</si>
  <si>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</si>
  <si>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</si>
  <si>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</si>
  <si>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</si>
  <si>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</si>
  <si>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</si>
  <si>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</si>
  <si>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</si>
  <si>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</si>
  <si>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</si>
  <si>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</si>
  <si>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</si>
  <si>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</si>
  <si>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</si>
  <si>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</si>
  <si>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</si>
  <si>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</si>
  <si>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</si>
  <si>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</si>
  <si>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</si>
  <si>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</si>
  <si>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</si>
  <si>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</si>
  <si>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</si>
  <si>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</si>
  <si>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</si>
  <si>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</si>
  <si>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</si>
  <si>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</si>
  <si>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</si>
  <si>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</si>
  <si>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</si>
  <si>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</si>
  <si>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</si>
  <si>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</si>
  <si>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</si>
  <si>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</si>
  <si>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</si>
  <si>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</si>
  <si>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</si>
  <si>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</si>
  <si>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</si>
  <si>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</si>
  <si>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</si>
  <si>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</si>
  <si>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</si>
  <si>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</si>
  <si>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</si>
  <si>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</si>
  <si>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</si>
  <si>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</si>
  <si>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</si>
  <si>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</si>
  <si>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</si>
  <si>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</si>
  <si>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</si>
  <si>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</si>
  <si>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</si>
  <si>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</si>
  <si>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</si>
  <si>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</si>
  <si>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</si>
  <si>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</si>
  <si>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</si>
  <si>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</si>
  <si>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</si>
  <si>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</si>
  <si>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</si>
  <si>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</si>
  <si>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</si>
  <si>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</si>
  <si>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</si>
  <si>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</si>
  <si>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</si>
  <si>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</si>
  <si>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</si>
  <si>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</si>
  <si>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</si>
  <si>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</si>
  <si>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</si>
  <si>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</si>
  <si>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</si>
  <si>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</si>
  <si>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</si>
  <si>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</si>
  <si>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</si>
  <si>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</si>
  <si>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</si>
  <si>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</si>
  <si>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</si>
  <si>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</si>
  <si>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</si>
  <si>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</si>
  <si>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</si>
  <si>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</si>
  <si>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</si>
  <si>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</si>
  <si>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</si>
  <si>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</si>
  <si>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</si>
  <si>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</si>
  <si>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</si>
  <si>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</si>
  <si>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</si>
  <si>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</si>
  <si>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</si>
  <si>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</si>
  <si>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</si>
  <si>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</si>
  <si>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</si>
  <si>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</si>
  <si>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</si>
  <si>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</si>
  <si>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</si>
  <si>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</si>
  <si>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</si>
  <si>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</si>
  <si>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</si>
  <si>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</si>
  <si>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</si>
  <si>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</si>
  <si>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</si>
  <si>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</si>
  <si>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</si>
  <si>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</si>
  <si>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</si>
  <si>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</si>
  <si>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</si>
  <si>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</si>
  <si>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</si>
  <si>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</si>
  <si>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</si>
  <si>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</si>
  <si>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</si>
  <si>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</si>
  <si>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</si>
  <si>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</si>
  <si>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</si>
  <si>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</si>
  <si>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</si>
  <si>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</si>
  <si>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</si>
  <si>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</si>
  <si>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</si>
  <si>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</si>
  <si>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</si>
  <si>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</si>
  <si>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</si>
  <si>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</si>
  <si>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</si>
  <si>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</si>
  <si>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</si>
  <si>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</si>
  <si>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</si>
  <si>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</si>
  <si>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</si>
  <si>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</si>
  <si>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</si>
  <si>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</si>
  <si>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</si>
  <si>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</si>
  <si>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</si>
  <si>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</si>
  <si>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</si>
  <si>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</si>
  <si>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</si>
  <si>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</si>
  <si>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</si>
  <si>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</si>
  <si>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</si>
  <si>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</si>
  <si>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</si>
  <si>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</si>
  <si>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</si>
  <si>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</si>
  <si>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</si>
  <si>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</si>
  <si>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</si>
  <si>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</si>
  <si>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</si>
  <si>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</si>
  <si>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</si>
  <si>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</si>
  <si>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</si>
  <si>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</si>
  <si>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</si>
  <si>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</si>
  <si>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</si>
  <si>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</si>
  <si>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</si>
  <si>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</si>
  <si>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</si>
  <si>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</si>
  <si>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</si>
  <si>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</si>
  <si>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</si>
  <si>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</si>
  <si>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</si>
  <si>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</si>
  <si>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</si>
  <si>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</si>
  <si>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</si>
  <si>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</si>
  <si>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</si>
  <si>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</si>
  <si>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</si>
  <si>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</si>
  <si>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</si>
  <si>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</si>
  <si>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</si>
  <si>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</si>
  <si>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</si>
  <si>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</si>
  <si>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</si>
  <si>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</si>
  <si>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</si>
  <si>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</si>
  <si>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</si>
  <si>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</si>
  <si>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</si>
  <si>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</si>
  <si>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</si>
  <si>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</si>
  <si>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</si>
  <si>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</si>
  <si>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</si>
  <si>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</si>
  <si>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</si>
  <si>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</si>
  <si>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</si>
  <si>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</si>
  <si>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</si>
  <si>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</si>
  <si>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</si>
  <si>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</si>
  <si>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</si>
  <si>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</si>
  <si>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</si>
  <si>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</si>
  <si>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</si>
  <si>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</si>
  <si>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</si>
  <si>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</si>
  <si>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</si>
  <si>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</si>
  <si>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</si>
  <si>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</si>
  <si>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</si>
  <si>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</si>
  <si>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</si>
  <si>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</si>
  <si>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</si>
  <si>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</si>
  <si>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</si>
  <si>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</si>
  <si>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</si>
  <si>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</si>
  <si>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</si>
  <si>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</si>
  <si>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</si>
  <si>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</si>
  <si>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</si>
  <si>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</si>
  <si>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</si>
  <si>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</si>
  <si>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</si>
  <si>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</si>
  <si>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</si>
  <si>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</si>
  <si>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</si>
  <si>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</si>
  <si>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</si>
  <si>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</si>
  <si>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</si>
  <si>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</si>
  <si>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</si>
  <si>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</si>
  <si>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</si>
  <si>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</si>
  <si>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</si>
  <si>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</si>
  <si>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</si>
  <si>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</si>
  <si>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</si>
  <si>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</si>
  <si>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</si>
  <si>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</si>
  <si>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</si>
  <si>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</si>
  <si>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</si>
  <si>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</si>
  <si>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</si>
  <si>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</si>
  <si>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</si>
  <si>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</si>
  <si>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</si>
  <si>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</si>
  <si>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</si>
  <si>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</si>
  <si>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</si>
  <si>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</si>
  <si>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</si>
  <si>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</si>
  <si>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</si>
  <si>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</si>
  <si>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</si>
  <si>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</si>
  <si>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</si>
  <si>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</si>
  <si>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</si>
  <si>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</si>
  <si>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</si>
  <si>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</si>
  <si>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</si>
  <si>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</si>
  <si>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</si>
  <si>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</si>
  <si>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</si>
  <si>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</si>
  <si>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</si>
  <si>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</si>
  <si>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</si>
  <si>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</si>
  <si>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</si>
  <si>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</si>
  <si>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</si>
  <si>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</si>
  <si>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</si>
  <si>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</si>
  <si>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</si>
  <si>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</si>
  <si>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</si>
  <si>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</si>
  <si>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</si>
  <si>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</si>
  <si>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</si>
  <si>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</si>
  <si>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</si>
  <si>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</si>
  <si>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</si>
  <si>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</si>
  <si>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</si>
  <si>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</si>
  <si>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</si>
  <si>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</si>
  <si>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</si>
  <si>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</si>
  <si>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</si>
  <si>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</si>
  <si>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</si>
  <si>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</si>
  <si>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</si>
  <si>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</si>
  <si>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</si>
  <si>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</si>
  <si>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</si>
  <si>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</si>
  <si>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</si>
  <si>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</si>
  <si>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</si>
  <si>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</si>
  <si>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</si>
  <si>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</si>
  <si>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</si>
  <si>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</si>
  <si>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</si>
  <si>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</si>
  <si>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</si>
  <si>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</si>
  <si>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</si>
  <si>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</si>
  <si>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</si>
  <si>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</si>
  <si>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</si>
  <si>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</si>
  <si>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</si>
  <si>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</si>
  <si>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</si>
  <si>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</si>
  <si>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</si>
  <si>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</si>
  <si>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</si>
  <si>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</si>
  <si>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</si>
  <si>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</si>
  <si>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</si>
  <si>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</si>
  <si>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</si>
  <si>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</si>
  <si>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</si>
  <si>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</si>
  <si>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</si>
  <si>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</si>
  <si>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</si>
  <si>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</si>
  <si>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</si>
  <si>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</si>
  <si>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</si>
  <si>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</si>
  <si>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</si>
  <si>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</si>
  <si>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</si>
  <si>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</si>
  <si>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</si>
  <si>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</si>
  <si>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</si>
  <si>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</si>
  <si>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</si>
  <si>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</si>
  <si>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</si>
  <si>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</si>
  <si>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</si>
  <si>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</si>
  <si>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</si>
  <si>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</si>
  <si>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</si>
  <si>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</si>
  <si>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</si>
  <si>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</si>
  <si>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</si>
  <si>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</si>
  <si>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</si>
  <si>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</si>
  <si>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</si>
  <si>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</si>
  <si>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</si>
  <si>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</si>
  <si>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</si>
  <si>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</si>
  <si>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</si>
  <si>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</si>
  <si>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</si>
  <si>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</si>
  <si>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</si>
  <si>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</si>
  <si>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</si>
  <si>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</si>
  <si>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</si>
  <si>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</si>
  <si>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</si>
  <si>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</si>
  <si>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</si>
  <si>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</si>
  <si>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</si>
  <si>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</si>
  <si>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</si>
  <si>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</si>
  <si>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</si>
  <si>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</si>
  <si>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</si>
  <si>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</si>
  <si>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</si>
  <si>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</si>
  <si>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</si>
  <si>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</si>
  <si>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</si>
  <si>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</si>
  <si>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</si>
  <si>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</si>
  <si>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</si>
  <si>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</si>
  <si>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</si>
  <si>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</si>
  <si>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</si>
  <si>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</si>
  <si>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</si>
  <si>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</si>
  <si>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</si>
  <si>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</si>
  <si>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</si>
  <si>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</si>
  <si>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</si>
  <si>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</si>
  <si>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</si>
  <si>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</si>
  <si>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</si>
  <si>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</si>
  <si>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</si>
  <si>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</si>
  <si>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</si>
  <si>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</si>
  <si>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</si>
  <si>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</si>
  <si>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</si>
  <si>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</si>
  <si>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</si>
  <si>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</si>
  <si>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</si>
  <si>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</si>
  <si>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</si>
  <si>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</si>
  <si>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</si>
  <si>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</si>
  <si>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</si>
  <si>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</si>
  <si>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</si>
  <si>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</si>
  <si>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</si>
  <si>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</si>
  <si>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</si>
  <si>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</si>
  <si>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</si>
  <si>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</si>
  <si>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</si>
  <si>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</si>
  <si>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</si>
  <si>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</si>
  <si>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</si>
  <si>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</si>
  <si>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</si>
  <si>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</si>
  <si>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</si>
  <si>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</si>
  <si>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</si>
  <si>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</si>
  <si>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</si>
  <si>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</si>
  <si>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</si>
  <si>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</si>
  <si>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</si>
  <si>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</si>
  <si>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</si>
  <si>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</si>
  <si>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</si>
  <si>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</si>
  <si>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</si>
  <si>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</si>
  <si>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</si>
  <si>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</si>
  <si>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</si>
  <si>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</si>
  <si>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</si>
  <si>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</si>
  <si>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</si>
  <si>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</si>
  <si>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</si>
  <si>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</si>
  <si>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</si>
  <si>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</si>
  <si>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</si>
  <si>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</si>
  <si>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</si>
  <si>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</si>
  <si>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</si>
  <si>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</si>
  <si>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</si>
  <si>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</si>
  <si>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</si>
  <si>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</si>
  <si>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</si>
  <si>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</si>
  <si>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</si>
  <si>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</si>
  <si>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</si>
  <si>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</si>
  <si>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</si>
  <si>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</si>
  <si>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</si>
  <si>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</si>
  <si>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</si>
  <si>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</si>
  <si>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</si>
  <si>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</si>
  <si>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</si>
  <si>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</si>
  <si>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</si>
  <si>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</si>
  <si>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</si>
  <si>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</si>
  <si>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</si>
  <si>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</si>
  <si>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</si>
  <si>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</si>
  <si>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</si>
  <si>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</si>
  <si>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</si>
  <si>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</si>
  <si>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</si>
  <si>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</si>
  <si>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</si>
  <si>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</si>
  <si>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</si>
  <si>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</si>
  <si>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</si>
  <si>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</si>
  <si>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</si>
  <si>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</si>
  <si>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</si>
  <si>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</si>
  <si>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</si>
  <si>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</si>
  <si>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</si>
  <si>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</si>
  <si>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</si>
  <si>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</si>
  <si>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</si>
  <si>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</si>
  <si>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</si>
  <si>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</si>
  <si>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</si>
  <si>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</si>
  <si>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</si>
  <si>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</si>
  <si>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</si>
  <si>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</si>
  <si>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</si>
  <si>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</si>
  <si>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</si>
  <si>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</si>
  <si>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</si>
  <si>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</si>
  <si>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</si>
  <si>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</si>
  <si>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</si>
  <si>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</si>
  <si>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</si>
  <si>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</si>
  <si>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</si>
  <si>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</si>
  <si>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</si>
  <si>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</si>
  <si>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</si>
  <si>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</si>
  <si>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</si>
  <si>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</si>
  <si>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</si>
  <si>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</si>
  <si>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</si>
  <si>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</si>
  <si>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</si>
  <si>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</si>
  <si>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</si>
  <si>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</si>
  <si>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</si>
  <si>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</si>
  <si>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</si>
  <si>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</si>
  <si>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</si>
  <si>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</si>
  <si>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</si>
  <si>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</si>
  <si>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</si>
  <si>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</si>
  <si>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</si>
  <si>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</si>
  <si>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</si>
  <si>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</si>
  <si>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</si>
  <si>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</si>
  <si>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</si>
  <si>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</si>
  <si>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</si>
  <si>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</si>
  <si>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</si>
  <si>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</si>
  <si>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</si>
  <si>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</si>
  <si>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</si>
  <si>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</si>
  <si>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</si>
  <si>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</si>
  <si>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</si>
  <si>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</si>
  <si>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</si>
  <si>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</si>
  <si>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</si>
  <si>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</si>
  <si>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</si>
  <si>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</si>
  <si>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</si>
  <si>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</si>
  <si>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</si>
  <si>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</si>
  <si>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</si>
  <si>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</si>
  <si>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</si>
  <si>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</si>
  <si>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</si>
  <si>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</si>
  <si>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</si>
  <si>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</si>
  <si>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</si>
  <si>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</si>
  <si>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</si>
  <si>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</si>
  <si>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</si>
  <si>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</si>
  <si>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</si>
  <si>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</si>
  <si>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</si>
  <si>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</si>
  <si>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</si>
  <si>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</si>
  <si>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</si>
  <si>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</si>
  <si>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</si>
  <si>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</si>
  <si>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</si>
  <si>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</si>
  <si>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</si>
  <si>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</si>
  <si>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</si>
  <si>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</si>
  <si>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</si>
  <si>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</si>
  <si>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</si>
  <si>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</si>
  <si>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</si>
  <si>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</si>
  <si>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</si>
  <si>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</si>
  <si>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</si>
  <si>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</si>
  <si>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</si>
  <si>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</si>
  <si>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</si>
  <si>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</si>
  <si>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</si>
  <si>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</si>
  <si>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</si>
  <si>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</si>
  <si>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</si>
  <si>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</si>
  <si>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</si>
  <si>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</si>
  <si>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</si>
  <si>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</si>
  <si>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</si>
  <si>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</si>
  <si>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</si>
  <si>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</si>
  <si>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</si>
  <si>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</si>
  <si>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</si>
  <si>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</si>
  <si>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</si>
  <si>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</si>
  <si>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</si>
  <si>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</si>
  <si>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</si>
  <si>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</si>
  <si>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</si>
  <si>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</si>
  <si>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</si>
  <si>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</si>
  <si>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</si>
  <si>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</si>
  <si>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</si>
  <si>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</si>
  <si>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</si>
  <si>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</si>
  <si>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</si>
  <si>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</si>
  <si>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</si>
  <si>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</si>
  <si>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</si>
  <si>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</si>
  <si>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</si>
  <si>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</si>
  <si>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</si>
  <si>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</si>
  <si>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</si>
  <si>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</si>
  <si>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</si>
  <si>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</si>
  <si>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</si>
  <si>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</si>
  <si>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</si>
  <si>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</si>
  <si>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</si>
  <si>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</si>
  <si>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</si>
  <si>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</si>
  <si>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</si>
  <si>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</si>
  <si>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</si>
  <si>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</si>
  <si>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</si>
  <si>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</si>
  <si>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</si>
  <si>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</si>
  <si>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</si>
  <si>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</si>
  <si>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</si>
  <si>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</si>
  <si>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</si>
  <si>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</si>
  <si>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</si>
  <si>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</si>
  <si>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</si>
  <si>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</si>
  <si>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</si>
  <si>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</si>
  <si>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</si>
  <si>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</si>
  <si>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</si>
  <si>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</si>
  <si>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</si>
  <si>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</si>
  <si>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</si>
  <si>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</si>
  <si>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</si>
  <si>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</si>
  <si>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</si>
  <si>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</si>
  <si>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</si>
  <si>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</si>
  <si>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</si>
  <si>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</si>
  <si>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</si>
  <si>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</si>
  <si>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</si>
  <si>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</si>
  <si>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</si>
  <si>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</si>
  <si>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</si>
  <si>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</si>
  <si>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</si>
  <si>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</si>
  <si>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</si>
  <si>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</si>
  <si>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</si>
  <si>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</si>
  <si>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</si>
  <si>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</si>
  <si>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</si>
  <si>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</si>
  <si>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</si>
  <si>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</si>
  <si>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</si>
  <si>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</si>
  <si>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</si>
  <si>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</si>
  <si>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</si>
  <si>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</si>
  <si>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</si>
  <si>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</si>
  <si>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</si>
  <si>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</si>
  <si>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</si>
  <si>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</si>
  <si>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</si>
  <si>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</si>
  <si>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</si>
  <si>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</si>
  <si>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</si>
  <si>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</si>
  <si>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</si>
  <si>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</si>
  <si>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</si>
  <si>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</si>
  <si>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</si>
  <si>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</si>
  <si>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</si>
  <si>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</si>
  <si>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</si>
  <si>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</si>
  <si>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</si>
  <si>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</si>
  <si>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</si>
  <si>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</si>
  <si>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</si>
  <si>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</si>
  <si>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</si>
  <si>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</si>
  <si>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</si>
  <si>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</si>
  <si>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</si>
  <si>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</si>
  <si>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</si>
  <si>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</si>
  <si>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</si>
  <si>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</si>
  <si>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</si>
  <si>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</si>
  <si>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</si>
  <si>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</si>
  <si>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</si>
  <si>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</si>
  <si>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</si>
  <si>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</si>
  <si>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</si>
  <si>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</si>
  <si>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</si>
  <si>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</si>
  <si>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</si>
  <si>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</si>
  <si>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</si>
  <si>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</si>
  <si>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</si>
  <si>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</si>
  <si>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</si>
  <si>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</si>
  <si>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</si>
  <si>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</si>
  <si>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</si>
  <si>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</si>
  <si>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</si>
  <si>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</si>
  <si>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</si>
  <si>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</si>
  <si>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</si>
  <si>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</si>
  <si>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</si>
  <si>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</si>
  <si>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</si>
  <si>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</si>
  <si>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</si>
  <si>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</si>
  <si>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</si>
  <si>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</si>
  <si>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</si>
  <si>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</si>
  <si>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</si>
  <si>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</si>
  <si>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</si>
  <si>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</si>
  <si>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</si>
  <si>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</si>
  <si>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</si>
  <si>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</si>
  <si>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</si>
  <si>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</si>
  <si>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</si>
  <si>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</si>
  <si>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</si>
  <si>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</si>
  <si>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</si>
  <si>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</si>
  <si>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</si>
  <si>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</si>
  <si>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</si>
  <si>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</si>
  <si>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</si>
  <si>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</si>
  <si>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</si>
  <si>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</si>
  <si>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</si>
  <si>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</si>
  <si>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</si>
  <si>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</si>
  <si>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</si>
  <si>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</si>
  <si>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</si>
  <si>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</si>
  <si>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</si>
  <si>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</si>
  <si>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</si>
  <si>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</si>
  <si>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</si>
  <si>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</si>
  <si>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</si>
  <si>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</si>
  <si>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</si>
  <si>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</si>
  <si>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</si>
  <si>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</si>
  <si>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</si>
  <si>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</si>
  <si>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</si>
  <si>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</si>
  <si>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</si>
  <si>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</si>
  <si>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</si>
  <si>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</si>
  <si>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</si>
  <si>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</si>
  <si>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</si>
  <si>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</si>
  <si>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</si>
  <si>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</si>
  <si>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</si>
  <si>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</si>
  <si>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</si>
  <si>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</si>
  <si>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</si>
  <si>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</si>
  <si>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</si>
  <si>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</si>
  <si>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</si>
  <si>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</si>
  <si>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</si>
  <si>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</si>
  <si>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</si>
  <si>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</si>
  <si>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</si>
  <si>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</si>
  <si>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</si>
  <si>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</si>
  <si>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</si>
  <si>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</si>
  <si>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</si>
  <si>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</si>
  <si>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</si>
  <si>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</si>
  <si>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</si>
  <si>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</si>
  <si>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</si>
  <si>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</si>
  <si>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</si>
  <si>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</si>
  <si>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</si>
  <si>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</si>
  <si>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</si>
  <si>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</si>
  <si>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</si>
  <si>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</si>
  <si>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</si>
  <si>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</si>
  <si>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</si>
  <si>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</si>
  <si>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</si>
  <si>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</si>
  <si>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</si>
  <si>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</si>
  <si>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</si>
  <si>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</si>
  <si>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</si>
  <si>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</si>
  <si>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</si>
  <si>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</si>
  <si>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</si>
  <si>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</si>
  <si>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</si>
  <si>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</si>
  <si>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</si>
  <si>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</si>
  <si>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</si>
  <si>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</si>
  <si>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</si>
  <si>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</si>
  <si>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</si>
  <si>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</si>
  <si>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</si>
  <si>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</si>
  <si>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</si>
  <si>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</si>
  <si>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</si>
  <si>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</si>
  <si>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</si>
  <si>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</si>
  <si>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</si>
  <si>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</si>
  <si>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</si>
  <si>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</si>
  <si>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</si>
  <si>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</si>
  <si>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</si>
  <si>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</si>
  <si>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</si>
  <si>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</si>
  <si>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</si>
  <si>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</si>
  <si>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</si>
  <si>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</si>
  <si>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</si>
  <si>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</si>
  <si>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</si>
  <si>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</si>
  <si>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</si>
  <si>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</si>
  <si>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</si>
  <si>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</si>
  <si>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</si>
  <si>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</si>
  <si>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</si>
  <si>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</si>
  <si>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</si>
  <si>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</si>
  <si>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</si>
  <si>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</si>
  <si>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</si>
  <si>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</si>
  <si>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</si>
  <si>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</si>
  <si>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</si>
  <si>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</si>
  <si>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</si>
  <si>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</si>
  <si>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</si>
  <si>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</si>
  <si>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</si>
  <si>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</si>
  <si>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</si>
  <si>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</si>
  <si>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</si>
  <si>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</si>
  <si>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</si>
  <si>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</si>
  <si>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</si>
  <si>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</si>
  <si>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</si>
  <si>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</si>
  <si>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</si>
  <si>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</si>
  <si>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</si>
  <si>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</si>
  <si>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</si>
  <si>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</si>
  <si>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</si>
  <si>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</si>
  <si>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</si>
  <si>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</si>
  <si>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</si>
  <si>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</si>
  <si>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</si>
  <si>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</si>
  <si>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</si>
  <si>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</si>
  <si>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</si>
  <si>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</si>
  <si>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</si>
  <si>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</si>
  <si>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</si>
  <si>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</si>
  <si>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</si>
  <si>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</si>
  <si>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</si>
  <si>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</si>
  <si>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</si>
  <si>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</si>
  <si>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</si>
  <si>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</si>
  <si>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</si>
  <si>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</si>
  <si>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</si>
  <si>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</si>
  <si>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</si>
  <si>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</si>
  <si>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</si>
  <si>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</si>
  <si>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</si>
  <si>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</si>
  <si>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</si>
  <si>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</si>
  <si>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</si>
  <si>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</si>
  <si>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</si>
  <si>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</si>
  <si>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</si>
  <si>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</si>
  <si>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</si>
  <si>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</si>
  <si>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</si>
  <si>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</si>
  <si>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</si>
  <si>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</si>
  <si>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</si>
  <si>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</si>
  <si>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</si>
  <si>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</si>
  <si>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</si>
  <si>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</si>
  <si>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</si>
  <si>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</si>
  <si>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</si>
  <si>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</si>
  <si>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</si>
  <si>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</si>
  <si>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</si>
  <si>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</si>
  <si>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</si>
  <si>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</si>
  <si>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</si>
  <si>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</si>
  <si>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</si>
  <si>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</si>
  <si>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</si>
  <si>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</si>
  <si>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</si>
  <si>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</si>
  <si>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</si>
  <si>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</si>
  <si>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</si>
  <si>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</si>
  <si>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</si>
  <si>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</si>
  <si>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</si>
  <si>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</si>
  <si>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</si>
  <si>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</si>
  <si>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</si>
  <si>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</si>
  <si>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</si>
  <si>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</si>
  <si>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</si>
  <si>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</si>
  <si>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</si>
  <si>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</si>
  <si>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</si>
  <si>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</si>
  <si>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</si>
  <si>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</si>
  <si>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</si>
  <si>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</si>
  <si>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</si>
  <si>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</si>
  <si>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</si>
  <si>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</si>
  <si>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</si>
  <si>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</si>
  <si>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</si>
  <si>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</si>
  <si>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</si>
  <si>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</si>
  <si>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</si>
  <si>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</si>
  <si>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</si>
  <si>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</si>
  <si>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</si>
  <si>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</si>
  <si>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</si>
  <si>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</si>
  <si>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</si>
  <si>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</si>
  <si>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</si>
  <si>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</si>
  <si>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</si>
  <si>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</si>
  <si>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</si>
  <si>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</si>
  <si>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</si>
  <si>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</si>
  <si>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</si>
  <si>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</si>
  <si>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</si>
  <si>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</si>
  <si>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</si>
  <si>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</si>
  <si>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</si>
  <si>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</si>
  <si>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</si>
  <si>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</si>
  <si>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</si>
  <si>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</si>
  <si>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</si>
  <si>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</si>
  <si>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</si>
  <si>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</si>
  <si>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</si>
  <si>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</si>
  <si>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</si>
  <si>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</si>
  <si>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</si>
  <si>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</si>
  <si>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</si>
  <si>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</si>
  <si>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</si>
  <si>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</si>
  <si>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</si>
  <si>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</si>
  <si>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</si>
  <si>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</si>
  <si>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</si>
  <si>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</si>
  <si>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</si>
  <si>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</si>
  <si>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</si>
  <si>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</si>
  <si>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</si>
  <si>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</si>
  <si>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</si>
  <si>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</si>
  <si>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</si>
  <si>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</si>
  <si>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</si>
  <si>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</si>
  <si>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</si>
  <si>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</si>
  <si>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</si>
  <si>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</si>
  <si>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</si>
  <si>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</si>
  <si>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</si>
  <si>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</si>
  <si>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</si>
  <si>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</si>
  <si>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</si>
  <si>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</si>
  <si>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</si>
  <si>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</si>
  <si>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</si>
  <si>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</si>
  <si>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</si>
  <si>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</si>
  <si>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</si>
  <si>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</si>
  <si>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</si>
  <si>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</si>
  <si>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</si>
  <si>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</si>
  <si>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</si>
  <si>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</si>
  <si>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</si>
  <si>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</si>
  <si>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</si>
  <si>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</si>
  <si>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</si>
  <si>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</si>
  <si>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</si>
  <si>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</si>
  <si>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</si>
  <si>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</si>
  <si>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</si>
  <si>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</si>
  <si>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</si>
  <si>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</si>
  <si>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</si>
  <si>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</si>
  <si>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</si>
  <si>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</si>
  <si>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</si>
  <si>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</si>
  <si>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</si>
  <si>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</si>
  <si>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</si>
  <si>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</si>
  <si>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</si>
  <si>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</si>
  <si>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</si>
  <si>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</si>
  <si>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</si>
  <si>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</si>
  <si>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</si>
  <si>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</si>
  <si>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</si>
  <si>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</si>
  <si>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</si>
  <si>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</si>
  <si>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</si>
  <si>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</si>
  <si>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</si>
  <si>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</si>
  <si>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</si>
  <si>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</si>
  <si>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</si>
  <si>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</si>
  <si>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</si>
  <si>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</si>
  <si>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</si>
  <si>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</si>
  <si>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</si>
  <si>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</si>
  <si>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</si>
  <si>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</si>
  <si>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</si>
  <si>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</si>
  <si>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</si>
  <si>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</si>
  <si>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</si>
  <si>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</si>
  <si>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</si>
  <si>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</si>
  <si>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</si>
  <si>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</si>
  <si>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</si>
  <si>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</si>
  <si>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</si>
  <si>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</si>
  <si>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</si>
  <si>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</si>
  <si>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</si>
  <si>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</si>
  <si>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</si>
  <si>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</si>
  <si>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</si>
  <si>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</si>
  <si>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</si>
  <si>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</si>
  <si>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</si>
  <si>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</si>
  <si>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</si>
  <si>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</si>
  <si>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</si>
  <si>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</si>
  <si>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</si>
  <si>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</si>
  <si>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</si>
  <si>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</si>
  <si>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</si>
  <si>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</si>
  <si>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</si>
  <si>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</si>
  <si>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</si>
  <si>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</si>
  <si>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</si>
  <si>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</si>
  <si>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</si>
  <si>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</si>
  <si>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</si>
  <si>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</si>
  <si>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</si>
  <si>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</si>
  <si>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</si>
  <si>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</si>
  <si>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</si>
  <si>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</si>
  <si>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</si>
  <si>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</si>
  <si>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</si>
  <si>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</si>
  <si>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</si>
  <si>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</si>
  <si>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</si>
  <si>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</si>
  <si>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</si>
  <si>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</si>
  <si>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</si>
  <si>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</si>
  <si>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</si>
  <si>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</si>
  <si>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</si>
  <si>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</si>
  <si>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</si>
  <si>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</si>
  <si>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</si>
  <si>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</si>
  <si>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</si>
  <si>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</si>
  <si>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</si>
  <si>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</si>
  <si>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</si>
  <si>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</si>
  <si>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</si>
  <si>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</si>
  <si>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</si>
  <si>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</si>
  <si>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</si>
  <si>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</si>
  <si>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</si>
  <si>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</si>
  <si>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</si>
  <si>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</si>
  <si>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</si>
  <si>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</si>
  <si>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</si>
  <si>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</si>
  <si>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</si>
  <si>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</si>
  <si>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</si>
  <si>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</si>
  <si>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</si>
  <si>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</si>
  <si>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</si>
  <si>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</si>
  <si>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</si>
  <si>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</si>
  <si>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</si>
  <si>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</si>
  <si>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</si>
  <si>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</si>
  <si>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</si>
  <si>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</si>
  <si>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</si>
  <si>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</si>
  <si>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</si>
  <si>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</si>
  <si>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</si>
  <si>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</si>
  <si>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</si>
  <si>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</si>
  <si>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</si>
  <si>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</si>
  <si>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</si>
  <si>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</si>
  <si>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</si>
  <si>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</si>
  <si>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</si>
  <si>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</si>
  <si>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</si>
  <si>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</si>
  <si>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</si>
  <si>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</si>
  <si>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</si>
  <si>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</si>
  <si>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</si>
  <si>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</si>
  <si>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</si>
  <si>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</si>
  <si>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</si>
  <si>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</si>
  <si>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</si>
  <si>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</si>
  <si>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</si>
  <si>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</si>
  <si>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</si>
  <si>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</si>
  <si>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</si>
  <si>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</si>
  <si>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</si>
  <si>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</si>
  <si>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</si>
  <si>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</si>
  <si>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</si>
  <si>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</si>
  <si>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</si>
  <si>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</si>
  <si>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</si>
  <si>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</si>
  <si>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</si>
  <si>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</si>
  <si>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</si>
  <si>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</si>
  <si>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</si>
  <si>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</si>
  <si>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</si>
  <si>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</si>
  <si>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</si>
  <si>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</si>
  <si>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</si>
  <si>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</si>
  <si>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</si>
  <si>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</si>
  <si>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</si>
  <si>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</si>
  <si>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</si>
  <si>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</si>
  <si>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</si>
  <si>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</si>
  <si>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</si>
  <si>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</si>
  <si>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</si>
  <si>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</si>
  <si>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</si>
  <si>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</si>
  <si>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</si>
  <si>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</si>
  <si>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</si>
  <si>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</si>
  <si>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</si>
  <si>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</si>
  <si>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</si>
  <si>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</si>
  <si>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</si>
  <si>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</si>
  <si>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</si>
  <si>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</si>
  <si>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</si>
  <si>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</si>
  <si>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</si>
  <si>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</si>
  <si>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</si>
  <si>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</si>
  <si>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</si>
  <si>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</si>
  <si>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</si>
  <si>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</si>
  <si>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</si>
  <si>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</si>
  <si>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</si>
  <si>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</si>
  <si>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</si>
  <si>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</si>
  <si>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</si>
  <si>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</si>
  <si>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</si>
  <si>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</si>
  <si>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</si>
  <si>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</si>
  <si>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</si>
  <si>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</si>
  <si>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</si>
  <si>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</si>
  <si>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</si>
  <si>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</si>
  <si>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</si>
  <si>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</si>
  <si>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</si>
  <si>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</si>
  <si>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</si>
  <si>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</si>
  <si>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</si>
  <si>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</si>
  <si>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</si>
  <si>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</si>
  <si>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</si>
  <si>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</si>
  <si>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</si>
  <si>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</si>
  <si>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</si>
  <si>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</si>
  <si>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</si>
  <si>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</si>
  <si>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</si>
  <si>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</si>
  <si>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</si>
  <si>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</si>
  <si>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</si>
  <si>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</si>
  <si>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</si>
  <si>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</si>
  <si>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</si>
  <si>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</si>
  <si>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</si>
  <si>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</si>
  <si>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</si>
  <si>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</si>
  <si>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</si>
  <si>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</si>
  <si>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</si>
  <si>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</si>
  <si>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</si>
  <si>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</si>
  <si>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</si>
  <si>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</si>
  <si>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</si>
  <si>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</si>
  <si>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</si>
  <si>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</si>
  <si>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</si>
  <si>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</si>
  <si>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</si>
  <si>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</si>
  <si>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</si>
  <si>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</si>
  <si>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</si>
  <si>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</si>
  <si>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</si>
  <si>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</si>
  <si>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</si>
  <si>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</si>
  <si>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</si>
  <si>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</si>
  <si>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</si>
  <si>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</si>
  <si>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</si>
  <si>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</si>
  <si>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</si>
  <si>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</si>
  <si>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</si>
  <si>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</si>
  <si>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</si>
  <si>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</si>
  <si>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</si>
  <si>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</si>
  <si>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</si>
  <si>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</si>
  <si>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</si>
  <si>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</si>
  <si>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</si>
  <si>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</si>
  <si>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</si>
  <si>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</si>
  <si>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</si>
  <si>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</si>
  <si>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</si>
  <si>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</si>
  <si>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</si>
  <si>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</si>
  <si>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</si>
  <si>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</si>
  <si>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</si>
  <si>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</si>
  <si>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</si>
  <si>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</si>
  <si>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</si>
  <si>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</si>
  <si>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</si>
  <si>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</si>
  <si>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</si>
  <si>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</si>
  <si>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</si>
  <si>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</si>
  <si>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</si>
  <si>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</si>
  <si>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</si>
  <si>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</si>
  <si>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</si>
  <si>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</si>
  <si>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</si>
  <si>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</si>
  <si>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</si>
  <si>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</si>
  <si>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</si>
  <si>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</si>
  <si>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</si>
  <si>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</si>
  <si>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</si>
  <si>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</si>
  <si>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</si>
  <si>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</si>
  <si>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</si>
  <si>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</si>
  <si>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</si>
  <si>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</si>
  <si>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</si>
  <si>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</si>
  <si>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</si>
  <si>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</si>
  <si>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</si>
  <si>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</si>
  <si>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</si>
  <si>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</si>
  <si>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</si>
  <si>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</si>
  <si>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</si>
  <si>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</si>
  <si>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</si>
  <si>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</si>
  <si>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</si>
  <si>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</si>
  <si>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</si>
  <si>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</si>
  <si>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</si>
  <si>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</si>
  <si>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</si>
  <si>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</si>
  <si>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</si>
  <si>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</si>
  <si>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</si>
  <si>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</si>
  <si>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</si>
  <si>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</si>
  <si>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</si>
  <si>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</si>
  <si>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</si>
  <si>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</si>
  <si>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</si>
  <si>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</si>
  <si>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</si>
  <si>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</si>
  <si>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</si>
  <si>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</si>
  <si>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</si>
  <si>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</si>
  <si>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</si>
  <si>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</si>
  <si>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</si>
  <si>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</si>
  <si>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</si>
  <si>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</si>
  <si>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</si>
  <si>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</si>
  <si>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</si>
  <si>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</si>
  <si>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</si>
  <si>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</si>
  <si>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</si>
  <si>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</si>
  <si>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</si>
  <si>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</si>
  <si>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</si>
  <si>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</si>
  <si>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</si>
  <si>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</si>
  <si>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</si>
  <si>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</si>
  <si>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</si>
  <si>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</si>
  <si>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</si>
  <si>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</si>
  <si>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</si>
  <si>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</si>
  <si>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</si>
  <si>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</si>
  <si>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</si>
  <si>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</si>
  <si>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</si>
  <si>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</si>
  <si>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</si>
  <si>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</si>
  <si>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</si>
  <si>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</si>
  <si>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</si>
  <si>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</si>
  <si>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</si>
  <si>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</si>
  <si>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</si>
  <si>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</si>
  <si>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</si>
  <si>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</si>
  <si>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</si>
  <si>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</si>
  <si>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</si>
  <si>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</si>
  <si>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</si>
  <si>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</si>
  <si>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</si>
  <si>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</si>
  <si>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</si>
  <si>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</si>
  <si>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</si>
  <si>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</si>
  <si>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</si>
  <si>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</si>
  <si>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</si>
  <si>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</si>
  <si>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</si>
  <si>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</si>
  <si>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</si>
  <si>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</si>
  <si>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</si>
  <si>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</si>
  <si>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</si>
  <si>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</si>
  <si>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</si>
  <si>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</si>
  <si>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</si>
  <si>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</si>
  <si>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</si>
  <si>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</si>
  <si>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</si>
  <si>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</si>
  <si>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</si>
  <si>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</si>
  <si>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</si>
  <si>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</si>
  <si>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</si>
  <si>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</si>
  <si>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</si>
  <si>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</si>
  <si>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</si>
  <si>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</si>
  <si>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</si>
  <si>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</si>
  <si>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</si>
  <si>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</si>
  <si>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</si>
  <si>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</si>
  <si>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</si>
  <si>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</si>
  <si>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</si>
  <si>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</si>
  <si>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</si>
  <si>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</si>
  <si>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</si>
  <si>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</si>
  <si>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</si>
  <si>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</si>
  <si>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</si>
  <si>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</si>
  <si>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</si>
  <si>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</si>
  <si>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</si>
  <si>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</si>
  <si>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</si>
  <si>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</si>
  <si>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</si>
  <si>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</si>
  <si>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</si>
  <si>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</si>
  <si>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</si>
  <si>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</si>
  <si>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</si>
  <si>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</si>
  <si>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</si>
  <si>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</si>
  <si>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</si>
  <si>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</si>
  <si>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</si>
  <si>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</si>
  <si>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</si>
  <si>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</si>
  <si>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</si>
  <si>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</si>
  <si>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</si>
  <si>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</si>
  <si>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</si>
  <si>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</si>
  <si>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</si>
  <si>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</si>
  <si>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</si>
  <si>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</si>
  <si>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</si>
  <si>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</si>
  <si>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</si>
  <si>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</si>
  <si>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</si>
  <si>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</si>
  <si>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</si>
  <si>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</si>
  <si>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</si>
  <si>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</si>
  <si>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</si>
  <si>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</si>
  <si>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</si>
  <si>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</si>
  <si>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</si>
  <si>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</si>
  <si>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</si>
  <si>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</si>
  <si>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</si>
  <si>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</si>
  <si>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</si>
  <si>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</si>
  <si>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</si>
  <si>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</si>
  <si>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</si>
  <si>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</si>
  <si>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</si>
  <si>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</si>
  <si>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</si>
  <si>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</si>
  <si>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</si>
  <si>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</si>
  <si>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</si>
  <si>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</si>
  <si>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</si>
  <si>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</si>
  <si>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</si>
  <si>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</si>
  <si>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</si>
  <si>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</si>
  <si>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</si>
  <si>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</si>
  <si>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</si>
  <si>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</si>
  <si>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</si>
  <si>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</si>
  <si>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</si>
  <si>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</si>
  <si>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</si>
  <si>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</si>
  <si>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</si>
  <si>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</si>
  <si>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</si>
  <si>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</si>
  <si>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</si>
  <si>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</si>
  <si>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</si>
  <si>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</si>
  <si>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</si>
  <si>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</si>
  <si>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</si>
  <si>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</si>
  <si>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</si>
  <si>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</si>
  <si>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</si>
  <si>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</si>
  <si>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</si>
  <si>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</si>
  <si>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</si>
  <si>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</si>
  <si>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</si>
  <si>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</si>
  <si>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</si>
  <si>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</si>
  <si>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</si>
  <si>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</si>
  <si>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</si>
  <si>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</si>
  <si>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</si>
  <si>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</si>
  <si>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</si>
  <si>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</si>
  <si>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</si>
  <si>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</si>
  <si>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</si>
  <si>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</si>
  <si>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</si>
  <si>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</si>
  <si>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</si>
  <si>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</si>
  <si>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</si>
  <si>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</si>
  <si>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</si>
  <si>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</si>
  <si>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</si>
  <si>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</si>
  <si>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</si>
  <si>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</si>
  <si>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</si>
  <si>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</si>
  <si>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</si>
  <si>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</si>
  <si>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</si>
  <si>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</si>
  <si>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</si>
  <si>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</si>
  <si>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</si>
  <si>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</si>
  <si>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</si>
  <si>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</si>
  <si>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</si>
  <si>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</si>
  <si>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</si>
  <si>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</si>
  <si>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</si>
  <si>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</si>
  <si>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</si>
  <si>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</si>
  <si>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</si>
  <si>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</si>
  <si>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</si>
  <si>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</si>
  <si>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</si>
  <si>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</si>
  <si>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</si>
  <si>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</si>
  <si>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</si>
  <si>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</si>
  <si>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</si>
  <si>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</si>
  <si>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</si>
  <si>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</si>
  <si>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</si>
  <si>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</si>
  <si>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</si>
  <si>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</si>
  <si>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</si>
  <si>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</si>
  <si>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</si>
  <si>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</si>
  <si>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</si>
  <si>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</si>
  <si>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</si>
  <si>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</si>
  <si>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</si>
  <si>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</si>
  <si>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</si>
  <si>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</si>
  <si>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</si>
  <si>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</si>
  <si>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</si>
  <si>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</si>
  <si>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</si>
  <si>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</si>
  <si>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</si>
  <si>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</si>
  <si>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</si>
  <si>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</si>
  <si>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</si>
  <si>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</si>
  <si>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</si>
  <si>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</si>
  <si>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</si>
  <si>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</si>
  <si>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</si>
  <si>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</si>
  <si>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</si>
  <si>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</si>
  <si>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</si>
  <si>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</si>
  <si>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</si>
  <si>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</si>
  <si>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</si>
  <si>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</si>
  <si>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</si>
  <si>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</si>
  <si>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</si>
  <si>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</si>
  <si>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</si>
  <si>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</si>
  <si>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</si>
  <si>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</si>
  <si>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</si>
  <si>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</si>
  <si>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</si>
  <si>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</si>
  <si>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</si>
  <si>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</si>
  <si>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</si>
  <si>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</si>
  <si>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</si>
  <si>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</si>
  <si>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</si>
  <si>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</si>
  <si>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</si>
  <si>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</si>
  <si>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</si>
  <si>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</si>
  <si>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</si>
  <si>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</si>
  <si>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</si>
  <si>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</si>
  <si>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</si>
  <si>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</si>
  <si>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</si>
  <si>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</si>
  <si>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</si>
  <si>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</si>
  <si>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</si>
  <si>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</si>
  <si>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</si>
  <si>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</si>
  <si>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</si>
  <si>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</si>
  <si>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</si>
  <si>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</si>
  <si>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</si>
  <si>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</si>
  <si>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</si>
  <si>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</si>
  <si>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</si>
  <si>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</si>
  <si>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</si>
  <si>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</si>
  <si>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</si>
  <si>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</si>
  <si>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</si>
  <si>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</si>
  <si>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</si>
  <si>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</si>
  <si>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</si>
  <si>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</si>
  <si>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</si>
  <si>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</si>
  <si>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</si>
  <si>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</si>
  <si>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</si>
  <si>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</si>
  <si>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</si>
  <si>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</si>
  <si>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</si>
  <si>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</si>
  <si>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</si>
  <si>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</si>
  <si>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</si>
  <si>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</si>
  <si>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</si>
  <si>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</si>
  <si>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</si>
  <si>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</si>
  <si>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</si>
  <si>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</si>
  <si>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</si>
  <si>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</si>
  <si>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</si>
  <si>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</si>
  <si>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</si>
  <si>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</si>
  <si>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</si>
  <si>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</si>
  <si>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</si>
  <si>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</si>
  <si>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</si>
  <si>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</si>
  <si>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</si>
  <si>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</si>
  <si>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</si>
  <si>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</si>
  <si>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</si>
  <si>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</si>
  <si>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</si>
  <si>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</si>
  <si>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</si>
  <si>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</si>
  <si>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</si>
  <si>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</si>
  <si>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</si>
  <si>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</si>
  <si>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</si>
  <si>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</si>
  <si>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</si>
  <si>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</si>
  <si>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</si>
  <si>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</si>
  <si>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</si>
  <si>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</si>
  <si>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</si>
  <si>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</si>
  <si>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</si>
  <si>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</si>
  <si>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</si>
  <si>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</si>
  <si>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</si>
  <si>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</si>
  <si>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</si>
  <si>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</si>
  <si>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</si>
  <si>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</si>
  <si>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</si>
  <si>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</si>
  <si>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</si>
  <si>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</si>
  <si>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</si>
  <si>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</si>
  <si>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</si>
  <si>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</si>
  <si>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</si>
  <si>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</si>
  <si>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</si>
  <si>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</si>
  <si>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</si>
  <si>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</si>
  <si>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</si>
  <si>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</si>
  <si>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</si>
  <si>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</si>
  <si>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</si>
  <si>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</si>
  <si>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</si>
  <si>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</si>
  <si>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</si>
  <si>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</si>
  <si>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</si>
  <si>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</si>
  <si>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</si>
  <si>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</si>
  <si>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</si>
  <si>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</si>
  <si>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</si>
  <si>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</si>
  <si>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</si>
  <si>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</si>
  <si>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</si>
  <si>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</si>
  <si>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</si>
  <si>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</si>
  <si>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</si>
  <si>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</si>
  <si>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</si>
  <si>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</si>
  <si>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</si>
  <si>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</si>
  <si>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</si>
  <si>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</si>
  <si>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</si>
  <si>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</si>
  <si>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</si>
  <si>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</si>
  <si>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</si>
  <si>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</si>
  <si>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</si>
  <si>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</si>
  <si>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</si>
  <si>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</si>
  <si>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</si>
  <si>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</si>
  <si>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</si>
  <si>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</si>
  <si>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</si>
  <si>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</si>
  <si>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</si>
  <si>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</si>
  <si>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</si>
  <si>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</si>
  <si>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</si>
  <si>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</si>
  <si>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</si>
  <si>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</si>
  <si>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</si>
  <si>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</si>
  <si>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</si>
  <si>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</si>
  <si>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</si>
  <si>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</si>
  <si>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</si>
  <si>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</si>
  <si>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</si>
  <si>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</si>
  <si>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</si>
  <si>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</si>
  <si>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</si>
  <si>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</si>
  <si>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</si>
  <si>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</si>
  <si>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</si>
  <si>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</si>
  <si>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</si>
  <si>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</si>
  <si>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</si>
  <si>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</si>
  <si>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</si>
  <si>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</si>
  <si>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</si>
  <si>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</si>
  <si>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</si>
  <si>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</si>
  <si>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</si>
  <si>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</si>
  <si>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</si>
  <si>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</si>
  <si>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</si>
  <si>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</si>
  <si>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</si>
  <si>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</si>
  <si>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</si>
  <si>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</si>
  <si>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</si>
  <si>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</si>
  <si>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</si>
  <si>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</si>
  <si>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</si>
  <si>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</si>
  <si>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</si>
  <si>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</si>
  <si>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</si>
  <si>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</si>
  <si>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</si>
  <si>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</si>
  <si>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</si>
  <si>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</si>
  <si>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</si>
  <si>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</si>
  <si>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</si>
  <si>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</si>
  <si>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</si>
  <si>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</si>
  <si>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</si>
  <si>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</si>
  <si>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</si>
  <si>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</si>
  <si>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</si>
  <si>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</si>
  <si>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</si>
  <si>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</si>
  <si>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</si>
  <si>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</si>
  <si>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</si>
  <si>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</si>
  <si>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</si>
  <si>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</si>
  <si>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</si>
  <si>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</si>
  <si>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</si>
  <si>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</si>
  <si>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</si>
  <si>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</si>
  <si>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</si>
  <si>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</si>
  <si>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</si>
  <si>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</si>
  <si>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</si>
  <si>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</si>
  <si>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</si>
  <si>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</si>
  <si>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</si>
  <si>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</si>
  <si>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</si>
  <si>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</si>
  <si>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</si>
  <si>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</si>
  <si>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</si>
  <si>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</si>
  <si>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</si>
  <si>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</si>
  <si>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</si>
  <si>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</si>
  <si>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</si>
  <si>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</si>
  <si>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</si>
  <si>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</si>
  <si>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</si>
  <si>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</si>
  <si>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</si>
  <si>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</si>
  <si>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</si>
  <si>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</si>
  <si>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</si>
  <si>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</si>
  <si>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</si>
  <si>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</si>
  <si>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</si>
  <si>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</si>
  <si>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</si>
  <si>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</si>
  <si>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</si>
  <si>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</si>
  <si>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</si>
  <si>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</si>
  <si>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</si>
  <si>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</si>
  <si>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</si>
  <si>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</si>
  <si>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</si>
  <si>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</si>
  <si>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</si>
  <si>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</si>
  <si>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</si>
  <si>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</si>
  <si>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</si>
  <si>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</si>
  <si>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</si>
  <si>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</si>
  <si>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</si>
  <si>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</si>
  <si>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</si>
  <si>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</si>
  <si>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</si>
  <si>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</si>
  <si>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</si>
  <si>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</si>
  <si>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</si>
  <si>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</si>
  <si>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</si>
  <si>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</si>
  <si>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</si>
  <si>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</si>
  <si>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</si>
  <si>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</si>
  <si>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</si>
  <si>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</si>
  <si>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</si>
  <si>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</si>
  <si>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</si>
  <si>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</si>
  <si>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</si>
  <si>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</si>
  <si>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</si>
  <si>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</si>
  <si>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</si>
  <si>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</si>
  <si>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</si>
  <si>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</si>
  <si>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</si>
  <si>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</si>
  <si>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</si>
  <si>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</si>
  <si>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</si>
  <si>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</si>
  <si>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</si>
  <si>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</si>
  <si>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</si>
  <si>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</si>
  <si>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</si>
  <si>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</si>
  <si>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</si>
  <si>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</si>
  <si>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</si>
  <si>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</si>
  <si>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</si>
  <si>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</si>
  <si>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</si>
  <si>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</si>
  <si>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</si>
  <si>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</si>
  <si>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</si>
  <si>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</si>
  <si>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</si>
  <si>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</si>
  <si>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</si>
  <si>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</si>
  <si>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</si>
  <si>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</si>
  <si>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</si>
  <si>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</si>
  <si>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</si>
  <si>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</si>
  <si>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</si>
  <si>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</si>
  <si>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</si>
  <si>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</si>
  <si>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</si>
  <si>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</si>
  <si>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</si>
  <si>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</si>
  <si>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</si>
  <si>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</si>
  <si>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</si>
  <si>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</si>
  <si>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</si>
  <si>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</si>
  <si>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</si>
  <si>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</si>
  <si>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</si>
  <si>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</si>
  <si>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</si>
  <si>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</si>
  <si>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</si>
  <si>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</si>
  <si>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</si>
  <si>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</si>
  <si>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</si>
  <si>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</si>
  <si>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</si>
  <si>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</si>
  <si>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</si>
  <si>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</si>
  <si>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</si>
  <si>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</si>
  <si>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</si>
  <si>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</si>
  <si>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</si>
  <si>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</si>
  <si>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</si>
  <si>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</si>
  <si>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</si>
  <si>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</si>
  <si>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</si>
  <si>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</si>
  <si>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</si>
  <si>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</si>
  <si>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</si>
  <si>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</si>
  <si>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</si>
  <si>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</si>
  <si>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</si>
  <si>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</si>
  <si>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</si>
  <si>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</si>
  <si>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</si>
  <si>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</si>
  <si>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</si>
  <si>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</si>
  <si>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</si>
  <si>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</si>
  <si>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</si>
  <si>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</si>
  <si>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</si>
  <si>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</si>
  <si>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</si>
  <si>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</si>
  <si>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</si>
  <si>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</si>
  <si>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</si>
  <si>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</si>
  <si>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</si>
  <si>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</si>
  <si>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</si>
  <si>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</si>
  <si>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</si>
  <si>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</si>
  <si>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</si>
  <si>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</si>
  <si>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</si>
  <si>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</si>
  <si>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</si>
  <si>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</si>
  <si>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</si>
  <si>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</si>
  <si>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</si>
  <si>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</si>
  <si>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</si>
  <si>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</si>
  <si>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</si>
  <si>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</si>
  <si>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</si>
  <si>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</si>
  <si>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</si>
  <si>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</si>
  <si>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</si>
  <si>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</si>
  <si>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</si>
  <si>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</si>
  <si>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</si>
  <si>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</si>
  <si>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</si>
  <si>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</si>
  <si>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</si>
  <si>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</si>
  <si>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</si>
  <si>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</si>
  <si>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</si>
  <si>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</si>
  <si>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</si>
  <si>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</si>
  <si>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</si>
  <si>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</si>
  <si>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</si>
  <si>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</si>
  <si>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</si>
  <si>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</si>
  <si>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</si>
  <si>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</si>
  <si>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</si>
  <si>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</si>
  <si>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</si>
  <si>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</si>
  <si>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</si>
  <si>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</si>
  <si>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</si>
  <si>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</si>
  <si>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</si>
  <si>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Descriptive Statistics -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</si>
  <si>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</si>
  <si>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</si>
  <si>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</si>
  <si>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</si>
  <si>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</si>
  <si>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</si>
  <si>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</si>
  <si>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</si>
  <si>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</si>
  <si>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</si>
  <si>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</si>
  <si>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</si>
  <si>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</si>
  <si>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</si>
  <si>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</si>
  <si>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</si>
  <si>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</si>
  <si>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</si>
  <si>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</si>
  <si>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</si>
  <si>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</si>
  <si>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</si>
  <si>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</si>
  <si>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</si>
  <si>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</si>
  <si>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</si>
  <si>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</si>
  <si>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Lower</t>
  </si>
  <si>
    <t>Upper</t>
  </si>
  <si>
    <t>Total Plays</t>
  </si>
  <si>
    <t>Running Total</t>
  </si>
  <si>
    <t>Running %</t>
  </si>
  <si>
    <t>Qtr2</t>
  </si>
  <si>
    <t>Qtr3</t>
  </si>
  <si>
    <t>Qtr4</t>
  </si>
  <si>
    <t>Qtr1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</si>
</sst>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1" applyFont="1" applyAlignment="1">
      <alignment vertical="top"/>
    </xf>
    <xf numFmtId="42" fontId="0" fillId="0" borderId="0" xfId="0" applyNumberFormat="1"/>
    <xf numFmtId="9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/>
    <xf numFmtId="9" fontId="0" fillId="0" borderId="1" xfId="2" applyFont="1" applyBorder="1"/>
    <xf numFmtId="0" fontId="1" fillId="2" borderId="1" xfId="0" applyFont="1" applyFill="1" applyBorder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numFmt numFmtId="13" formatCode="0%"/>
    </dxf>
    <dxf>
      <numFmt numFmtId="165" formatCode="0.000%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2A-4089-87B1-C63A4A390E04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2A-4089-87B1-C63A4A390E04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2A-4089-87B1-C63A4A390E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1-4FA5-859E-F11DD590786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1-4FA5-859E-F11DD590786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1-4FA5-859E-F11DD590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78767"/>
        <c:axId val="729572111"/>
      </c:lineChart>
      <c:catAx>
        <c:axId val="72957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2111"/>
        <c:crosses val="autoZero"/>
        <c:auto val="1"/>
        <c:lblAlgn val="ctr"/>
        <c:lblOffset val="100"/>
        <c:noMultiLvlLbl val="0"/>
      </c:catAx>
      <c:valAx>
        <c:axId val="72957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Myers_Final.xlsx]Theater Outcomes by Launch Date!PivotTable5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% of Total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noFill/>
          </a:ln>
          <a:effectLst>
            <a:glow rad="101600">
              <a:schemeClr val="accent4">
                <a:satMod val="175000"/>
                <a:alpha val="40000"/>
              </a:schemeClr>
            </a:glow>
          </a:effectLst>
        </c:spPr>
      </c:pivotFmt>
      <c:pivotFmt>
        <c:idx val="3"/>
        <c:spPr>
          <a:solidFill>
            <a:schemeClr val="accent6"/>
          </a:solidFill>
          <a:ln w="19050">
            <a:noFill/>
          </a:ln>
          <a:effectLst>
            <a:glow rad="101600">
              <a:schemeClr val="accent4">
                <a:satMod val="175000"/>
                <a:alpha val="40000"/>
              </a:schemeClr>
            </a:glo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 by Launch Date'!$B$30:$B$31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6"/>
              </a:solidFill>
              <a:ln w="19050">
                <a:noFill/>
              </a:ln>
              <a:effectLst>
                <a:glow rad="101600">
                  <a:schemeClr val="accent4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DF65-4C00-BF05-2283019518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 w="19050">
                <a:noFill/>
              </a:ln>
              <a:effectLst>
                <a:glow rad="101600">
                  <a:schemeClr val="accent4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DF65-4C00-BF05-2283019518FF}"/>
              </c:ext>
            </c:extLst>
          </c:dPt>
          <c:cat>
            <c:strRef>
              <c:f>'Theater Outcomes by Launch Date'!$A$32:$A$44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Date'!$B$32:$B$44</c:f>
              <c:numCache>
                <c:formatCode>0%</c:formatCode>
                <c:ptCount val="12"/>
                <c:pt idx="0">
                  <c:v>0.6292134831460674</c:v>
                </c:pt>
                <c:pt idx="1">
                  <c:v>0.6454545454545455</c:v>
                </c:pt>
                <c:pt idx="2">
                  <c:v>0.6292134831460674</c:v>
                </c:pt>
                <c:pt idx="3">
                  <c:v>0.63963963963963966</c:v>
                </c:pt>
                <c:pt idx="4">
                  <c:v>0.68098159509202449</c:v>
                </c:pt>
                <c:pt idx="5">
                  <c:v>0.67114093959731547</c:v>
                </c:pt>
                <c:pt idx="6">
                  <c:v>0.63503649635036497</c:v>
                </c:pt>
                <c:pt idx="7">
                  <c:v>0.60504201680672265</c:v>
                </c:pt>
                <c:pt idx="8">
                  <c:v>0.63440860215053763</c:v>
                </c:pt>
                <c:pt idx="9">
                  <c:v>0.56521739130434778</c:v>
                </c:pt>
                <c:pt idx="10">
                  <c:v>0.63529411764705879</c:v>
                </c:pt>
                <c:pt idx="11">
                  <c:v>0.51388888888888884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5-4C00-BF05-2283019518FF}"/>
            </c:ext>
          </c:extLst>
        </c:ser>
        <c:ser>
          <c:idx val="1"/>
          <c:order val="1"/>
          <c:tx>
            <c:strRef>
              <c:f>'Theater Outcomes by Launch Date'!$C$30:$C$31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'Theater Outcomes by Launch Date'!$A$32:$A$44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Date'!$C$32:$C$44</c:f>
              <c:numCache>
                <c:formatCode>0%</c:formatCode>
                <c:ptCount val="12"/>
                <c:pt idx="0">
                  <c:v>0.3707865168539326</c:v>
                </c:pt>
                <c:pt idx="1">
                  <c:v>0.35454545454545455</c:v>
                </c:pt>
                <c:pt idx="2">
                  <c:v>0.3707865168539326</c:v>
                </c:pt>
                <c:pt idx="3">
                  <c:v>0.36036036036036034</c:v>
                </c:pt>
                <c:pt idx="4">
                  <c:v>0.31901840490797545</c:v>
                </c:pt>
                <c:pt idx="5">
                  <c:v>0.32885906040268459</c:v>
                </c:pt>
                <c:pt idx="6">
                  <c:v>0.36496350364963503</c:v>
                </c:pt>
                <c:pt idx="7">
                  <c:v>0.3949579831932773</c:v>
                </c:pt>
                <c:pt idx="8">
                  <c:v>0.36559139784946237</c:v>
                </c:pt>
                <c:pt idx="9">
                  <c:v>0.43478260869565216</c:v>
                </c:pt>
                <c:pt idx="10">
                  <c:v>0.36470588235294116</c:v>
                </c:pt>
                <c:pt idx="11">
                  <c:v>0.4861111111111111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5-4C00-BF05-22830195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718176"/>
        <c:axId val="1372719840"/>
      </c:barChart>
      <c:catAx>
        <c:axId val="13727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19840"/>
        <c:crosses val="autoZero"/>
        <c:auto val="1"/>
        <c:lblAlgn val="ctr"/>
        <c:lblOffset val="100"/>
        <c:noMultiLvlLbl val="0"/>
      </c:catAx>
      <c:valAx>
        <c:axId val="13727198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181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Myers_Final.xlsx]Theater Outcomes by Launch Date!PivotTable7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Theater Projects - % of Month to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Date'!$A$54:$A$66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Date'!$B$54:$B$66</c:f>
              <c:numCache>
                <c:formatCode>0%</c:formatCode>
                <c:ptCount val="12"/>
                <c:pt idx="0">
                  <c:v>7.0351758793969849E-2</c:v>
                </c:pt>
                <c:pt idx="1">
                  <c:v>8.6862885857860728E-2</c:v>
                </c:pt>
                <c:pt idx="2">
                  <c:v>7.6094759511844939E-2</c:v>
                </c:pt>
                <c:pt idx="3">
                  <c:v>8.1119885139985637E-2</c:v>
                </c:pt>
                <c:pt idx="4">
                  <c:v>0.11916726489590811</c:v>
                </c:pt>
                <c:pt idx="5">
                  <c:v>0.10983488872936109</c:v>
                </c:pt>
                <c:pt idx="6">
                  <c:v>9.9066762383345303E-2</c:v>
                </c:pt>
                <c:pt idx="7">
                  <c:v>8.82986360373295E-2</c:v>
                </c:pt>
                <c:pt idx="8">
                  <c:v>6.9633883704235469E-2</c:v>
                </c:pt>
                <c:pt idx="9">
                  <c:v>8.255563531945441E-2</c:v>
                </c:pt>
                <c:pt idx="10">
                  <c:v>6.3173007896625985E-2</c:v>
                </c:pt>
                <c:pt idx="11">
                  <c:v>5.3840631730078969E-2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B-4E97-A93E-B6266F29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5386816"/>
        <c:axId val="1565384320"/>
      </c:barChart>
      <c:catAx>
        <c:axId val="15653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84320"/>
        <c:crosses val="autoZero"/>
        <c:auto val="1"/>
        <c:lblAlgn val="ctr"/>
        <c:lblOffset val="100"/>
        <c:noMultiLvlLbl val="0"/>
      </c:catAx>
      <c:valAx>
        <c:axId val="15653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8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Myers_Final.xlsx]Theater Outcomes by Launch Date!PivotTable8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Theater Projects by Month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'Theater Outcomes by Launch Date'!$A$75:$A$107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'Theater Outcomes by Launch Date'!$B$75:$B$107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121</c:v>
                </c:pt>
                <c:pt idx="13">
                  <c:v>164</c:v>
                </c:pt>
                <c:pt idx="14">
                  <c:v>118</c:v>
                </c:pt>
                <c:pt idx="15">
                  <c:v>148</c:v>
                </c:pt>
                <c:pt idx="16">
                  <c:v>175</c:v>
                </c:pt>
                <c:pt idx="17">
                  <c:v>110</c:v>
                </c:pt>
                <c:pt idx="18">
                  <c:v>85</c:v>
                </c:pt>
                <c:pt idx="19">
                  <c:v>119</c:v>
                </c:pt>
                <c:pt idx="20">
                  <c:v>128</c:v>
                </c:pt>
                <c:pt idx="21">
                  <c:v>79</c:v>
                </c:pt>
                <c:pt idx="22">
                  <c:v>65</c:v>
                </c:pt>
                <c:pt idx="23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F-4DE4-A881-35CBCEF6B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5397632"/>
        <c:axId val="1565400544"/>
      </c:barChart>
      <c:catAx>
        <c:axId val="156539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00544"/>
        <c:crosses val="autoZero"/>
        <c:auto val="1"/>
        <c:lblAlgn val="ctr"/>
        <c:lblOffset val="100"/>
        <c:noMultiLvlLbl val="0"/>
      </c:catAx>
      <c:valAx>
        <c:axId val="15654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9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for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D-41ED-87AA-9B30C8F1A6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D9-426E-A955-D68B7C766D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D-41ED-87AA-9B30C8F1A6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2D-41ED-87AA-9B30C8F1A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444943"/>
        <c:axId val="395445359"/>
      </c:lineChart>
      <c:catAx>
        <c:axId val="39544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5359"/>
        <c:crosses val="autoZero"/>
        <c:auto val="1"/>
        <c:lblAlgn val="ctr"/>
        <c:lblOffset val="100"/>
        <c:noMultiLvlLbl val="0"/>
      </c:catAx>
      <c:valAx>
        <c:axId val="3954453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</a:t>
            </a:r>
            <a:r>
              <a:rPr lang="en-US" baseline="0"/>
              <a:t>based on Goal for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2.4047093451067016E-2"/>
                  <c:y val="-9.24320100922229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4D-41E4-9771-C0E3A1953F4B}"/>
                </c:ext>
              </c:extLst>
            </c:dLbl>
            <c:dLbl>
              <c:idx val="7"/>
              <c:layout>
                <c:manualLayout>
                  <c:x val="-2.4047093451067068E-2"/>
                  <c:y val="-8.84974806619428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4D-41E4-9771-C0E3A1953F4B}"/>
                </c:ext>
              </c:extLst>
            </c:dLbl>
            <c:dLbl>
              <c:idx val="9"/>
              <c:layout>
                <c:manualLayout>
                  <c:x val="-2.0691685062545991E-2"/>
                  <c:y val="-8.062842180138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4D-41E4-9771-C0E3A1953F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D-41E4-9771-C0E3A195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444943"/>
        <c:axId val="395445359"/>
      </c:lineChart>
      <c:catAx>
        <c:axId val="39544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5359"/>
        <c:crosses val="autoZero"/>
        <c:auto val="1"/>
        <c:lblAlgn val="ctr"/>
        <c:lblOffset val="100"/>
        <c:noMultiLvlLbl val="0"/>
      </c:catAx>
      <c:valAx>
        <c:axId val="39544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Plays based</a:t>
            </a:r>
            <a:r>
              <a:rPr lang="en-US" baseline="0"/>
              <a:t> on Goals compared on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Goals'!$B$2:$B$12</c:f>
              <c:numCache>
                <c:formatCode>General</c:formatCode>
                <c:ptCount val="11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7-4366-931E-D06BED190627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Goals'!$C$2:$C$12</c:f>
              <c:numCache>
                <c:formatCode>General</c:formatCode>
                <c:ptCount val="11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7-4366-931E-D06BED190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1775168"/>
        <c:axId val="1391768928"/>
      </c:barChart>
      <c:catAx>
        <c:axId val="13917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768928"/>
        <c:crosses val="autoZero"/>
        <c:auto val="1"/>
        <c:lblAlgn val="ctr"/>
        <c:lblOffset val="100"/>
        <c:noMultiLvlLbl val="0"/>
      </c:catAx>
      <c:valAx>
        <c:axId val="13917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77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Play</a:t>
            </a:r>
            <a:r>
              <a:rPr lang="en-US" baseline="0"/>
              <a:t> Projects with Running Percentage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Goals'!$I$1</c:f>
              <c:strCache>
                <c:ptCount val="1"/>
                <c:pt idx="0">
                  <c:v>Total 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Goals'!$I$2:$I$12</c:f>
              <c:numCache>
                <c:formatCode>General</c:formatCode>
                <c:ptCount val="11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3</c:v>
                </c:pt>
                <c:pt idx="9">
                  <c:v>1</c:v>
                </c:pt>
                <c:pt idx="1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7-47FE-8140-BFB8AAB15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65390976"/>
        <c:axId val="1565399712"/>
      </c:barChart>
      <c:lineChart>
        <c:grouping val="standard"/>
        <c:varyColors val="0"/>
        <c:ser>
          <c:idx val="1"/>
          <c:order val="1"/>
          <c:tx>
            <c:strRef>
              <c:f>'Outcomes Based on Goals'!$K$1</c:f>
              <c:strCache>
                <c:ptCount val="1"/>
                <c:pt idx="0">
                  <c:v>Running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6932716458371062E-2"/>
                  <c:y val="-5.6235197513603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B7-47FE-8140-BFB8AAB1562D}"/>
                </c:ext>
              </c:extLst>
            </c:dLbl>
            <c:dLbl>
              <c:idx val="1"/>
              <c:layout>
                <c:manualLayout>
                  <c:x val="-7.3231583255898541E-2"/>
                  <c:y val="-4.09621943866061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B7-47FE-8140-BFB8AAB156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Goals'!$A$2:$A$12</c:f>
              <c:strCache>
                <c:ptCount val="11"/>
                <c:pt idx="0">
                  <c:v>Less Than 
1,000</c:v>
                </c:pt>
                <c:pt idx="1">
                  <c:v>1,000 to 
4,999</c:v>
                </c:pt>
                <c:pt idx="2">
                  <c:v>5,000 to 
9,999</c:v>
                </c:pt>
                <c:pt idx="3">
                  <c:v>10,000 to 
14,999</c:v>
                </c:pt>
                <c:pt idx="4">
                  <c:v>15,000 to 
19,999</c:v>
                </c:pt>
                <c:pt idx="5">
                  <c:v>20,000 to 
24,999</c:v>
                </c:pt>
                <c:pt idx="6">
                  <c:v>25,000 to 
29,999</c:v>
                </c:pt>
                <c:pt idx="7">
                  <c:v>30,000 to 
34,999</c:v>
                </c:pt>
                <c:pt idx="8">
                  <c:v>40,000 to 
44,999</c:v>
                </c:pt>
                <c:pt idx="9">
                  <c:v>45,000 to 
49,999</c:v>
                </c:pt>
                <c:pt idx="10">
                  <c:v>50,000 or 
More</c:v>
                </c:pt>
              </c:strCache>
            </c:strRef>
          </c:cat>
          <c:val>
            <c:numRef>
              <c:f>'Outcomes Based on Goals'!$K$2:$K$12</c:f>
              <c:numCache>
                <c:formatCode>0%</c:formatCode>
                <c:ptCount val="11"/>
                <c:pt idx="0">
                  <c:v>0.17884615384615385</c:v>
                </c:pt>
                <c:pt idx="1">
                  <c:v>0.69134615384615383</c:v>
                </c:pt>
                <c:pt idx="2">
                  <c:v>0.85384615384615381</c:v>
                </c:pt>
                <c:pt idx="3">
                  <c:v>0.92307692307692313</c:v>
                </c:pt>
                <c:pt idx="4">
                  <c:v>0.94615384615384612</c:v>
                </c:pt>
                <c:pt idx="5">
                  <c:v>0.9653846153846154</c:v>
                </c:pt>
                <c:pt idx="6">
                  <c:v>0.97019230769230769</c:v>
                </c:pt>
                <c:pt idx="7">
                  <c:v>0.98076923076923073</c:v>
                </c:pt>
                <c:pt idx="8">
                  <c:v>0.9836538461538461</c:v>
                </c:pt>
                <c:pt idx="9">
                  <c:v>0.98461538461538467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7-47FE-8140-BFB8AAB15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768608"/>
        <c:axId val="724197040"/>
      </c:lineChart>
      <c:catAx>
        <c:axId val="156539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99712"/>
        <c:crosses val="autoZero"/>
        <c:auto val="1"/>
        <c:lblAlgn val="ctr"/>
        <c:lblOffset val="100"/>
        <c:noMultiLvlLbl val="0"/>
      </c:catAx>
      <c:valAx>
        <c:axId val="15653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90976"/>
        <c:crosses val="autoZero"/>
        <c:crossBetween val="between"/>
      </c:valAx>
      <c:valAx>
        <c:axId val="72419704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768608"/>
        <c:crosses val="max"/>
        <c:crossBetween val="between"/>
      </c:valAx>
      <c:catAx>
        <c:axId val="1524768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41970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Kickstarter</a:t>
            </a:r>
            <a:r>
              <a:rPr lang="en-US" baseline="0"/>
              <a:t> Outcomes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noFill/>
          </a:ln>
          <a:effectLst/>
        </c:spPr>
      </c:pivotFmt>
      <c:pivotFmt>
        <c:idx val="5"/>
        <c:spPr>
          <a:solidFill>
            <a:schemeClr val="bg2">
              <a:lumMod val="90000"/>
            </a:schemeClr>
          </a:solidFill>
          <a:ln w="19050"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CE8-4234-8D18-0E4CBCAF74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Statistics'!$A$7:$A$15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'Category Statistics'!$B$7:$B$15</c:f>
              <c:numCache>
                <c:formatCode>#,##0</c:formatCode>
                <c:ptCount val="8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3-4007-9B95-ACFC49EFFCFB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CE8-4234-8D18-0E4CBCAF74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Statistics'!$A$7:$A$15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'Category Statistics'!$C$7:$C$15</c:f>
              <c:numCache>
                <c:formatCode>#,##0</c:formatCode>
                <c:ptCount val="8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127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13-4007-9B95-ACFC49EF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694655"/>
        <c:axId val="732695487"/>
      </c:barChart>
      <c:catAx>
        <c:axId val="73269465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95487"/>
        <c:crosses val="autoZero"/>
        <c:auto val="1"/>
        <c:lblAlgn val="ctr"/>
        <c:lblOffset val="100"/>
        <c:noMultiLvlLbl val="0"/>
      </c:catAx>
      <c:valAx>
        <c:axId val="7326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Kickstarter Projects</a:t>
                </a: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Myers_Final.xlsx]Category Statistics!PivotTable2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</a:t>
            </a:r>
            <a:r>
              <a:rPr lang="en-US" baseline="0"/>
              <a:t> Kicstarter Outcomes by Category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Statistics'!$B$30:$B$31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Statistics'!$A$32:$A$40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'Category Statistics'!$B$32:$B$40</c:f>
              <c:numCache>
                <c:formatCode>0%</c:formatCode>
                <c:ptCount val="8"/>
                <c:pt idx="0">
                  <c:v>0.62987987987987992</c:v>
                </c:pt>
                <c:pt idx="1">
                  <c:v>0.81818181818181823</c:v>
                </c:pt>
                <c:pt idx="2">
                  <c:v>0.625</c:v>
                </c:pt>
                <c:pt idx="3">
                  <c:v>0.49526066350710901</c:v>
                </c:pt>
                <c:pt idx="4">
                  <c:v>0.4681818181818182</c:v>
                </c:pt>
                <c:pt idx="5">
                  <c:v>0.38647342995169082</c:v>
                </c:pt>
                <c:pt idx="6">
                  <c:v>0.36363636363636365</c:v>
                </c:pt>
                <c:pt idx="7">
                  <c:v>0.19540229885057472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8-433F-9D23-585131E97F41}"/>
            </c:ext>
          </c:extLst>
        </c:ser>
        <c:ser>
          <c:idx val="1"/>
          <c:order val="1"/>
          <c:tx>
            <c:strRef>
              <c:f>'Category Statistics'!$C$30:$C$31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Statistics'!$A$32:$A$40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'Category Statistics'!$C$32:$C$40</c:f>
              <c:numCache>
                <c:formatCode>0%</c:formatCode>
                <c:ptCount val="8"/>
                <c:pt idx="0">
                  <c:v>0.37012012012012013</c:v>
                </c:pt>
                <c:pt idx="1">
                  <c:v>0.18181818181818182</c:v>
                </c:pt>
                <c:pt idx="2">
                  <c:v>0.375</c:v>
                </c:pt>
                <c:pt idx="3">
                  <c:v>0.50473933649289104</c:v>
                </c:pt>
                <c:pt idx="4">
                  <c:v>0.53181818181818186</c:v>
                </c:pt>
                <c:pt idx="5">
                  <c:v>0.61352657004830913</c:v>
                </c:pt>
                <c:pt idx="6">
                  <c:v>0.63636363636363635</c:v>
                </c:pt>
                <c:pt idx="7">
                  <c:v>0.8045977011494253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8-433F-9D23-585131E97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045888"/>
        <c:axId val="721282960"/>
      </c:barChart>
      <c:catAx>
        <c:axId val="8000458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82960"/>
        <c:crosses val="autoZero"/>
        <c:auto val="1"/>
        <c:lblAlgn val="ctr"/>
        <c:lblOffset val="100"/>
        <c:noMultiLvlLbl val="0"/>
      </c:catAx>
      <c:valAx>
        <c:axId val="7212829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</a:t>
                </a:r>
                <a:r>
                  <a:rPr lang="en-US" baseline="0"/>
                  <a:t> Projects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0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Global Kickstarter Outcomes by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4-432D-A9E3-2CE335893C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4-432D-A9E3-2CE335893C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4-432D-A9E3-2CE335893C3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A4-432D-A9E3-2CE33589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577167"/>
        <c:axId val="983577583"/>
      </c:barChart>
      <c:catAx>
        <c:axId val="98357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77583"/>
        <c:crosses val="autoZero"/>
        <c:auto val="1"/>
        <c:lblAlgn val="ctr"/>
        <c:lblOffset val="100"/>
        <c:noMultiLvlLbl val="0"/>
      </c:catAx>
      <c:valAx>
        <c:axId val="98357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7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[Kickstarter_Challenge_Darin Myers_Final.xlsx]Outcomes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Kickstarter Outcomes</a:t>
            </a:r>
            <a:r>
              <a:rPr lang="en-US" baseline="0"/>
              <a:t> by Launch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0-43E5-91C9-A6EA603006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30-43E5-91C9-A6EA603006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30-43E5-91C9-A6EA603006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30-43E5-91C9-A6EA60300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010655"/>
        <c:axId val="398011903"/>
      </c:lineChart>
      <c:catAx>
        <c:axId val="39801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1903"/>
        <c:crosses val="autoZero"/>
        <c:auto val="1"/>
        <c:lblAlgn val="ctr"/>
        <c:lblOffset val="100"/>
        <c:noMultiLvlLbl val="0"/>
      </c:catAx>
      <c:valAx>
        <c:axId val="39801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19</xdr:col>
      <xdr:colOff>0</xdr:colOff>
      <xdr:row>19</xdr:row>
      <xdr:rowOff>179832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C0DED-D841-B47F-5861-A02CE48BC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29</xdr:row>
      <xdr:rowOff>0</xdr:rowOff>
    </xdr:from>
    <xdr:to>
      <xdr:col>19</xdr:col>
      <xdr:colOff>0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594B11-55AC-8E8C-29F4-422ED3CFB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52</xdr:row>
      <xdr:rowOff>0</xdr:rowOff>
    </xdr:from>
    <xdr:to>
      <xdr:col>19</xdr:col>
      <xdr:colOff>0</xdr:colOff>
      <xdr:row>66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EAFCDE-FCE3-F5DF-F8CA-B6861F50A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285750</xdr:colOff>
      <xdr:row>73</xdr:row>
      <xdr:rowOff>0</xdr:rowOff>
    </xdr:from>
    <xdr:to>
      <xdr:col>21</xdr:col>
      <xdr:colOff>0</xdr:colOff>
      <xdr:row>89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CE11761-C26F-F409-7A42-12648270E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10668</xdr:rowOff>
    </xdr:from>
    <xdr:to>
      <xdr:col>9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34B28-F55B-4194-0AE4-79139D275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9</xdr:col>
      <xdr:colOff>0</xdr:colOff>
      <xdr:row>49</xdr:row>
      <xdr:rowOff>179832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AD897E-0283-4B35-BCEC-46E9FD3F0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0</xdr:colOff>
      <xdr:row>67</xdr:row>
      <xdr:rowOff>179832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7F597B-1DBA-4805-0DB0-56DE2547E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9</xdr:col>
      <xdr:colOff>0</xdr:colOff>
      <xdr:row>85</xdr:row>
      <xdr:rowOff>179832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A1584-DBAB-DF43-64F7-C0E71F4EC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20</xdr:col>
      <xdr:colOff>0</xdr:colOff>
      <xdr:row>20</xdr:row>
      <xdr:rowOff>176214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BD947-0236-5A66-BF3C-718EF5538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</xdr:colOff>
      <xdr:row>24</xdr:row>
      <xdr:rowOff>0</xdr:rowOff>
    </xdr:from>
    <xdr:to>
      <xdr:col>20</xdr:col>
      <xdr:colOff>0</xdr:colOff>
      <xdr:row>40</xdr:row>
      <xdr:rowOff>179832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B55C0B-21BD-AAA1-86E5-04F46A4F6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23812</xdr:rowOff>
    </xdr:from>
    <xdr:to>
      <xdr:col>19</xdr:col>
      <xdr:colOff>295275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A3F07-4966-057A-5248-21721F9BA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19049</xdr:rowOff>
    </xdr:from>
    <xdr:to>
      <xdr:col>20</xdr:col>
      <xdr:colOff>247650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DA287-00A0-BFCF-A2F1-F2E3741D9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42803819441" createdVersion="8" refreshedVersion="8" minRefreshableVersion="3" recordCount="4114" xr:uid="{4DABB41B-D288-4E67-A984-A70141FE20E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42805208334" createdVersion="8" refreshedVersion="8" minRefreshableVersion="3" recordCount="4114" xr:uid="{72A53CD9-AB24-498A-B531-B437DBA527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42806712966" createdVersion="8" refreshedVersion="8" minRefreshableVersion="3" recordCount="4114" xr:uid="{F3C1729D-A97E-46C5-BDB0-9048E64F2A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05790-AF3C-4421-9DAD-335AC82055ED}" name="PivotTable8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74:B107" firstHeaderRow="1" firstDataRow="1" firstDataCol="1" rowPageCount="2" colPageCount="1"/>
  <pivotFields count="23">
    <pivotField showAll="0"/>
    <pivotField showAll="0"/>
    <pivotField showAll="0"/>
    <pivotField numFmtId="44" showAll="0"/>
    <pivotField numFmtId="164" showAll="0"/>
    <pivotField dataField="1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21"/>
  </rowFields>
  <rowItems count="33">
    <i>
      <x v="1"/>
    </i>
    <i r="1">
      <x v="3"/>
    </i>
    <i r="1">
      <x v="4"/>
    </i>
    <i>
      <x v="2"/>
    </i>
    <i r="1">
      <x v="1"/>
    </i>
    <i r="1">
      <x v="2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2"/>
    </i>
    <i r="1">
      <x v="3"/>
    </i>
    <i r="1">
      <x v="4"/>
    </i>
    <i>
      <x v="5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t="grand">
      <x/>
    </i>
  </rowItems>
  <colItems count="1">
    <i/>
  </colItems>
  <pageFields count="2">
    <pageField fld="16" item="8" hier="-1"/>
    <pageField fld="17" hier="-1"/>
  </pageFields>
  <dataFields count="1">
    <dataField name="Count of outcomes" fld="5" subtotal="count" baseField="0" baseItem="0"/>
  </dataFields>
  <chartFormats count="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E7A0C-2E62-46D5-9351-B8BEC15321E2}" name="PivotTable1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05E5C-8D9E-4D93-AAFC-ECEBA5B2202F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0:D44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showDataAs="percentOfRow" baseField="0" baseItem="0" numFmtId="9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33C72-382A-4AF6-BD67-8F3773043DE0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53:B66" firstHeaderRow="1" firstDataRow="1" firstDataCol="1" rowPageCount="2" colPageCount="1"/>
  <pivotFields count="23">
    <pivotField showAll="0"/>
    <pivotField showAll="0"/>
    <pivotField showAll="0"/>
    <pivotField numFmtId="44" showAll="0"/>
    <pivotField numFmtId="164" showAll="0"/>
    <pivotField dataField="1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16" item="8" hier="-1"/>
    <pageField fld="20" hier="-1"/>
  </pageFields>
  <dataFields count="1">
    <dataField name="Count of outcomes" fld="5" subtotal="count" showDataAs="percentOfCol" baseField="0" baseItem="0" numFmtId="9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9F48A-263A-4915-AD7E-9C5565CADB6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0:D4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0"/>
        <item x="2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</pivotFields>
  <rowFields count="1">
    <field x="16"/>
  </rowFields>
  <rowItems count="9">
    <i>
      <x v="8"/>
    </i>
    <i>
      <x v="4"/>
    </i>
    <i>
      <x/>
    </i>
    <i>
      <x v="7"/>
    </i>
    <i>
      <x v="5"/>
    </i>
    <i>
      <x v="6"/>
    </i>
    <i>
      <x v="2"/>
    </i>
    <i>
      <x v="1"/>
    </i>
    <i t="grand">
      <x/>
    </i>
  </rowItems>
  <colFields count="1">
    <field x="5"/>
  </colFields>
  <colItems count="3">
    <i>
      <x v="1"/>
    </i>
    <i>
      <x v="2"/>
    </i>
    <i t="grand">
      <x/>
    </i>
  </colItems>
  <pageFields count="1">
    <pageField fld="6" hier="-1"/>
  </pageFields>
  <dataFields count="1">
    <dataField name="Count of outcomes" fld="5" subtotal="count" showDataAs="percentOfRow" baseField="16" baseItem="0" numFmtId="9"/>
  </dataFields>
  <formats count="2">
    <format dxfId="5">
      <pivotArea collapsedLevelsAreSubtotals="1" fieldPosition="0">
        <references count="2">
          <reference field="5" count="1" selected="0">
            <x v="1"/>
          </reference>
          <reference field="16" count="1">
            <x v="8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6A576-9EC3-4601-B886-A943E33AB00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5:D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0"/>
        <item x="2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</pivotFields>
  <rowFields count="1">
    <field x="16"/>
  </rowFields>
  <rowItems count="9">
    <i>
      <x v="8"/>
    </i>
    <i>
      <x v="4"/>
    </i>
    <i>
      <x/>
    </i>
    <i>
      <x v="7"/>
    </i>
    <i>
      <x v="5"/>
    </i>
    <i>
      <x v="6"/>
    </i>
    <i>
      <x v="2"/>
    </i>
    <i>
      <x v="1"/>
    </i>
    <i t="grand">
      <x/>
    </i>
  </rowItems>
  <colFields count="1">
    <field x="5"/>
  </colFields>
  <colItems count="3">
    <i>
      <x v="1"/>
    </i>
    <i>
      <x v="2"/>
    </i>
    <i t="grand">
      <x/>
    </i>
  </colItems>
  <pageFields count="1">
    <pageField fld="6" hier="-1"/>
  </pageFields>
  <dataFields count="1">
    <dataField name="Count of outcomes" fld="5" subtotal="count" baseField="16" baseItem="0" numFmtId="3"/>
  </dataFields>
  <formats count="1"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B6AD4-2B0B-4922-B036-84AE541B20F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5B3EB-E015-4F8E-9FA5-E142AAAA4340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U4115"/>
  <sheetViews>
    <sheetView tabSelected="1" zoomScale="161" zoomScaleNormal="161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5703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20" width="23.42578125" style="1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8399</v>
      </c>
      <c r="R1" s="1" t="s">
        <v>8358</v>
      </c>
      <c r="S1" s="9" t="s">
        <v>8364</v>
      </c>
      <c r="T1" s="9" t="s">
        <v>8365</v>
      </c>
      <c r="U1" s="19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31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IF(L2=0,0,ROUND(E2/L2,2))</f>
        <v>63.92</v>
      </c>
      <c r="Q2" s="12" t="s">
        <v>8308</v>
      </c>
      <c r="R2" s="12" t="s">
        <v>8346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31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s="12" t="s">
        <v>8346</v>
      </c>
      <c r="S3" s="10">
        <f t="shared" si="2"/>
        <v>42766.600497685184</v>
      </c>
      <c r="T3" s="10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31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8346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31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8346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31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8346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31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8346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31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8346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31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8346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31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8346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3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8346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31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8346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31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8346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31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8346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31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8346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31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8346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31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8346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31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8346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31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8346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31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8346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3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8346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31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8346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31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8346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31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8346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31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8346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31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8346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31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8346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31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8346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31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8346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31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8346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8346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31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8346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31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8346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31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8346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31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8346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31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8346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31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8346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31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8346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31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8346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31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8346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3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8346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31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8346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31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8346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31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8346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31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8346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31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8346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31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8346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31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8346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31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8346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31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8346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3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8346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31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8346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31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8346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31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8346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31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8346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31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8346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31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8346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31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8346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31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8346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31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8346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3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8346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31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8347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31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8347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31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8347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31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8347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31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IF(L66=0,0,ROUND(E66/L66,2))</f>
        <v>86.67</v>
      </c>
      <c r="Q66" s="12" t="s">
        <v>8308</v>
      </c>
      <c r="R66" s="12" t="s">
        <v>8347</v>
      </c>
      <c r="S66" s="10">
        <f t="shared" ref="S66:S129" si="7">(((J66/60)/60)/24)+DATE(1970,1,1)</f>
        <v>41433.01829861111</v>
      </c>
      <c r="T66" s="10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31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s="12" t="s">
        <v>8347</v>
      </c>
      <c r="S67" s="10">
        <f t="shared" si="7"/>
        <v>41835.821226851855</v>
      </c>
      <c r="T67" s="10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31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8347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31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8347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31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8347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3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8347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31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8347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31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8347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31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8347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31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8347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31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8347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31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8347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31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8347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31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8347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31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8347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3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8347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31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8347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31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8347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31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8347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31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8347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31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8347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31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8347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31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8347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31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8347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31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8347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3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8347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31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8347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31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8347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31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8347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31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8347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31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8347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31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8347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31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8347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31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8347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31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8347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3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8347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31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8347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31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8347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31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8347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31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8347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31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8347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31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8347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31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8347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31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8347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31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8347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3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8347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31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8347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31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8347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31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8347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31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8347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31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8347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31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8347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31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8347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31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8347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31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8347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3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8347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31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8309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31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8309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31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8309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31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8309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31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8309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31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8309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31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8309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31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8309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31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IF(L130=0,0,ROUND(E130/L130,2))</f>
        <v>311.17</v>
      </c>
      <c r="Q130" s="12" t="s">
        <v>8308</v>
      </c>
      <c r="R130" s="12" t="s">
        <v>8309</v>
      </c>
      <c r="S130" s="10">
        <f t="shared" ref="S130:S193" si="12">(((J130/60)/60)/24)+DATE(1970,1,1)</f>
        <v>42628.22792824074</v>
      </c>
      <c r="T130" s="10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8308</v>
      </c>
      <c r="R131" s="12" t="s">
        <v>8309</v>
      </c>
      <c r="S131" s="10">
        <f t="shared" si="12"/>
        <v>41882.937303240738</v>
      </c>
      <c r="T131" s="10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31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8309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31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8309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31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8309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31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8309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31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8309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31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8309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31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8309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31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8309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31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8309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3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8309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31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8309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31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8309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31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8309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31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8309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31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8309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31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8309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31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8309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31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8309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31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8309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3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8309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31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8309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31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8309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31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8309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31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8309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31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8309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31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8309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31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8309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31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8309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31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8309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3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8309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31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8310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31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8310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31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8310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31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8310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31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8310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31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8310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31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8310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31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8310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31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8310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3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8310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31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8310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31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8310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31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8310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31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8310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31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8310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31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8310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31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8310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31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8310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31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8310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3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8310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31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8310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31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8310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31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8310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31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8310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31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8310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31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8310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31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8310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31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8310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31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8310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3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8310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31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8310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31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8310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31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IF(L194=0,0,ROUND(E194/L194,2))</f>
        <v>5.67</v>
      </c>
      <c r="Q194" s="12" t="s">
        <v>8308</v>
      </c>
      <c r="R194" s="12" t="s">
        <v>8310</v>
      </c>
      <c r="S194" s="10">
        <f t="shared" ref="S194:S257" si="17">(((J194/60)/60)/24)+DATE(1970,1,1)</f>
        <v>41899.792037037041</v>
      </c>
      <c r="T194" s="10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31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s="12" t="s">
        <v>8310</v>
      </c>
      <c r="S195" s="10">
        <f t="shared" si="17"/>
        <v>41911.934791666667</v>
      </c>
      <c r="T195" s="10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31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8310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31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8310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31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8310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31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8310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31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8310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3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8310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31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8310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31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8310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31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8310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31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8310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31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8310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31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8310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31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8310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31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8310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31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8310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3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8310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31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8310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31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8310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31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8310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31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8310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31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8310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31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8310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31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8310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31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8310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31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8310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3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8310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31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8310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31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8310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31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8310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31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8310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31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8310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31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8310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31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8310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31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8310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31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8310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8310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31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8310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31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8310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31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8310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31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8310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31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8310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31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8310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31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8310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31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8310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31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8310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3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8310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31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8348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31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8348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31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8348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31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8348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31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8348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31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8348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31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8348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31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8348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31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8348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3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8348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31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8348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31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8348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31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8348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31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8348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31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8348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31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8348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31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IF(L258=0,0,ROUND(E258/L258,2))</f>
        <v>65.760000000000005</v>
      </c>
      <c r="Q258" s="12" t="s">
        <v>8308</v>
      </c>
      <c r="R258" s="12" t="s">
        <v>8348</v>
      </c>
      <c r="S258" s="10">
        <f t="shared" ref="S258:S321" si="22">(((J258/60)/60)/24)+DATE(1970,1,1)</f>
        <v>41319.769293981481</v>
      </c>
      <c r="T258" s="10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31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s="12" t="s">
        <v>8348</v>
      </c>
      <c r="S259" s="10">
        <f t="shared" si="22"/>
        <v>42479.626875000002</v>
      </c>
      <c r="T259" s="10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31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8348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3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8348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31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8348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31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8348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31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8348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31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8348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31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8348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31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8348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31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8348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31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8348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31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8348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3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8348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31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8348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31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8348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31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8348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31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8348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31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8348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31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8348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31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8348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31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8348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31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8348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3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8348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31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8348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31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8348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31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8348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31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8348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31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8348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31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8348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31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8348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31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8348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31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8348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3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8348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31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8348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31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8348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31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8348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31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8348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31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8348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31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8348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31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8348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31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8348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31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8348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3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8348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31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8348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31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8348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31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8348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31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8348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31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8348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31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8348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31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8348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31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8348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31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8348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3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8348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31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8348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31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8348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31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8348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31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8348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31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8348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31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8348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31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8348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31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8348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31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8348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3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8348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31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IF(L322=0,0,ROUND(E322/L322,2))</f>
        <v>134.91</v>
      </c>
      <c r="Q322" s="12" t="s">
        <v>8308</v>
      </c>
      <c r="R322" s="12" t="s">
        <v>8348</v>
      </c>
      <c r="S322" s="10">
        <f t="shared" ref="S322:S385" si="27">(((J322/60)/60)/24)+DATE(1970,1,1)</f>
        <v>42331.551307870366</v>
      </c>
      <c r="T322" s="10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31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s="12" t="s">
        <v>8348</v>
      </c>
      <c r="S323" s="10">
        <f t="shared" si="27"/>
        <v>42647.446597222224</v>
      </c>
      <c r="T323" s="10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31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8348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31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8348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31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8348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31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8348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31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8348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31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8348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31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8348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8348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31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8348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31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8348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31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8348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31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8348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31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8348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31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8348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31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8348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31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8348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31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8348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3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8348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31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8348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31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8348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31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8348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31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8348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31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8348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31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8348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31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8348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31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8348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31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8348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3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8348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31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8348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31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8348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31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8348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31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8348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31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8348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31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8348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31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8348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31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8348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31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8348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3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8348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31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8348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31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8348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31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8348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31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8348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31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8348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31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8348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31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8348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31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8348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31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8348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3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8348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31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8348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31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8348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31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8348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31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8348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31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8348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31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8348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31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8348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31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8348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31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8348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3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8348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31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8348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31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8348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31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8348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31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8348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31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IF(L386=0,0,ROUND(E386/L386,2))</f>
        <v>58.54</v>
      </c>
      <c r="Q386" s="12" t="s">
        <v>8308</v>
      </c>
      <c r="R386" s="12" t="s">
        <v>8348</v>
      </c>
      <c r="S386" s="10">
        <f t="shared" ref="S386:S449" si="32">(((J386/60)/60)/24)+DATE(1970,1,1)</f>
        <v>41980.781793981485</v>
      </c>
      <c r="T386" s="10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31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s="12" t="s">
        <v>8348</v>
      </c>
      <c r="S387" s="10">
        <f t="shared" si="32"/>
        <v>41934.584502314814</v>
      </c>
      <c r="T387" s="10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31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8348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31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8348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31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8348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3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8348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31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8348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31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8348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31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8348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31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8348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31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8348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31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8348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31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8348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31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8348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31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8348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3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8348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31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8348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31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8348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31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8348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31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8348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31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8348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31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8348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31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8348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31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8348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31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8348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3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8348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31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8348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31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8348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31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8348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31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8348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31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8348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31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8348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31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8348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31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8348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31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8348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3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8348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31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8311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31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8311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31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8311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31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8311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31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8311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31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8311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31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8311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31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8311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31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8311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8311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31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8311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31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8311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31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8311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31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8311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31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8311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31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8311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31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8311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31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8311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31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8311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3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8311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31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8311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31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8311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31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8311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31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8311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31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8311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31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8311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31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8311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31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8311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31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IF(L450=0,0,ROUND(E450/L450,2))</f>
        <v>20.5</v>
      </c>
      <c r="Q450" s="12" t="s">
        <v>8308</v>
      </c>
      <c r="R450" s="12" t="s">
        <v>8311</v>
      </c>
      <c r="S450" s="10">
        <f t="shared" ref="S450:S513" si="37">(((J450/60)/60)/24)+DATE(1970,1,1)</f>
        <v>41753.758043981477</v>
      </c>
      <c r="T450" s="10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3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s="12" t="s">
        <v>8311</v>
      </c>
      <c r="S451" s="10">
        <f t="shared" si="37"/>
        <v>41534.568113425928</v>
      </c>
      <c r="T451" s="10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31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8311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31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8311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31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8311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31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8311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31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8311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31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8311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31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8311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31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8311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31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8311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3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8311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31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8311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31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8311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31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8311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31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8311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31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8311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31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8311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31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8311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31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8311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31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8311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3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8311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31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8311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31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8311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31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8311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31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8311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31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8311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31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8311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31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8311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31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8311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31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8311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3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8311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31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8311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31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8311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31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8311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31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8311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31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8311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31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8311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31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8311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31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8311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31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8311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3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8311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31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8311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31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8311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31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8311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31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8311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31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8311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31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8311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31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8311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31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8311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31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8311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3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8311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31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8311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31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8311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31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8311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31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8311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31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8311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31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8311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31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8311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31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8311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31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8311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3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8311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31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8311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31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8311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31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IF(L514=0,0,ROUND(E514/L514,2))</f>
        <v>5.5</v>
      </c>
      <c r="Q514" s="12" t="s">
        <v>8308</v>
      </c>
      <c r="R514" s="12" t="s">
        <v>8311</v>
      </c>
      <c r="S514" s="10">
        <f t="shared" ref="S514:S577" si="42">(((J514/60)/60)/24)+DATE(1970,1,1)</f>
        <v>42649.742210648154</v>
      </c>
      <c r="T514" s="10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31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s="12" t="s">
        <v>8311</v>
      </c>
      <c r="S515" s="10">
        <f t="shared" si="42"/>
        <v>42552.653993055559</v>
      </c>
      <c r="T515" s="10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31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8311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31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8311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31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8311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31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8311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31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8311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3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8311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31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8341</v>
      </c>
      <c r="R522" s="12" t="s">
        <v>8342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31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8341</v>
      </c>
      <c r="R523" s="12" t="s">
        <v>8342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31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8341</v>
      </c>
      <c r="R524" s="12" t="s">
        <v>8342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31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8341</v>
      </c>
      <c r="R525" s="12" t="s">
        <v>8342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31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8341</v>
      </c>
      <c r="R526" s="12" t="s">
        <v>8342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31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8341</v>
      </c>
      <c r="R527" s="12" t="s">
        <v>8342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31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8341</v>
      </c>
      <c r="R528" s="12" t="s">
        <v>8342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31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8341</v>
      </c>
      <c r="R529" s="12" t="s">
        <v>8342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31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8341</v>
      </c>
      <c r="R530" s="12" t="s">
        <v>8342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8341</v>
      </c>
      <c r="R531" s="12" t="s">
        <v>8342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31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8341</v>
      </c>
      <c r="R532" s="12" t="s">
        <v>8342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31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8341</v>
      </c>
      <c r="R533" s="12" t="s">
        <v>8342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31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8341</v>
      </c>
      <c r="R534" s="12" t="s">
        <v>8342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31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8341</v>
      </c>
      <c r="R535" s="12" t="s">
        <v>8342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31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8341</v>
      </c>
      <c r="R536" s="12" t="s">
        <v>8342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31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8341</v>
      </c>
      <c r="R537" s="12" t="s">
        <v>8342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31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8341</v>
      </c>
      <c r="R538" s="12" t="s">
        <v>8342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31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8341</v>
      </c>
      <c r="R539" s="12" t="s">
        <v>8342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31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8341</v>
      </c>
      <c r="R540" s="12" t="s">
        <v>8342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3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8341</v>
      </c>
      <c r="R541" s="12" t="s">
        <v>8342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31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8312</v>
      </c>
      <c r="R542" s="12" t="s">
        <v>8313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31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8312</v>
      </c>
      <c r="R543" s="12" t="s">
        <v>8313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31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8312</v>
      </c>
      <c r="R544" s="12" t="s">
        <v>8313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31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8312</v>
      </c>
      <c r="R545" s="12" t="s">
        <v>8313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31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8312</v>
      </c>
      <c r="R546" s="12" t="s">
        <v>8313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31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8312</v>
      </c>
      <c r="R547" s="12" t="s">
        <v>8313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31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8312</v>
      </c>
      <c r="R548" s="12" t="s">
        <v>8313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31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8312</v>
      </c>
      <c r="R549" s="12" t="s">
        <v>8313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31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8312</v>
      </c>
      <c r="R550" s="12" t="s">
        <v>8313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3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8312</v>
      </c>
      <c r="R551" s="12" t="s">
        <v>8313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31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8312</v>
      </c>
      <c r="R552" s="12" t="s">
        <v>8313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31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8312</v>
      </c>
      <c r="R553" s="12" t="s">
        <v>8313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31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8312</v>
      </c>
      <c r="R554" s="12" t="s">
        <v>8313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31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8312</v>
      </c>
      <c r="R555" s="12" t="s">
        <v>8313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31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8312</v>
      </c>
      <c r="R556" s="12" t="s">
        <v>8313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31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8312</v>
      </c>
      <c r="R557" s="12" t="s">
        <v>8313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31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8312</v>
      </c>
      <c r="R558" s="12" t="s">
        <v>8313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31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8312</v>
      </c>
      <c r="R559" s="12" t="s">
        <v>8313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31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8312</v>
      </c>
      <c r="R560" s="12" t="s">
        <v>8313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3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8312</v>
      </c>
      <c r="R561" s="12" t="s">
        <v>8313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31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8312</v>
      </c>
      <c r="R562" s="12" t="s">
        <v>8313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31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8312</v>
      </c>
      <c r="R563" s="12" t="s">
        <v>8313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31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8312</v>
      </c>
      <c r="R564" s="12" t="s">
        <v>8313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31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8312</v>
      </c>
      <c r="R565" s="12" t="s">
        <v>8313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31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8312</v>
      </c>
      <c r="R566" s="12" t="s">
        <v>8313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31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8312</v>
      </c>
      <c r="R567" s="12" t="s">
        <v>8313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31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8312</v>
      </c>
      <c r="R568" s="12" t="s">
        <v>8313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31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8312</v>
      </c>
      <c r="R569" s="12" t="s">
        <v>8313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31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8312</v>
      </c>
      <c r="R570" s="12" t="s">
        <v>8313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3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8312</v>
      </c>
      <c r="R571" s="12" t="s">
        <v>8313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31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8312</v>
      </c>
      <c r="R572" s="12" t="s">
        <v>8313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31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8312</v>
      </c>
      <c r="R573" s="12" t="s">
        <v>8313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31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8312</v>
      </c>
      <c r="R574" s="12" t="s">
        <v>8313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31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8312</v>
      </c>
      <c r="R575" s="12" t="s">
        <v>8313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31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8312</v>
      </c>
      <c r="R576" s="12" t="s">
        <v>8313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31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8312</v>
      </c>
      <c r="R577" s="12" t="s">
        <v>8313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31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IF(L578=0,0,ROUND(E578/L578,2))</f>
        <v>1</v>
      </c>
      <c r="Q578" s="12" t="s">
        <v>8312</v>
      </c>
      <c r="R578" s="12" t="s">
        <v>8313</v>
      </c>
      <c r="S578" s="10">
        <f t="shared" ref="S578:S641" si="47">(((J578/60)/60)/24)+DATE(1970,1,1)</f>
        <v>42031.471666666665</v>
      </c>
      <c r="T578" s="10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31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8312</v>
      </c>
      <c r="R579" s="12" t="s">
        <v>8313</v>
      </c>
      <c r="S579" s="10">
        <f t="shared" si="47"/>
        <v>42450.589143518519</v>
      </c>
      <c r="T579" s="10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31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8312</v>
      </c>
      <c r="R580" s="12" t="s">
        <v>8313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3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8312</v>
      </c>
      <c r="R581" s="12" t="s">
        <v>8313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31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8312</v>
      </c>
      <c r="R582" s="12" t="s">
        <v>8313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31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8312</v>
      </c>
      <c r="R583" s="12" t="s">
        <v>8313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31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8312</v>
      </c>
      <c r="R584" s="12" t="s">
        <v>8313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31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8312</v>
      </c>
      <c r="R585" s="12" t="s">
        <v>8313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31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8312</v>
      </c>
      <c r="R586" s="12" t="s">
        <v>8313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31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8312</v>
      </c>
      <c r="R587" s="12" t="s">
        <v>8313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31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8312</v>
      </c>
      <c r="R588" s="12" t="s">
        <v>8313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31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8312</v>
      </c>
      <c r="R589" s="12" t="s">
        <v>8313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31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8312</v>
      </c>
      <c r="R590" s="12" t="s">
        <v>8313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3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8312</v>
      </c>
      <c r="R591" s="12" t="s">
        <v>8313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31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8312</v>
      </c>
      <c r="R592" s="12" t="s">
        <v>8313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31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8312</v>
      </c>
      <c r="R593" s="12" t="s">
        <v>8313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31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8312</v>
      </c>
      <c r="R594" s="12" t="s">
        <v>8313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31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8312</v>
      </c>
      <c r="R595" s="12" t="s">
        <v>8313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31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8312</v>
      </c>
      <c r="R596" s="12" t="s">
        <v>8313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31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8312</v>
      </c>
      <c r="R597" s="12" t="s">
        <v>8313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31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8312</v>
      </c>
      <c r="R598" s="12" t="s">
        <v>8313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31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8312</v>
      </c>
      <c r="R599" s="12" t="s">
        <v>8313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31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8312</v>
      </c>
      <c r="R600" s="12" t="s">
        <v>8313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3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8312</v>
      </c>
      <c r="R601" s="12" t="s">
        <v>8313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31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8312</v>
      </c>
      <c r="R602" s="12" t="s">
        <v>8313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31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8312</v>
      </c>
      <c r="R603" s="12" t="s">
        <v>8313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31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8312</v>
      </c>
      <c r="R604" s="12" t="s">
        <v>8313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31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8312</v>
      </c>
      <c r="R605" s="12" t="s">
        <v>8313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31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8312</v>
      </c>
      <c r="R606" s="12" t="s">
        <v>8313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31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8312</v>
      </c>
      <c r="R607" s="12" t="s">
        <v>8313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31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8312</v>
      </c>
      <c r="R608" s="12" t="s">
        <v>8313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31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8312</v>
      </c>
      <c r="R609" s="12" t="s">
        <v>8313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31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8312</v>
      </c>
      <c r="R610" s="12" t="s">
        <v>8313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3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8312</v>
      </c>
      <c r="R611" s="12" t="s">
        <v>8313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31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8312</v>
      </c>
      <c r="R612" s="12" t="s">
        <v>8313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31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8312</v>
      </c>
      <c r="R613" s="12" t="s">
        <v>8313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31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8312</v>
      </c>
      <c r="R614" s="12" t="s">
        <v>8313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31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8312</v>
      </c>
      <c r="R615" s="12" t="s">
        <v>8313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31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8312</v>
      </c>
      <c r="R616" s="12" t="s">
        <v>8313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31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8312</v>
      </c>
      <c r="R617" s="12" t="s">
        <v>8313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31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8312</v>
      </c>
      <c r="R618" s="12" t="s">
        <v>8313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31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8312</v>
      </c>
      <c r="R619" s="12" t="s">
        <v>8313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31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8312</v>
      </c>
      <c r="R620" s="12" t="s">
        <v>8313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3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8312</v>
      </c>
      <c r="R621" s="12" t="s">
        <v>8313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31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8312</v>
      </c>
      <c r="R622" s="12" t="s">
        <v>8313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31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8312</v>
      </c>
      <c r="R623" s="12" t="s">
        <v>8313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31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8312</v>
      </c>
      <c r="R624" s="12" t="s">
        <v>8313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31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8312</v>
      </c>
      <c r="R625" s="12" t="s">
        <v>8313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31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8312</v>
      </c>
      <c r="R626" s="12" t="s">
        <v>8313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31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8312</v>
      </c>
      <c r="R627" s="12" t="s">
        <v>8313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31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8312</v>
      </c>
      <c r="R628" s="12" t="s">
        <v>8313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31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8312</v>
      </c>
      <c r="R629" s="12" t="s">
        <v>8313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31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8312</v>
      </c>
      <c r="R630" s="12" t="s">
        <v>8313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8312</v>
      </c>
      <c r="R631" s="12" t="s">
        <v>8313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31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8312</v>
      </c>
      <c r="R632" s="12" t="s">
        <v>8313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31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8312</v>
      </c>
      <c r="R633" s="12" t="s">
        <v>8313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31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8312</v>
      </c>
      <c r="R634" s="12" t="s">
        <v>8313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31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8312</v>
      </c>
      <c r="R635" s="12" t="s">
        <v>8313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31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8312</v>
      </c>
      <c r="R636" s="12" t="s">
        <v>8313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31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8312</v>
      </c>
      <c r="R637" s="12" t="s">
        <v>8313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31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8312</v>
      </c>
      <c r="R638" s="12" t="s">
        <v>8313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31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8312</v>
      </c>
      <c r="R639" s="12" t="s">
        <v>8313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31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8312</v>
      </c>
      <c r="R640" s="12" t="s">
        <v>8313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3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8312</v>
      </c>
      <c r="R641" s="12" t="s">
        <v>8313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31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IF(L642=0,0,ROUND(E642/L642,2))</f>
        <v>50.5</v>
      </c>
      <c r="Q642" s="12" t="s">
        <v>8312</v>
      </c>
      <c r="R642" s="12" t="s">
        <v>8314</v>
      </c>
      <c r="S642" s="10">
        <f t="shared" ref="S642:S705" si="52">(((J642/60)/60)/24)+DATE(1970,1,1)</f>
        <v>42683.420312500006</v>
      </c>
      <c r="T642" s="10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31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8312</v>
      </c>
      <c r="R643" s="12" t="s">
        <v>8314</v>
      </c>
      <c r="S643" s="10">
        <f t="shared" si="52"/>
        <v>42199.57</v>
      </c>
      <c r="T643" s="10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31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8312</v>
      </c>
      <c r="R644" s="12" t="s">
        <v>8314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31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8312</v>
      </c>
      <c r="R645" s="12" t="s">
        <v>8314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31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8312</v>
      </c>
      <c r="R646" s="12" t="s">
        <v>8314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31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8312</v>
      </c>
      <c r="R647" s="12" t="s">
        <v>8314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31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8312</v>
      </c>
      <c r="R648" s="12" t="s">
        <v>8314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31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8312</v>
      </c>
      <c r="R649" s="12" t="s">
        <v>8314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31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8312</v>
      </c>
      <c r="R650" s="12" t="s">
        <v>8314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3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8312</v>
      </c>
      <c r="R651" s="12" t="s">
        <v>8314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31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8312</v>
      </c>
      <c r="R652" s="12" t="s">
        <v>8314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31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8312</v>
      </c>
      <c r="R653" s="12" t="s">
        <v>8314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31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8312</v>
      </c>
      <c r="R654" s="12" t="s">
        <v>8314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31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8312</v>
      </c>
      <c r="R655" s="12" t="s">
        <v>8314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31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8312</v>
      </c>
      <c r="R656" s="12" t="s">
        <v>8314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31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8312</v>
      </c>
      <c r="R657" s="12" t="s">
        <v>8314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31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8312</v>
      </c>
      <c r="R658" s="12" t="s">
        <v>8314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31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8312</v>
      </c>
      <c r="R659" s="12" t="s">
        <v>8314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31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8312</v>
      </c>
      <c r="R660" s="12" t="s">
        <v>8314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3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8312</v>
      </c>
      <c r="R661" s="12" t="s">
        <v>8314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31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8312</v>
      </c>
      <c r="R662" s="12" t="s">
        <v>8314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31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8312</v>
      </c>
      <c r="R663" s="12" t="s">
        <v>8314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31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8312</v>
      </c>
      <c r="R664" s="12" t="s">
        <v>8314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31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8312</v>
      </c>
      <c r="R665" s="12" t="s">
        <v>8314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31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8312</v>
      </c>
      <c r="R666" s="12" t="s">
        <v>8314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31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8312</v>
      </c>
      <c r="R667" s="12" t="s">
        <v>8314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31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8312</v>
      </c>
      <c r="R668" s="12" t="s">
        <v>8314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31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8312</v>
      </c>
      <c r="R669" s="12" t="s">
        <v>8314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31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8312</v>
      </c>
      <c r="R670" s="12" t="s">
        <v>8314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3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8312</v>
      </c>
      <c r="R671" s="12" t="s">
        <v>8314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31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8312</v>
      </c>
      <c r="R672" s="12" t="s">
        <v>8314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31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8312</v>
      </c>
      <c r="R673" s="12" t="s">
        <v>8314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31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8312</v>
      </c>
      <c r="R674" s="12" t="s">
        <v>8314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31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8312</v>
      </c>
      <c r="R675" s="12" t="s">
        <v>8314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31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8312</v>
      </c>
      <c r="R676" s="12" t="s">
        <v>8314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31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8312</v>
      </c>
      <c r="R677" s="12" t="s">
        <v>8314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31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8312</v>
      </c>
      <c r="R678" s="12" t="s">
        <v>8314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31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8312</v>
      </c>
      <c r="R679" s="12" t="s">
        <v>8314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31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8312</v>
      </c>
      <c r="R680" s="12" t="s">
        <v>8314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3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8312</v>
      </c>
      <c r="R681" s="12" t="s">
        <v>8314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31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8312</v>
      </c>
      <c r="R682" s="12" t="s">
        <v>8314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31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8312</v>
      </c>
      <c r="R683" s="12" t="s">
        <v>8314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31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8312</v>
      </c>
      <c r="R684" s="12" t="s">
        <v>8314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31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8312</v>
      </c>
      <c r="R685" s="12" t="s">
        <v>8314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31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8312</v>
      </c>
      <c r="R686" s="12" t="s">
        <v>8314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31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8312</v>
      </c>
      <c r="R687" s="12" t="s">
        <v>8314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31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8312</v>
      </c>
      <c r="R688" s="12" t="s">
        <v>8314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31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8312</v>
      </c>
      <c r="R689" s="12" t="s">
        <v>8314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31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8312</v>
      </c>
      <c r="R690" s="12" t="s">
        <v>8314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3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8312</v>
      </c>
      <c r="R691" s="12" t="s">
        <v>8314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31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8312</v>
      </c>
      <c r="R692" s="12" t="s">
        <v>8314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31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8312</v>
      </c>
      <c r="R693" s="12" t="s">
        <v>8314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31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8312</v>
      </c>
      <c r="R694" s="12" t="s">
        <v>8314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31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8312</v>
      </c>
      <c r="R695" s="12" t="s">
        <v>8314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31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8312</v>
      </c>
      <c r="R696" s="12" t="s">
        <v>8314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31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8312</v>
      </c>
      <c r="R697" s="12" t="s">
        <v>8314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31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8312</v>
      </c>
      <c r="R698" s="12" t="s">
        <v>8314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31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8312</v>
      </c>
      <c r="R699" s="12" t="s">
        <v>8314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31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8312</v>
      </c>
      <c r="R700" s="12" t="s">
        <v>8314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3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8312</v>
      </c>
      <c r="R701" s="12" t="s">
        <v>8314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31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8312</v>
      </c>
      <c r="R702" s="12" t="s">
        <v>8314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31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8312</v>
      </c>
      <c r="R703" s="12" t="s">
        <v>8314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31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8312</v>
      </c>
      <c r="R704" s="12" t="s">
        <v>8314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31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8312</v>
      </c>
      <c r="R705" s="12" t="s">
        <v>8314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31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IF(L706=0,0,ROUND(E706/L706,2))</f>
        <v>120.25</v>
      </c>
      <c r="Q706" s="12" t="s">
        <v>8312</v>
      </c>
      <c r="R706" s="12" t="s">
        <v>8314</v>
      </c>
      <c r="S706" s="10">
        <f t="shared" ref="S706:S769" si="57">(((J706/60)/60)/24)+DATE(1970,1,1)</f>
        <v>42726.192916666667</v>
      </c>
      <c r="T706" s="10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31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8312</v>
      </c>
      <c r="R707" s="12" t="s">
        <v>8314</v>
      </c>
      <c r="S707" s="10">
        <f t="shared" si="57"/>
        <v>42726.491643518515</v>
      </c>
      <c r="T707" s="10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31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8312</v>
      </c>
      <c r="R708" s="12" t="s">
        <v>8314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31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8312</v>
      </c>
      <c r="R709" s="12" t="s">
        <v>8314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31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8312</v>
      </c>
      <c r="R710" s="12" t="s">
        <v>8314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3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8312</v>
      </c>
      <c r="R711" s="12" t="s">
        <v>8314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31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8312</v>
      </c>
      <c r="R712" s="12" t="s">
        <v>8314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31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8312</v>
      </c>
      <c r="R713" s="12" t="s">
        <v>8314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31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8312</v>
      </c>
      <c r="R714" s="12" t="s">
        <v>8314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31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8312</v>
      </c>
      <c r="R715" s="12" t="s">
        <v>8314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31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8312</v>
      </c>
      <c r="R716" s="12" t="s">
        <v>8314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31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8312</v>
      </c>
      <c r="R717" s="12" t="s">
        <v>8314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31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8312</v>
      </c>
      <c r="R718" s="12" t="s">
        <v>8314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31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8312</v>
      </c>
      <c r="R719" s="12" t="s">
        <v>8314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31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8312</v>
      </c>
      <c r="R720" s="12" t="s">
        <v>8314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3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8312</v>
      </c>
      <c r="R721" s="12" t="s">
        <v>8314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31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8315</v>
      </c>
      <c r="R722" s="12" t="s">
        <v>8349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31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8315</v>
      </c>
      <c r="R723" s="12" t="s">
        <v>8349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31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8315</v>
      </c>
      <c r="R724" s="12" t="s">
        <v>8349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31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8315</v>
      </c>
      <c r="R725" s="12" t="s">
        <v>8349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31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8315</v>
      </c>
      <c r="R726" s="12" t="s">
        <v>8349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31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8315</v>
      </c>
      <c r="R727" s="12" t="s">
        <v>8349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31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8315</v>
      </c>
      <c r="R728" s="12" t="s">
        <v>8349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31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8315</v>
      </c>
      <c r="R729" s="12" t="s">
        <v>8349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31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8315</v>
      </c>
      <c r="R730" s="12" t="s">
        <v>8349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8315</v>
      </c>
      <c r="R731" s="12" t="s">
        <v>8349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31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8315</v>
      </c>
      <c r="R732" s="12" t="s">
        <v>8349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31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8315</v>
      </c>
      <c r="R733" s="12" t="s">
        <v>8349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31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8315</v>
      </c>
      <c r="R734" s="12" t="s">
        <v>8349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31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8315</v>
      </c>
      <c r="R735" s="12" t="s">
        <v>8349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31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8315</v>
      </c>
      <c r="R736" s="12" t="s">
        <v>8349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31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8315</v>
      </c>
      <c r="R737" s="12" t="s">
        <v>8349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31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8315</v>
      </c>
      <c r="R738" s="12" t="s">
        <v>8349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31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8315</v>
      </c>
      <c r="R739" s="12" t="s">
        <v>8349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31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8315</v>
      </c>
      <c r="R740" s="12" t="s">
        <v>8349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3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8315</v>
      </c>
      <c r="R741" s="12" t="s">
        <v>8349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31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8315</v>
      </c>
      <c r="R742" s="12" t="s">
        <v>8349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31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8315</v>
      </c>
      <c r="R743" s="12" t="s">
        <v>8349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31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8315</v>
      </c>
      <c r="R744" s="12" t="s">
        <v>8349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31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8315</v>
      </c>
      <c r="R745" s="12" t="s">
        <v>8349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31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8315</v>
      </c>
      <c r="R746" s="12" t="s">
        <v>8349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31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8315</v>
      </c>
      <c r="R747" s="12" t="s">
        <v>8349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31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8315</v>
      </c>
      <c r="R748" s="12" t="s">
        <v>8349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31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8315</v>
      </c>
      <c r="R749" s="12" t="s">
        <v>8349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31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8315</v>
      </c>
      <c r="R750" s="12" t="s">
        <v>8349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3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8315</v>
      </c>
      <c r="R751" s="12" t="s">
        <v>8349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31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8315</v>
      </c>
      <c r="R752" s="12" t="s">
        <v>8349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31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8315</v>
      </c>
      <c r="R753" s="12" t="s">
        <v>8349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31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8315</v>
      </c>
      <c r="R754" s="12" t="s">
        <v>8349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31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8315</v>
      </c>
      <c r="R755" s="12" t="s">
        <v>8349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31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8315</v>
      </c>
      <c r="R756" s="12" t="s">
        <v>8349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31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8315</v>
      </c>
      <c r="R757" s="12" t="s">
        <v>8349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31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8315</v>
      </c>
      <c r="R758" s="12" t="s">
        <v>8349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31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8315</v>
      </c>
      <c r="R759" s="12" t="s">
        <v>8349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31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8315</v>
      </c>
      <c r="R760" s="12" t="s">
        <v>8349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3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8315</v>
      </c>
      <c r="R761" s="12" t="s">
        <v>8349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31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8315</v>
      </c>
      <c r="R762" s="12" t="s">
        <v>8316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31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8315</v>
      </c>
      <c r="R763" s="12" t="s">
        <v>8316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31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8315</v>
      </c>
      <c r="R764" s="12" t="s">
        <v>8316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31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8315</v>
      </c>
      <c r="R765" s="12" t="s">
        <v>8316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31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8315</v>
      </c>
      <c r="R766" s="12" t="s">
        <v>8316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31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8315</v>
      </c>
      <c r="R767" s="12" t="s">
        <v>8316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31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8315</v>
      </c>
      <c r="R768" s="12" t="s">
        <v>8316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31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8315</v>
      </c>
      <c r="R769" s="12" t="s">
        <v>8316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31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IF(L770=0,0,ROUND(E770/L770,2))</f>
        <v>0</v>
      </c>
      <c r="Q770" s="12" t="s">
        <v>8315</v>
      </c>
      <c r="R770" s="12" t="s">
        <v>8316</v>
      </c>
      <c r="S770" s="10">
        <f t="shared" ref="S770:S833" si="62">(((J770/60)/60)/24)+DATE(1970,1,1)</f>
        <v>41594.207060185188</v>
      </c>
      <c r="T770" s="10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3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8315</v>
      </c>
      <c r="R771" s="12" t="s">
        <v>8316</v>
      </c>
      <c r="S771" s="10">
        <f t="shared" si="62"/>
        <v>41604.996458333335</v>
      </c>
      <c r="T771" s="10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31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8315</v>
      </c>
      <c r="R772" s="12" t="s">
        <v>8316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31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8315</v>
      </c>
      <c r="R773" s="12" t="s">
        <v>8316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31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8315</v>
      </c>
      <c r="R774" s="12" t="s">
        <v>8316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31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8315</v>
      </c>
      <c r="R775" s="12" t="s">
        <v>8316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31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8315</v>
      </c>
      <c r="R776" s="12" t="s">
        <v>8316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31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8315</v>
      </c>
      <c r="R777" s="12" t="s">
        <v>8316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31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8315</v>
      </c>
      <c r="R778" s="12" t="s">
        <v>8316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31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8315</v>
      </c>
      <c r="R779" s="12" t="s">
        <v>8316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31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8315</v>
      </c>
      <c r="R780" s="12" t="s">
        <v>8316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3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8315</v>
      </c>
      <c r="R781" s="12" t="s">
        <v>8316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31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8317</v>
      </c>
      <c r="R782" s="12" t="s">
        <v>8350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31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8317</v>
      </c>
      <c r="R783" s="12" t="s">
        <v>8350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31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8317</v>
      </c>
      <c r="R784" s="12" t="s">
        <v>8350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31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8317</v>
      </c>
      <c r="R785" s="12" t="s">
        <v>8350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31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8317</v>
      </c>
      <c r="R786" s="12" t="s">
        <v>8350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31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8317</v>
      </c>
      <c r="R787" s="12" t="s">
        <v>8350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31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8317</v>
      </c>
      <c r="R788" s="12" t="s">
        <v>8350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31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8317</v>
      </c>
      <c r="R789" s="12" t="s">
        <v>8350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31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8317</v>
      </c>
      <c r="R790" s="12" t="s">
        <v>8350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3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8317</v>
      </c>
      <c r="R791" s="12" t="s">
        <v>8350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31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8317</v>
      </c>
      <c r="R792" s="12" t="s">
        <v>8350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31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8317</v>
      </c>
      <c r="R793" s="12" t="s">
        <v>8350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31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8317</v>
      </c>
      <c r="R794" s="12" t="s">
        <v>8350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31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8317</v>
      </c>
      <c r="R795" s="12" t="s">
        <v>8350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31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8317</v>
      </c>
      <c r="R796" s="12" t="s">
        <v>8350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31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8317</v>
      </c>
      <c r="R797" s="12" t="s">
        <v>8350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31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8317</v>
      </c>
      <c r="R798" s="12" t="s">
        <v>8350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31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8317</v>
      </c>
      <c r="R799" s="12" t="s">
        <v>8350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31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8317</v>
      </c>
      <c r="R800" s="12" t="s">
        <v>8350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3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8317</v>
      </c>
      <c r="R801" s="12" t="s">
        <v>8350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31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8317</v>
      </c>
      <c r="R802" s="12" t="s">
        <v>8350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31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8317</v>
      </c>
      <c r="R803" s="12" t="s">
        <v>8350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31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8317</v>
      </c>
      <c r="R804" s="12" t="s">
        <v>8350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31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8317</v>
      </c>
      <c r="R805" s="12" t="s">
        <v>8350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31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8317</v>
      </c>
      <c r="R806" s="12" t="s">
        <v>8350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31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8317</v>
      </c>
      <c r="R807" s="12" t="s">
        <v>8350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31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8317</v>
      </c>
      <c r="R808" s="12" t="s">
        <v>8350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31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8317</v>
      </c>
      <c r="R809" s="12" t="s">
        <v>8350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31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8317</v>
      </c>
      <c r="R810" s="12" t="s">
        <v>8350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3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8317</v>
      </c>
      <c r="R811" s="12" t="s">
        <v>8350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31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8317</v>
      </c>
      <c r="R812" s="12" t="s">
        <v>8350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31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8317</v>
      </c>
      <c r="R813" s="12" t="s">
        <v>8350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31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8317</v>
      </c>
      <c r="R814" s="12" t="s">
        <v>8350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31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8317</v>
      </c>
      <c r="R815" s="12" t="s">
        <v>8350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31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8317</v>
      </c>
      <c r="R816" s="12" t="s">
        <v>8350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31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8317</v>
      </c>
      <c r="R817" s="12" t="s">
        <v>8350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31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8317</v>
      </c>
      <c r="R818" s="12" t="s">
        <v>8350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31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8317</v>
      </c>
      <c r="R819" s="12" t="s">
        <v>8350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31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8317</v>
      </c>
      <c r="R820" s="12" t="s">
        <v>8350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3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8317</v>
      </c>
      <c r="R821" s="12" t="s">
        <v>8350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31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8317</v>
      </c>
      <c r="R822" s="12" t="s">
        <v>8350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31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8317</v>
      </c>
      <c r="R823" s="12" t="s">
        <v>8350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31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8317</v>
      </c>
      <c r="R824" s="12" t="s">
        <v>8350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31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8317</v>
      </c>
      <c r="R825" s="12" t="s">
        <v>8350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31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8317</v>
      </c>
      <c r="R826" s="12" t="s">
        <v>8350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31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8317</v>
      </c>
      <c r="R827" s="12" t="s">
        <v>8350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31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8317</v>
      </c>
      <c r="R828" s="12" t="s">
        <v>8350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31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8317</v>
      </c>
      <c r="R829" s="12" t="s">
        <v>8350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31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8317</v>
      </c>
      <c r="R830" s="12" t="s">
        <v>8350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8317</v>
      </c>
      <c r="R831" s="12" t="s">
        <v>8350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31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8317</v>
      </c>
      <c r="R832" s="12" t="s">
        <v>8350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31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8317</v>
      </c>
      <c r="R833" s="12" t="s">
        <v>8350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31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IF(L834=0,0,ROUND(E834/L834,2))</f>
        <v>97.99</v>
      </c>
      <c r="Q834" s="12" t="s">
        <v>8317</v>
      </c>
      <c r="R834" s="12" t="s">
        <v>8350</v>
      </c>
      <c r="S834" s="10">
        <f t="shared" ref="S834:S897" si="67">(((J834/60)/60)/24)+DATE(1970,1,1)</f>
        <v>40869.675173611111</v>
      </c>
      <c r="T834" s="10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31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8317</v>
      </c>
      <c r="R835" s="12" t="s">
        <v>8350</v>
      </c>
      <c r="S835" s="10">
        <f t="shared" si="67"/>
        <v>41718.878182870372</v>
      </c>
      <c r="T835" s="10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31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8317</v>
      </c>
      <c r="R836" s="12" t="s">
        <v>8350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31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8317</v>
      </c>
      <c r="R837" s="12" t="s">
        <v>8350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31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8317</v>
      </c>
      <c r="R838" s="12" t="s">
        <v>8350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31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8317</v>
      </c>
      <c r="R839" s="12" t="s">
        <v>8350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31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8317</v>
      </c>
      <c r="R840" s="12" t="s">
        <v>8350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3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8317</v>
      </c>
      <c r="R841" s="12" t="s">
        <v>8350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31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8317</v>
      </c>
      <c r="R842" s="12" t="s">
        <v>8351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31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8317</v>
      </c>
      <c r="R843" s="12" t="s">
        <v>8351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31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8317</v>
      </c>
      <c r="R844" s="12" t="s">
        <v>8351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31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8317</v>
      </c>
      <c r="R845" s="12" t="s">
        <v>8351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31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8317</v>
      </c>
      <c r="R846" s="12" t="s">
        <v>8351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31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8317</v>
      </c>
      <c r="R847" s="12" t="s">
        <v>8351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31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8317</v>
      </c>
      <c r="R848" s="12" t="s">
        <v>8351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31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8317</v>
      </c>
      <c r="R849" s="12" t="s">
        <v>8351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31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8317</v>
      </c>
      <c r="R850" s="12" t="s">
        <v>8351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3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8317</v>
      </c>
      <c r="R851" s="12" t="s">
        <v>8351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31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8317</v>
      </c>
      <c r="R852" s="12" t="s">
        <v>8351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31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8317</v>
      </c>
      <c r="R853" s="12" t="s">
        <v>8351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31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8317</v>
      </c>
      <c r="R854" s="12" t="s">
        <v>8351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31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8317</v>
      </c>
      <c r="R855" s="12" t="s">
        <v>8351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31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8317</v>
      </c>
      <c r="R856" s="12" t="s">
        <v>8351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31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8317</v>
      </c>
      <c r="R857" s="12" t="s">
        <v>8351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31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8317</v>
      </c>
      <c r="R858" s="12" t="s">
        <v>8351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31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8317</v>
      </c>
      <c r="R859" s="12" t="s">
        <v>8351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31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8317</v>
      </c>
      <c r="R860" s="12" t="s">
        <v>8351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3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8317</v>
      </c>
      <c r="R861" s="12" t="s">
        <v>8351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31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8317</v>
      </c>
      <c r="R862" s="12" t="s">
        <v>8318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31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8317</v>
      </c>
      <c r="R863" s="12" t="s">
        <v>8318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31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8317</v>
      </c>
      <c r="R864" s="12" t="s">
        <v>8318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31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8317</v>
      </c>
      <c r="R865" s="12" t="s">
        <v>8318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31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8317</v>
      </c>
      <c r="R866" s="12" t="s">
        <v>8318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31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8317</v>
      </c>
      <c r="R867" s="12" t="s">
        <v>8318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31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8317</v>
      </c>
      <c r="R868" s="12" t="s">
        <v>8318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31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8317</v>
      </c>
      <c r="R869" s="12" t="s">
        <v>8318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31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8317</v>
      </c>
      <c r="R870" s="12" t="s">
        <v>8318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3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8317</v>
      </c>
      <c r="R871" s="12" t="s">
        <v>8318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31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8317</v>
      </c>
      <c r="R872" s="12" t="s">
        <v>8318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31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8317</v>
      </c>
      <c r="R873" s="12" t="s">
        <v>8318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31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8317</v>
      </c>
      <c r="R874" s="12" t="s">
        <v>8318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31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8317</v>
      </c>
      <c r="R875" s="12" t="s">
        <v>8318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31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8317</v>
      </c>
      <c r="R876" s="12" t="s">
        <v>8318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31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8317</v>
      </c>
      <c r="R877" s="12" t="s">
        <v>8318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31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8317</v>
      </c>
      <c r="R878" s="12" t="s">
        <v>8318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31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8317</v>
      </c>
      <c r="R879" s="12" t="s">
        <v>8318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31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8317</v>
      </c>
      <c r="R880" s="12" t="s">
        <v>8318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3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8317</v>
      </c>
      <c r="R881" s="12" t="s">
        <v>8318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31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8317</v>
      </c>
      <c r="R882" s="12" t="s">
        <v>8319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31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8317</v>
      </c>
      <c r="R883" s="12" t="s">
        <v>8319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31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8317</v>
      </c>
      <c r="R884" s="12" t="s">
        <v>8319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31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8317</v>
      </c>
      <c r="R885" s="12" t="s">
        <v>8319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31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8317</v>
      </c>
      <c r="R886" s="12" t="s">
        <v>8319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31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8317</v>
      </c>
      <c r="R887" s="12" t="s">
        <v>8319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31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8317</v>
      </c>
      <c r="R888" s="12" t="s">
        <v>8319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31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8317</v>
      </c>
      <c r="R889" s="12" t="s">
        <v>8319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31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8317</v>
      </c>
      <c r="R890" s="12" t="s">
        <v>8319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3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8317</v>
      </c>
      <c r="R891" s="12" t="s">
        <v>8319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31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8317</v>
      </c>
      <c r="R892" s="12" t="s">
        <v>8319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31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8317</v>
      </c>
      <c r="R893" s="12" t="s">
        <v>8319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31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8317</v>
      </c>
      <c r="R894" s="12" t="s">
        <v>8319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31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8317</v>
      </c>
      <c r="R895" s="12" t="s">
        <v>8319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31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8317</v>
      </c>
      <c r="R896" s="12" t="s">
        <v>8319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31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8317</v>
      </c>
      <c r="R897" s="12" t="s">
        <v>8319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31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IF(L898=0,0,ROUND(E898/L898,2))</f>
        <v>44.44</v>
      </c>
      <c r="Q898" s="12" t="s">
        <v>8317</v>
      </c>
      <c r="R898" s="12" t="s">
        <v>8319</v>
      </c>
      <c r="S898" s="10">
        <f t="shared" ref="S898:S961" si="72">(((J898/60)/60)/24)+DATE(1970,1,1)</f>
        <v>42218.872986111113</v>
      </c>
      <c r="T898" s="10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31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8317</v>
      </c>
      <c r="R899" s="12" t="s">
        <v>8319</v>
      </c>
      <c r="S899" s="10">
        <f t="shared" si="72"/>
        <v>41211.688750000001</v>
      </c>
      <c r="T899" s="10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31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8317</v>
      </c>
      <c r="R900" s="12" t="s">
        <v>8319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3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8317</v>
      </c>
      <c r="R901" s="12" t="s">
        <v>8319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31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8317</v>
      </c>
      <c r="R902" s="12" t="s">
        <v>8318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31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8317</v>
      </c>
      <c r="R903" s="12" t="s">
        <v>8318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31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8317</v>
      </c>
      <c r="R904" s="12" t="s">
        <v>8318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31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8317</v>
      </c>
      <c r="R905" s="12" t="s">
        <v>8318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31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8317</v>
      </c>
      <c r="R906" s="12" t="s">
        <v>8318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31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8317</v>
      </c>
      <c r="R907" s="12" t="s">
        <v>8318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31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8317</v>
      </c>
      <c r="R908" s="12" t="s">
        <v>8318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31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8317</v>
      </c>
      <c r="R909" s="12" t="s">
        <v>8318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31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8317</v>
      </c>
      <c r="R910" s="12" t="s">
        <v>8318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3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8317</v>
      </c>
      <c r="R911" s="12" t="s">
        <v>8318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31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8317</v>
      </c>
      <c r="R912" s="12" t="s">
        <v>8318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31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8317</v>
      </c>
      <c r="R913" s="12" t="s">
        <v>8318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31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8317</v>
      </c>
      <c r="R914" s="12" t="s">
        <v>8318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31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8317</v>
      </c>
      <c r="R915" s="12" t="s">
        <v>8318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31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8317</v>
      </c>
      <c r="R916" s="12" t="s">
        <v>8318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31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8317</v>
      </c>
      <c r="R917" s="12" t="s">
        <v>8318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31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8317</v>
      </c>
      <c r="R918" s="12" t="s">
        <v>8318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31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8317</v>
      </c>
      <c r="R919" s="12" t="s">
        <v>8318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31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8317</v>
      </c>
      <c r="R920" s="12" t="s">
        <v>8318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3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8317</v>
      </c>
      <c r="R921" s="12" t="s">
        <v>8318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31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8317</v>
      </c>
      <c r="R922" s="12" t="s">
        <v>8318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31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8317</v>
      </c>
      <c r="R923" s="12" t="s">
        <v>8318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31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8317</v>
      </c>
      <c r="R924" s="12" t="s">
        <v>8318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31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8317</v>
      </c>
      <c r="R925" s="12" t="s">
        <v>8318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31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8317</v>
      </c>
      <c r="R926" s="12" t="s">
        <v>8318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31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8317</v>
      </c>
      <c r="R927" s="12" t="s">
        <v>8318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31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8317</v>
      </c>
      <c r="R928" s="12" t="s">
        <v>8318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31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8317</v>
      </c>
      <c r="R929" s="12" t="s">
        <v>8318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31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8317</v>
      </c>
      <c r="R930" s="12" t="s">
        <v>8318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8317</v>
      </c>
      <c r="R931" s="12" t="s">
        <v>8318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31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8317</v>
      </c>
      <c r="R932" s="12" t="s">
        <v>8318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31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8317</v>
      </c>
      <c r="R933" s="12" t="s">
        <v>8318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31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8317</v>
      </c>
      <c r="R934" s="12" t="s">
        <v>8318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31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8317</v>
      </c>
      <c r="R935" s="12" t="s">
        <v>8318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31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8317</v>
      </c>
      <c r="R936" s="12" t="s">
        <v>8318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31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8317</v>
      </c>
      <c r="R937" s="12" t="s">
        <v>8318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31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8317</v>
      </c>
      <c r="R938" s="12" t="s">
        <v>8318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31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8317</v>
      </c>
      <c r="R939" s="12" t="s">
        <v>8318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31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8317</v>
      </c>
      <c r="R940" s="12" t="s">
        <v>8318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3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8317</v>
      </c>
      <c r="R941" s="12" t="s">
        <v>8318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31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8312</v>
      </c>
      <c r="R942" s="12" t="s">
        <v>8314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31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8312</v>
      </c>
      <c r="R943" s="12" t="s">
        <v>8314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31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8312</v>
      </c>
      <c r="R944" s="12" t="s">
        <v>8314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31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8312</v>
      </c>
      <c r="R945" s="12" t="s">
        <v>8314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31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8312</v>
      </c>
      <c r="R946" s="12" t="s">
        <v>8314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31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8312</v>
      </c>
      <c r="R947" s="12" t="s">
        <v>8314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31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8312</v>
      </c>
      <c r="R948" s="12" t="s">
        <v>8314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31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8312</v>
      </c>
      <c r="R949" s="12" t="s">
        <v>8314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31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8312</v>
      </c>
      <c r="R950" s="12" t="s">
        <v>8314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3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8312</v>
      </c>
      <c r="R951" s="12" t="s">
        <v>8314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31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8312</v>
      </c>
      <c r="R952" s="12" t="s">
        <v>8314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31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8312</v>
      </c>
      <c r="R953" s="12" t="s">
        <v>8314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31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8312</v>
      </c>
      <c r="R954" s="12" t="s">
        <v>8314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31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8312</v>
      </c>
      <c r="R955" s="12" t="s">
        <v>8314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31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8312</v>
      </c>
      <c r="R956" s="12" t="s">
        <v>8314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31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8312</v>
      </c>
      <c r="R957" s="12" t="s">
        <v>8314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31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8312</v>
      </c>
      <c r="R958" s="12" t="s">
        <v>8314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31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8312</v>
      </c>
      <c r="R959" s="12" t="s">
        <v>8314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31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8312</v>
      </c>
      <c r="R960" s="12" t="s">
        <v>8314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3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8312</v>
      </c>
      <c r="R961" s="12" t="s">
        <v>8314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31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IF(L962=0,0,ROUND(E962/L962,2))</f>
        <v>136.46</v>
      </c>
      <c r="Q962" s="12" t="s">
        <v>8312</v>
      </c>
      <c r="R962" s="12" t="s">
        <v>8314</v>
      </c>
      <c r="S962" s="10">
        <f t="shared" ref="S962:S1025" si="77">(((J962/60)/60)/24)+DATE(1970,1,1)</f>
        <v>42766.626793981486</v>
      </c>
      <c r="T962" s="10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31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8312</v>
      </c>
      <c r="R963" s="12" t="s">
        <v>8314</v>
      </c>
      <c r="S963" s="10">
        <f t="shared" si="77"/>
        <v>42740.693692129629</v>
      </c>
      <c r="T963" s="10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31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8312</v>
      </c>
      <c r="R964" s="12" t="s">
        <v>8314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31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8312</v>
      </c>
      <c r="R965" s="12" t="s">
        <v>8314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31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8312</v>
      </c>
      <c r="R966" s="12" t="s">
        <v>8314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31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8312</v>
      </c>
      <c r="R967" s="12" t="s">
        <v>8314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31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8312</v>
      </c>
      <c r="R968" s="12" t="s">
        <v>8314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31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8312</v>
      </c>
      <c r="R969" s="12" t="s">
        <v>8314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31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8312</v>
      </c>
      <c r="R970" s="12" t="s">
        <v>8314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3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8312</v>
      </c>
      <c r="R971" s="12" t="s">
        <v>8314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31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8312</v>
      </c>
      <c r="R972" s="12" t="s">
        <v>8314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31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8312</v>
      </c>
      <c r="R973" s="12" t="s">
        <v>8314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31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8312</v>
      </c>
      <c r="R974" s="12" t="s">
        <v>8314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31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8312</v>
      </c>
      <c r="R975" s="12" t="s">
        <v>8314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31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8312</v>
      </c>
      <c r="R976" s="12" t="s">
        <v>8314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31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8312</v>
      </c>
      <c r="R977" s="12" t="s">
        <v>8314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31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8312</v>
      </c>
      <c r="R978" s="12" t="s">
        <v>8314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31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8312</v>
      </c>
      <c r="R979" s="12" t="s">
        <v>8314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31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8312</v>
      </c>
      <c r="R980" s="12" t="s">
        <v>8314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3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8312</v>
      </c>
      <c r="R981" s="12" t="s">
        <v>8314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31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8312</v>
      </c>
      <c r="R982" s="12" t="s">
        <v>8314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31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8312</v>
      </c>
      <c r="R983" s="12" t="s">
        <v>8314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31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8312</v>
      </c>
      <c r="R984" s="12" t="s">
        <v>8314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31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8312</v>
      </c>
      <c r="R985" s="12" t="s">
        <v>8314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31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8312</v>
      </c>
      <c r="R986" s="12" t="s">
        <v>8314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31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8312</v>
      </c>
      <c r="R987" s="12" t="s">
        <v>8314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31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8312</v>
      </c>
      <c r="R988" s="12" t="s">
        <v>8314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31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8312</v>
      </c>
      <c r="R989" s="12" t="s">
        <v>8314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31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8312</v>
      </c>
      <c r="R990" s="12" t="s">
        <v>8314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3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8312</v>
      </c>
      <c r="R991" s="12" t="s">
        <v>8314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31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8312</v>
      </c>
      <c r="R992" s="12" t="s">
        <v>8314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31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8312</v>
      </c>
      <c r="R993" s="12" t="s">
        <v>8314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31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8312</v>
      </c>
      <c r="R994" s="12" t="s">
        <v>8314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31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8312</v>
      </c>
      <c r="R995" s="12" t="s">
        <v>8314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31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8312</v>
      </c>
      <c r="R996" s="12" t="s">
        <v>8314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31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8312</v>
      </c>
      <c r="R997" s="12" t="s">
        <v>8314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31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8312</v>
      </c>
      <c r="R998" s="12" t="s">
        <v>8314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31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8312</v>
      </c>
      <c r="R999" s="12" t="s">
        <v>8314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31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8312</v>
      </c>
      <c r="R1000" s="12" t="s">
        <v>8314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3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8312</v>
      </c>
      <c r="R1001" s="12" t="s">
        <v>8314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31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8312</v>
      </c>
      <c r="R1002" s="12" t="s">
        <v>8314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31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8312</v>
      </c>
      <c r="R1003" s="12" t="s">
        <v>8314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31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8312</v>
      </c>
      <c r="R1004" s="12" t="s">
        <v>8314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31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8312</v>
      </c>
      <c r="R1005" s="12" t="s">
        <v>8314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31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8312</v>
      </c>
      <c r="R1006" s="12" t="s">
        <v>8314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31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8312</v>
      </c>
      <c r="R1007" s="12" t="s">
        <v>8314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31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8312</v>
      </c>
      <c r="R1008" s="12" t="s">
        <v>8314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31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8312</v>
      </c>
      <c r="R1009" s="12" t="s">
        <v>8314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31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8312</v>
      </c>
      <c r="R1010" s="12" t="s">
        <v>8314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3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8312</v>
      </c>
      <c r="R1011" s="12" t="s">
        <v>8314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31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8312</v>
      </c>
      <c r="R1012" s="12" t="s">
        <v>8314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31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8312</v>
      </c>
      <c r="R1013" s="12" t="s">
        <v>8314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31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8312</v>
      </c>
      <c r="R1014" s="12" t="s">
        <v>8314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31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8312</v>
      </c>
      <c r="R1015" s="12" t="s">
        <v>8314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31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8312</v>
      </c>
      <c r="R1016" s="12" t="s">
        <v>8314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31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8312</v>
      </c>
      <c r="R1017" s="12" t="s">
        <v>8314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31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8312</v>
      </c>
      <c r="R1018" s="12" t="s">
        <v>8314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31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8312</v>
      </c>
      <c r="R1019" s="12" t="s">
        <v>8314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31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8312</v>
      </c>
      <c r="R1020" s="12" t="s">
        <v>8314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3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8312</v>
      </c>
      <c r="R1021" s="12" t="s">
        <v>8314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31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8317</v>
      </c>
      <c r="R1022" s="12" t="s">
        <v>8352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31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8317</v>
      </c>
      <c r="R1023" s="12" t="s">
        <v>8352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31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8317</v>
      </c>
      <c r="R1024" s="12" t="s">
        <v>8352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31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8317</v>
      </c>
      <c r="R1025" s="12" t="s">
        <v>8352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31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IF(L1026=0,0,ROUND(E1026/L1026,2))</f>
        <v>388.98</v>
      </c>
      <c r="Q1026" s="12" t="s">
        <v>8317</v>
      </c>
      <c r="R1026" s="12" t="s">
        <v>8352</v>
      </c>
      <c r="S1026" s="10">
        <f t="shared" ref="S1026:S1089" si="82">(((J1026/60)/60)/24)+DATE(1970,1,1)</f>
        <v>42370.580590277779</v>
      </c>
      <c r="T1026" s="10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31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8317</v>
      </c>
      <c r="R1027" s="12" t="s">
        <v>8352</v>
      </c>
      <c r="S1027" s="10">
        <f t="shared" si="82"/>
        <v>42049.833761574075</v>
      </c>
      <c r="T1027" s="10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31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8317</v>
      </c>
      <c r="R1028" s="12" t="s">
        <v>8352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31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8317</v>
      </c>
      <c r="R1029" s="12" t="s">
        <v>8352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31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8317</v>
      </c>
      <c r="R1030" s="12" t="s">
        <v>8352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8317</v>
      </c>
      <c r="R1031" s="12" t="s">
        <v>8352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31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8317</v>
      </c>
      <c r="R1032" s="12" t="s">
        <v>8352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31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8317</v>
      </c>
      <c r="R1033" s="12" t="s">
        <v>8352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31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8317</v>
      </c>
      <c r="R1034" s="12" t="s">
        <v>8352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31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8317</v>
      </c>
      <c r="R1035" s="12" t="s">
        <v>8352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31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8317</v>
      </c>
      <c r="R1036" s="12" t="s">
        <v>8352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31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8317</v>
      </c>
      <c r="R1037" s="12" t="s">
        <v>8352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31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8317</v>
      </c>
      <c r="R1038" s="12" t="s">
        <v>8352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31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8317</v>
      </c>
      <c r="R1039" s="12" t="s">
        <v>8352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31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8317</v>
      </c>
      <c r="R1040" s="12" t="s">
        <v>8352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3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8317</v>
      </c>
      <c r="R1041" s="12" t="s">
        <v>8352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31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8320</v>
      </c>
      <c r="R1042" s="12" t="s">
        <v>8321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31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8320</v>
      </c>
      <c r="R1043" s="12" t="s">
        <v>8321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31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8320</v>
      </c>
      <c r="R1044" s="12" t="s">
        <v>8321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31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8320</v>
      </c>
      <c r="R1045" s="12" t="s">
        <v>8321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31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8320</v>
      </c>
      <c r="R1046" s="12" t="s">
        <v>8321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31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8320</v>
      </c>
      <c r="R1047" s="12" t="s">
        <v>8321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31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8320</v>
      </c>
      <c r="R1048" s="12" t="s">
        <v>8321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31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8320</v>
      </c>
      <c r="R1049" s="12" t="s">
        <v>8321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31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8320</v>
      </c>
      <c r="R1050" s="12" t="s">
        <v>8321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3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8320</v>
      </c>
      <c r="R1051" s="12" t="s">
        <v>8321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31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8320</v>
      </c>
      <c r="R1052" s="12" t="s">
        <v>8321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31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8320</v>
      </c>
      <c r="R1053" s="12" t="s">
        <v>8321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31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8320</v>
      </c>
      <c r="R1054" s="12" t="s">
        <v>8321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31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8320</v>
      </c>
      <c r="R1055" s="12" t="s">
        <v>8321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31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8320</v>
      </c>
      <c r="R1056" s="12" t="s">
        <v>8321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31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8320</v>
      </c>
      <c r="R1057" s="12" t="s">
        <v>8321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31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8320</v>
      </c>
      <c r="R1058" s="12" t="s">
        <v>8321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31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8320</v>
      </c>
      <c r="R1059" s="12" t="s">
        <v>8321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31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8320</v>
      </c>
      <c r="R1060" s="12" t="s">
        <v>8321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3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8320</v>
      </c>
      <c r="R1061" s="12" t="s">
        <v>8321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31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8320</v>
      </c>
      <c r="R1062" s="12" t="s">
        <v>8321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31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8320</v>
      </c>
      <c r="R1063" s="12" t="s">
        <v>8321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31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8320</v>
      </c>
      <c r="R1064" s="12" t="s">
        <v>8321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31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8320</v>
      </c>
      <c r="R1065" s="12" t="s">
        <v>8321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31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8322</v>
      </c>
      <c r="R1066" s="12" t="s">
        <v>8323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31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8322</v>
      </c>
      <c r="R1067" s="12" t="s">
        <v>8323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31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8322</v>
      </c>
      <c r="R1068" s="12" t="s">
        <v>8323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31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8322</v>
      </c>
      <c r="R1069" s="12" t="s">
        <v>8323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31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8322</v>
      </c>
      <c r="R1070" s="12" t="s">
        <v>8323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3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8322</v>
      </c>
      <c r="R1071" s="12" t="s">
        <v>8323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31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8322</v>
      </c>
      <c r="R1072" s="12" t="s">
        <v>8323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31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8322</v>
      </c>
      <c r="R1073" s="12" t="s">
        <v>8323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31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8322</v>
      </c>
      <c r="R1074" s="12" t="s">
        <v>8323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31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8322</v>
      </c>
      <c r="R1075" s="12" t="s">
        <v>8323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31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8322</v>
      </c>
      <c r="R1076" s="12" t="s">
        <v>8323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31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8322</v>
      </c>
      <c r="R1077" s="12" t="s">
        <v>8323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31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8322</v>
      </c>
      <c r="R1078" s="12" t="s">
        <v>8323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31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8322</v>
      </c>
      <c r="R1079" s="12" t="s">
        <v>8323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31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8322</v>
      </c>
      <c r="R1080" s="12" t="s">
        <v>8323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3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8322</v>
      </c>
      <c r="R1081" s="12" t="s">
        <v>8323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31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8322</v>
      </c>
      <c r="R1082" s="12" t="s">
        <v>8323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31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8322</v>
      </c>
      <c r="R1083" s="12" t="s">
        <v>8323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31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8322</v>
      </c>
      <c r="R1084" s="12" t="s">
        <v>8323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31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8322</v>
      </c>
      <c r="R1085" s="12" t="s">
        <v>8323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31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8322</v>
      </c>
      <c r="R1086" s="12" t="s">
        <v>8323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31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8322</v>
      </c>
      <c r="R1087" s="12" t="s">
        <v>8323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31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8322</v>
      </c>
      <c r="R1088" s="12" t="s">
        <v>8323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31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8322</v>
      </c>
      <c r="R1089" s="12" t="s">
        <v>8323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31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IF(L1090=0,0,ROUND(E1090/L1090,2))</f>
        <v>43.42</v>
      </c>
      <c r="Q1090" s="12" t="s">
        <v>8322</v>
      </c>
      <c r="R1090" s="12" t="s">
        <v>8323</v>
      </c>
      <c r="S1090" s="10">
        <f t="shared" ref="S1090:S1153" si="87">(((J1090/60)/60)/24)+DATE(1970,1,1)</f>
        <v>41723.799386574072</v>
      </c>
      <c r="T1090" s="10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3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8322</v>
      </c>
      <c r="R1091" s="12" t="s">
        <v>8323</v>
      </c>
      <c r="S1091" s="10">
        <f t="shared" si="87"/>
        <v>42151.189525462964</v>
      </c>
      <c r="T1091" s="10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31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8322</v>
      </c>
      <c r="R1092" s="12" t="s">
        <v>8323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31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8322</v>
      </c>
      <c r="R1093" s="12" t="s">
        <v>8323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31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8322</v>
      </c>
      <c r="R1094" s="12" t="s">
        <v>8323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31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8322</v>
      </c>
      <c r="R1095" s="12" t="s">
        <v>8323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31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8322</v>
      </c>
      <c r="R1096" s="12" t="s">
        <v>8323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31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8322</v>
      </c>
      <c r="R1097" s="12" t="s">
        <v>8323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31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8322</v>
      </c>
      <c r="R1098" s="12" t="s">
        <v>8323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31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8322</v>
      </c>
      <c r="R1099" s="12" t="s">
        <v>8323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31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8322</v>
      </c>
      <c r="R1100" s="12" t="s">
        <v>8323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3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8322</v>
      </c>
      <c r="R1101" s="12" t="s">
        <v>8323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31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8322</v>
      </c>
      <c r="R1102" s="12" t="s">
        <v>8323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31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8322</v>
      </c>
      <c r="R1103" s="12" t="s">
        <v>8323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31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8322</v>
      </c>
      <c r="R1104" s="12" t="s">
        <v>8323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31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8322</v>
      </c>
      <c r="R1105" s="12" t="s">
        <v>8323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31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8322</v>
      </c>
      <c r="R1106" s="12" t="s">
        <v>8323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31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8322</v>
      </c>
      <c r="R1107" s="12" t="s">
        <v>8323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31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8322</v>
      </c>
      <c r="R1108" s="12" t="s">
        <v>8323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31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8322</v>
      </c>
      <c r="R1109" s="12" t="s">
        <v>8323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31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8322</v>
      </c>
      <c r="R1110" s="12" t="s">
        <v>8323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3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8322</v>
      </c>
      <c r="R1111" s="12" t="s">
        <v>8323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31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8322</v>
      </c>
      <c r="R1112" s="12" t="s">
        <v>8323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31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8322</v>
      </c>
      <c r="R1113" s="12" t="s">
        <v>8323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31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8322</v>
      </c>
      <c r="R1114" s="12" t="s">
        <v>8323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31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8322</v>
      </c>
      <c r="R1115" s="12" t="s">
        <v>8323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31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8322</v>
      </c>
      <c r="R1116" s="12" t="s">
        <v>8323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31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8322</v>
      </c>
      <c r="R1117" s="12" t="s">
        <v>8323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31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8322</v>
      </c>
      <c r="R1118" s="12" t="s">
        <v>8323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31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8322</v>
      </c>
      <c r="R1119" s="12" t="s">
        <v>8323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31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8322</v>
      </c>
      <c r="R1120" s="12" t="s">
        <v>8323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3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8322</v>
      </c>
      <c r="R1121" s="12" t="s">
        <v>8323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31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8322</v>
      </c>
      <c r="R1122" s="12" t="s">
        <v>8323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31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8322</v>
      </c>
      <c r="R1123" s="12" t="s">
        <v>8323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31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8322</v>
      </c>
      <c r="R1124" s="12" t="s">
        <v>8323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31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8322</v>
      </c>
      <c r="R1125" s="12" t="s">
        <v>8323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31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8322</v>
      </c>
      <c r="R1126" s="12" t="s">
        <v>8324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31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8322</v>
      </c>
      <c r="R1127" s="12" t="s">
        <v>8324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31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8322</v>
      </c>
      <c r="R1128" s="12" t="s">
        <v>8324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31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8322</v>
      </c>
      <c r="R1129" s="12" t="s">
        <v>8324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31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8322</v>
      </c>
      <c r="R1130" s="12" t="s">
        <v>8324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8322</v>
      </c>
      <c r="R1131" s="12" t="s">
        <v>8324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31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8322</v>
      </c>
      <c r="R1132" s="12" t="s">
        <v>8324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31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8322</v>
      </c>
      <c r="R1133" s="12" t="s">
        <v>8324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31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8322</v>
      </c>
      <c r="R1134" s="12" t="s">
        <v>8324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31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8322</v>
      </c>
      <c r="R1135" s="12" t="s">
        <v>8324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31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8322</v>
      </c>
      <c r="R1136" s="12" t="s">
        <v>8324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31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8322</v>
      </c>
      <c r="R1137" s="12" t="s">
        <v>8324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31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8322</v>
      </c>
      <c r="R1138" s="12" t="s">
        <v>8324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31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8322</v>
      </c>
      <c r="R1139" s="12" t="s">
        <v>8324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31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8322</v>
      </c>
      <c r="R1140" s="12" t="s">
        <v>8324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3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8322</v>
      </c>
      <c r="R1141" s="12" t="s">
        <v>8324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31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8322</v>
      </c>
      <c r="R1142" s="12" t="s">
        <v>8324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31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8322</v>
      </c>
      <c r="R1143" s="12" t="s">
        <v>8324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31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8322</v>
      </c>
      <c r="R1144" s="12" t="s">
        <v>8324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31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8322</v>
      </c>
      <c r="R1145" s="12" t="s">
        <v>8324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31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8325</v>
      </c>
      <c r="R1146" s="12" t="s">
        <v>8326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31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8325</v>
      </c>
      <c r="R1147" s="12" t="s">
        <v>8326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31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8325</v>
      </c>
      <c r="R1148" s="12" t="s">
        <v>8326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31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8325</v>
      </c>
      <c r="R1149" s="12" t="s">
        <v>8326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31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8325</v>
      </c>
      <c r="R1150" s="12" t="s">
        <v>8326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3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8325</v>
      </c>
      <c r="R1151" s="12" t="s">
        <v>8326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31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8325</v>
      </c>
      <c r="R1152" s="12" t="s">
        <v>8326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31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8325</v>
      </c>
      <c r="R1153" s="12" t="s">
        <v>8326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31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IF(L1154=0,0,ROUND(E1154/L1154,2))</f>
        <v>60.73</v>
      </c>
      <c r="Q1154" s="12" t="s">
        <v>8325</v>
      </c>
      <c r="R1154" s="12" t="s">
        <v>8326</v>
      </c>
      <c r="S1154" s="10">
        <f t="shared" ref="S1154:S1217" si="92">(((J1154/60)/60)/24)+DATE(1970,1,1)</f>
        <v>42109.709629629629</v>
      </c>
      <c r="T1154" s="10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31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8325</v>
      </c>
      <c r="R1155" s="12" t="s">
        <v>8326</v>
      </c>
      <c r="S1155" s="10">
        <f t="shared" si="92"/>
        <v>42143.714178240742</v>
      </c>
      <c r="T1155" s="10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31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8325</v>
      </c>
      <c r="R1156" s="12" t="s">
        <v>8326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31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8325</v>
      </c>
      <c r="R1157" s="12" t="s">
        <v>8326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31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8325</v>
      </c>
      <c r="R1158" s="12" t="s">
        <v>8326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31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8325</v>
      </c>
      <c r="R1159" s="12" t="s">
        <v>8326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31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8325</v>
      </c>
      <c r="R1160" s="12" t="s">
        <v>8326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3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8325</v>
      </c>
      <c r="R1161" s="12" t="s">
        <v>8326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31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8325</v>
      </c>
      <c r="R1162" s="12" t="s">
        <v>8326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31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8325</v>
      </c>
      <c r="R1163" s="12" t="s">
        <v>8326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31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8325</v>
      </c>
      <c r="R1164" s="12" t="s">
        <v>8326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31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8325</v>
      </c>
      <c r="R1165" s="12" t="s">
        <v>8326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31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8325</v>
      </c>
      <c r="R1166" s="12" t="s">
        <v>8326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31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8325</v>
      </c>
      <c r="R1167" s="12" t="s">
        <v>8326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31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8325</v>
      </c>
      <c r="R1168" s="12" t="s">
        <v>8326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31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8325</v>
      </c>
      <c r="R1169" s="12" t="s">
        <v>8326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31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8325</v>
      </c>
      <c r="R1170" s="12" t="s">
        <v>8326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3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8325</v>
      </c>
      <c r="R1171" s="12" t="s">
        <v>8326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31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8325</v>
      </c>
      <c r="R1172" s="12" t="s">
        <v>8326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31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8325</v>
      </c>
      <c r="R1173" s="12" t="s">
        <v>8326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31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8325</v>
      </c>
      <c r="R1174" s="12" t="s">
        <v>8326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31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8325</v>
      </c>
      <c r="R1175" s="12" t="s">
        <v>8326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31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8325</v>
      </c>
      <c r="R1176" s="12" t="s">
        <v>8326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31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8325</v>
      </c>
      <c r="R1177" s="12" t="s">
        <v>8326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31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8325</v>
      </c>
      <c r="R1178" s="12" t="s">
        <v>8326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31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8325</v>
      </c>
      <c r="R1179" s="12" t="s">
        <v>8326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31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8325</v>
      </c>
      <c r="R1180" s="12" t="s">
        <v>8326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3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8325</v>
      </c>
      <c r="R1181" s="12" t="s">
        <v>8326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31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8325</v>
      </c>
      <c r="R1182" s="12" t="s">
        <v>8326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31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8325</v>
      </c>
      <c r="R1183" s="12" t="s">
        <v>8326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31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8325</v>
      </c>
      <c r="R1184" s="12" t="s">
        <v>8326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31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8325</v>
      </c>
      <c r="R1185" s="12" t="s">
        <v>8326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31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8329</v>
      </c>
      <c r="R1186" s="12" t="s">
        <v>8334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31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8329</v>
      </c>
      <c r="R1187" s="12" t="s">
        <v>8334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31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8329</v>
      </c>
      <c r="R1188" s="12" t="s">
        <v>8334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31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8329</v>
      </c>
      <c r="R1189" s="12" t="s">
        <v>8334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31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8329</v>
      </c>
      <c r="R1190" s="12" t="s">
        <v>8334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3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8329</v>
      </c>
      <c r="R1191" s="12" t="s">
        <v>8334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31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8329</v>
      </c>
      <c r="R1192" s="12" t="s">
        <v>8334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31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8329</v>
      </c>
      <c r="R1193" s="12" t="s">
        <v>8334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31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8329</v>
      </c>
      <c r="R1194" s="12" t="s">
        <v>8334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31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8329</v>
      </c>
      <c r="R1195" s="12" t="s">
        <v>8334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31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8329</v>
      </c>
      <c r="R1196" s="12" t="s">
        <v>8334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31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8329</v>
      </c>
      <c r="R1197" s="12" t="s">
        <v>8334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31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8329</v>
      </c>
      <c r="R1198" s="12" t="s">
        <v>8334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31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8329</v>
      </c>
      <c r="R1199" s="12" t="s">
        <v>8334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31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8329</v>
      </c>
      <c r="R1200" s="12" t="s">
        <v>8334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3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8329</v>
      </c>
      <c r="R1201" s="12" t="s">
        <v>8334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31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8329</v>
      </c>
      <c r="R1202" s="12" t="s">
        <v>8334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31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8329</v>
      </c>
      <c r="R1203" s="12" t="s">
        <v>8334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31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8329</v>
      </c>
      <c r="R1204" s="12" t="s">
        <v>8334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31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8329</v>
      </c>
      <c r="R1205" s="12" t="s">
        <v>8334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31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8329</v>
      </c>
      <c r="R1206" s="12" t="s">
        <v>8334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31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8329</v>
      </c>
      <c r="R1207" s="12" t="s">
        <v>8334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31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8329</v>
      </c>
      <c r="R1208" s="12" t="s">
        <v>8334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31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8329</v>
      </c>
      <c r="R1209" s="12" t="s">
        <v>8334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31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8329</v>
      </c>
      <c r="R1210" s="12" t="s">
        <v>8334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3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8329</v>
      </c>
      <c r="R1211" s="12" t="s">
        <v>8334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31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8329</v>
      </c>
      <c r="R1212" s="12" t="s">
        <v>8334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31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8329</v>
      </c>
      <c r="R1213" s="12" t="s">
        <v>8334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31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8329</v>
      </c>
      <c r="R1214" s="12" t="s">
        <v>8334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31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8329</v>
      </c>
      <c r="R1215" s="12" t="s">
        <v>8334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31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8329</v>
      </c>
      <c r="R1216" s="12" t="s">
        <v>8334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31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8329</v>
      </c>
      <c r="R1217" s="12" t="s">
        <v>8334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31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IF(L1218=0,0,ROUND(E1218/L1218,2))</f>
        <v>91.88</v>
      </c>
      <c r="Q1218" s="12" t="s">
        <v>8329</v>
      </c>
      <c r="R1218" s="12" t="s">
        <v>8334</v>
      </c>
      <c r="S1218" s="10">
        <f t="shared" ref="S1218:S1281" si="97">(((J1218/60)/60)/24)+DATE(1970,1,1)</f>
        <v>42247.616400462968</v>
      </c>
      <c r="T1218" s="10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31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8329</v>
      </c>
      <c r="R1219" s="12" t="s">
        <v>8334</v>
      </c>
      <c r="S1219" s="10">
        <f t="shared" si="97"/>
        <v>42535.809490740736</v>
      </c>
      <c r="T1219" s="10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31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8329</v>
      </c>
      <c r="R1220" s="12" t="s">
        <v>8334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3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8329</v>
      </c>
      <c r="R1221" s="12" t="s">
        <v>8334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31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8329</v>
      </c>
      <c r="R1222" s="12" t="s">
        <v>8334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31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8329</v>
      </c>
      <c r="R1223" s="12" t="s">
        <v>8334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31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8329</v>
      </c>
      <c r="R1224" s="12" t="s">
        <v>8334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31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8329</v>
      </c>
      <c r="R1225" s="12" t="s">
        <v>8334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31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8317</v>
      </c>
      <c r="R1226" s="12" t="s">
        <v>8327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31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8317</v>
      </c>
      <c r="R1227" s="12" t="s">
        <v>8327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31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8317</v>
      </c>
      <c r="R1228" s="12" t="s">
        <v>8327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31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8317</v>
      </c>
      <c r="R1229" s="12" t="s">
        <v>8327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31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8317</v>
      </c>
      <c r="R1230" s="12" t="s">
        <v>8327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8317</v>
      </c>
      <c r="R1231" s="12" t="s">
        <v>8327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31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8317</v>
      </c>
      <c r="R1232" s="12" t="s">
        <v>8327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31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8317</v>
      </c>
      <c r="R1233" s="12" t="s">
        <v>8327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31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8317</v>
      </c>
      <c r="R1234" s="12" t="s">
        <v>8327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31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8317</v>
      </c>
      <c r="R1235" s="12" t="s">
        <v>8327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31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8317</v>
      </c>
      <c r="R1236" s="12" t="s">
        <v>8327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31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8317</v>
      </c>
      <c r="R1237" s="12" t="s">
        <v>8327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31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8317</v>
      </c>
      <c r="R1238" s="12" t="s">
        <v>8327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31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8317</v>
      </c>
      <c r="R1239" s="12" t="s">
        <v>8327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31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8317</v>
      </c>
      <c r="R1240" s="12" t="s">
        <v>8327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3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8317</v>
      </c>
      <c r="R1241" s="12" t="s">
        <v>8327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31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8317</v>
      </c>
      <c r="R1242" s="12" t="s">
        <v>8327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31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8317</v>
      </c>
      <c r="R1243" s="12" t="s">
        <v>8327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31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8317</v>
      </c>
      <c r="R1244" s="12" t="s">
        <v>8327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31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8317</v>
      </c>
      <c r="R1245" s="12" t="s">
        <v>8327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31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8317</v>
      </c>
      <c r="R1246" s="12" t="s">
        <v>8350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31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8317</v>
      </c>
      <c r="R1247" s="12" t="s">
        <v>8350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31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8317</v>
      </c>
      <c r="R1248" s="12" t="s">
        <v>8350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31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8317</v>
      </c>
      <c r="R1249" s="12" t="s">
        <v>8350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31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8317</v>
      </c>
      <c r="R1250" s="12" t="s">
        <v>8350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3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8317</v>
      </c>
      <c r="R1251" s="12" t="s">
        <v>8350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31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8317</v>
      </c>
      <c r="R1252" s="12" t="s">
        <v>8350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31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8317</v>
      </c>
      <c r="R1253" s="12" t="s">
        <v>8350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31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8317</v>
      </c>
      <c r="R1254" s="12" t="s">
        <v>8350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31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8317</v>
      </c>
      <c r="R1255" s="12" t="s">
        <v>8350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31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8317</v>
      </c>
      <c r="R1256" s="12" t="s">
        <v>8350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31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8317</v>
      </c>
      <c r="R1257" s="12" t="s">
        <v>8350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31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8317</v>
      </c>
      <c r="R1258" s="12" t="s">
        <v>8350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31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8317</v>
      </c>
      <c r="R1259" s="12" t="s">
        <v>8350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31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8317</v>
      </c>
      <c r="R1260" s="12" t="s">
        <v>8350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3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8317</v>
      </c>
      <c r="R1261" s="12" t="s">
        <v>8350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31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8317</v>
      </c>
      <c r="R1262" s="12" t="s">
        <v>8350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31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8317</v>
      </c>
      <c r="R1263" s="12" t="s">
        <v>8350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31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8317</v>
      </c>
      <c r="R1264" s="12" t="s">
        <v>8350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31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8317</v>
      </c>
      <c r="R1265" s="12" t="s">
        <v>8350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31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8317</v>
      </c>
      <c r="R1266" s="12" t="s">
        <v>8350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31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8317</v>
      </c>
      <c r="R1267" s="12" t="s">
        <v>8350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31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8317</v>
      </c>
      <c r="R1268" s="12" t="s">
        <v>8350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31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8317</v>
      </c>
      <c r="R1269" s="12" t="s">
        <v>8350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31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8317</v>
      </c>
      <c r="R1270" s="12" t="s">
        <v>8350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3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8317</v>
      </c>
      <c r="R1271" s="12" t="s">
        <v>8350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31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8317</v>
      </c>
      <c r="R1272" s="12" t="s">
        <v>8350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31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8317</v>
      </c>
      <c r="R1273" s="12" t="s">
        <v>8350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31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8317</v>
      </c>
      <c r="R1274" s="12" t="s">
        <v>8350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31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8317</v>
      </c>
      <c r="R1275" s="12" t="s">
        <v>8350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31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8317</v>
      </c>
      <c r="R1276" s="12" t="s">
        <v>8350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31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8317</v>
      </c>
      <c r="R1277" s="12" t="s">
        <v>8350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31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8317</v>
      </c>
      <c r="R1278" s="12" t="s">
        <v>8350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31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8317</v>
      </c>
      <c r="R1279" s="12" t="s">
        <v>8350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31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8317</v>
      </c>
      <c r="R1280" s="12" t="s">
        <v>8350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3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8317</v>
      </c>
      <c r="R1281" s="12" t="s">
        <v>8350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31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IF(L1282=0,0,ROUND(E1282/L1282,2))</f>
        <v>127.98</v>
      </c>
      <c r="Q1282" s="12" t="s">
        <v>8317</v>
      </c>
      <c r="R1282" s="12" t="s">
        <v>8350</v>
      </c>
      <c r="S1282" s="10">
        <f t="shared" ref="S1282:S1345" si="102">(((J1282/60)/60)/24)+DATE(1970,1,1)</f>
        <v>40513.757569444446</v>
      </c>
      <c r="T1282" s="10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31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8317</v>
      </c>
      <c r="R1283" s="12" t="s">
        <v>8350</v>
      </c>
      <c r="S1283" s="10">
        <f t="shared" si="102"/>
        <v>41463.743472222224</v>
      </c>
      <c r="T1283" s="10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31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8317</v>
      </c>
      <c r="R1284" s="12" t="s">
        <v>8350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31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8317</v>
      </c>
      <c r="R1285" s="12" t="s">
        <v>8350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31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8341</v>
      </c>
      <c r="R1286" s="12" t="s">
        <v>8342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31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8341</v>
      </c>
      <c r="R1287" s="12" t="s">
        <v>8342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31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8341</v>
      </c>
      <c r="R1288" s="12" t="s">
        <v>8342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31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8341</v>
      </c>
      <c r="R1289" s="12" t="s">
        <v>8342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31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8341</v>
      </c>
      <c r="R1290" s="12" t="s">
        <v>8342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3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8341</v>
      </c>
      <c r="R1291" s="12" t="s">
        <v>8342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31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8341</v>
      </c>
      <c r="R1292" s="12" t="s">
        <v>8342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31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8341</v>
      </c>
      <c r="R1293" s="12" t="s">
        <v>8342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31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8341</v>
      </c>
      <c r="R1294" s="12" t="s">
        <v>8342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31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8341</v>
      </c>
      <c r="R1295" s="12" t="s">
        <v>8342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31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8341</v>
      </c>
      <c r="R1296" s="12" t="s">
        <v>8342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31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8341</v>
      </c>
      <c r="R1297" s="12" t="s">
        <v>8342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31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8341</v>
      </c>
      <c r="R1298" s="12" t="s">
        <v>8342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31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8341</v>
      </c>
      <c r="R1299" s="12" t="s">
        <v>8342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31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8341</v>
      </c>
      <c r="R1300" s="12" t="s">
        <v>8342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3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8341</v>
      </c>
      <c r="R1301" s="12" t="s">
        <v>8342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31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8341</v>
      </c>
      <c r="R1302" s="12" t="s">
        <v>8342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31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8341</v>
      </c>
      <c r="R1303" s="12" t="s">
        <v>8342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31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8341</v>
      </c>
      <c r="R1304" s="12" t="s">
        <v>8342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31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8341</v>
      </c>
      <c r="R1305" s="12" t="s">
        <v>8342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31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8312</v>
      </c>
      <c r="R1306" s="12" t="s">
        <v>8314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31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8312</v>
      </c>
      <c r="R1307" s="12" t="s">
        <v>8314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31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8312</v>
      </c>
      <c r="R1308" s="12" t="s">
        <v>8314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31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8312</v>
      </c>
      <c r="R1309" s="12" t="s">
        <v>8314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31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8312</v>
      </c>
      <c r="R1310" s="12" t="s">
        <v>8314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3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8312</v>
      </c>
      <c r="R1311" s="12" t="s">
        <v>8314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31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8312</v>
      </c>
      <c r="R1312" s="12" t="s">
        <v>8314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31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8312</v>
      </c>
      <c r="R1313" s="12" t="s">
        <v>8314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31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8312</v>
      </c>
      <c r="R1314" s="12" t="s">
        <v>8314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31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8312</v>
      </c>
      <c r="R1315" s="12" t="s">
        <v>8314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31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8312</v>
      </c>
      <c r="R1316" s="12" t="s">
        <v>8314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31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8312</v>
      </c>
      <c r="R1317" s="12" t="s">
        <v>8314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31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8312</v>
      </c>
      <c r="R1318" s="12" t="s">
        <v>8314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31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8312</v>
      </c>
      <c r="R1319" s="12" t="s">
        <v>8314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31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8312</v>
      </c>
      <c r="R1320" s="12" t="s">
        <v>8314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3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8312</v>
      </c>
      <c r="R1321" s="12" t="s">
        <v>8314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31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8312</v>
      </c>
      <c r="R1322" s="12" t="s">
        <v>8314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31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8312</v>
      </c>
      <c r="R1323" s="12" t="s">
        <v>8314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31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8312</v>
      </c>
      <c r="R1324" s="12" t="s">
        <v>8314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31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8312</v>
      </c>
      <c r="R1325" s="12" t="s">
        <v>8314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31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8312</v>
      </c>
      <c r="R1326" s="12" t="s">
        <v>8314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31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8312</v>
      </c>
      <c r="R1327" s="12" t="s">
        <v>8314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31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8312</v>
      </c>
      <c r="R1328" s="12" t="s">
        <v>8314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31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8312</v>
      </c>
      <c r="R1329" s="12" t="s">
        <v>8314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31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8312</v>
      </c>
      <c r="R1330" s="12" t="s">
        <v>8314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8312</v>
      </c>
      <c r="R1331" s="12" t="s">
        <v>8314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31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8312</v>
      </c>
      <c r="R1332" s="12" t="s">
        <v>8314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31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8312</v>
      </c>
      <c r="R1333" s="12" t="s">
        <v>8314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31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8312</v>
      </c>
      <c r="R1334" s="12" t="s">
        <v>8314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31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8312</v>
      </c>
      <c r="R1335" s="12" t="s">
        <v>8314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31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8312</v>
      </c>
      <c r="R1336" s="12" t="s">
        <v>8314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31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8312</v>
      </c>
      <c r="R1337" s="12" t="s">
        <v>8314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31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8312</v>
      </c>
      <c r="R1338" s="12" t="s">
        <v>8314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31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8312</v>
      </c>
      <c r="R1339" s="12" t="s">
        <v>8314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31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8312</v>
      </c>
      <c r="R1340" s="12" t="s">
        <v>8314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3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8312</v>
      </c>
      <c r="R1341" s="12" t="s">
        <v>8314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31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8312</v>
      </c>
      <c r="R1342" s="12" t="s">
        <v>8314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31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8312</v>
      </c>
      <c r="R1343" s="12" t="s">
        <v>8314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31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8312</v>
      </c>
      <c r="R1344" s="12" t="s">
        <v>8314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31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8312</v>
      </c>
      <c r="R1345" s="12" t="s">
        <v>8314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31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IF(L1346=0,0,ROUND(E1346/L1346,2))</f>
        <v>40.76</v>
      </c>
      <c r="Q1346" s="12" t="s">
        <v>8315</v>
      </c>
      <c r="R1346" s="12" t="s">
        <v>8349</v>
      </c>
      <c r="S1346" s="10">
        <f t="shared" ref="S1346:S1409" si="107">(((J1346/60)/60)/24)+DATE(1970,1,1)</f>
        <v>42522.789803240739</v>
      </c>
      <c r="T1346" s="10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31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8315</v>
      </c>
      <c r="R1347" s="12" t="s">
        <v>8349</v>
      </c>
      <c r="S1347" s="10">
        <f t="shared" si="107"/>
        <v>41799.814340277779</v>
      </c>
      <c r="T1347" s="10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31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8315</v>
      </c>
      <c r="R1348" s="12" t="s">
        <v>8349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31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8315</v>
      </c>
      <c r="R1349" s="12" t="s">
        <v>8349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31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8315</v>
      </c>
      <c r="R1350" s="12" t="s">
        <v>8349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3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8315</v>
      </c>
      <c r="R1351" s="12" t="s">
        <v>8349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31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8315</v>
      </c>
      <c r="R1352" s="12" t="s">
        <v>8349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31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8315</v>
      </c>
      <c r="R1353" s="12" t="s">
        <v>8349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31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8315</v>
      </c>
      <c r="R1354" s="12" t="s">
        <v>8349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31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8315</v>
      </c>
      <c r="R1355" s="12" t="s">
        <v>8349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31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8315</v>
      </c>
      <c r="R1356" s="12" t="s">
        <v>8349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31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8315</v>
      </c>
      <c r="R1357" s="12" t="s">
        <v>8349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31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8315</v>
      </c>
      <c r="R1358" s="12" t="s">
        <v>8349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31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8315</v>
      </c>
      <c r="R1359" s="12" t="s">
        <v>8349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31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8315</v>
      </c>
      <c r="R1360" s="12" t="s">
        <v>8349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3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8315</v>
      </c>
      <c r="R1361" s="12" t="s">
        <v>8349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31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8315</v>
      </c>
      <c r="R1362" s="12" t="s">
        <v>8349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31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8315</v>
      </c>
      <c r="R1363" s="12" t="s">
        <v>8349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31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8315</v>
      </c>
      <c r="R1364" s="12" t="s">
        <v>8349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31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8315</v>
      </c>
      <c r="R1365" s="12" t="s">
        <v>8349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31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8317</v>
      </c>
      <c r="R1366" s="12" t="s">
        <v>8350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31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8317</v>
      </c>
      <c r="R1367" s="12" t="s">
        <v>8350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31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8317</v>
      </c>
      <c r="R1368" s="12" t="s">
        <v>8350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31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8317</v>
      </c>
      <c r="R1369" s="12" t="s">
        <v>8350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31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8317</v>
      </c>
      <c r="R1370" s="12" t="s">
        <v>8350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3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8317</v>
      </c>
      <c r="R1371" s="12" t="s">
        <v>8350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31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8317</v>
      </c>
      <c r="R1372" s="12" t="s">
        <v>8350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31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8317</v>
      </c>
      <c r="R1373" s="12" t="s">
        <v>8350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31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8317</v>
      </c>
      <c r="R1374" s="12" t="s">
        <v>8350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31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8317</v>
      </c>
      <c r="R1375" s="12" t="s">
        <v>8350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31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8317</v>
      </c>
      <c r="R1376" s="12" t="s">
        <v>8350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31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8317</v>
      </c>
      <c r="R1377" s="12" t="s">
        <v>8350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31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8317</v>
      </c>
      <c r="R1378" s="12" t="s">
        <v>8350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31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8317</v>
      </c>
      <c r="R1379" s="12" t="s">
        <v>8350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31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8317</v>
      </c>
      <c r="R1380" s="12" t="s">
        <v>8350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3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8317</v>
      </c>
      <c r="R1381" s="12" t="s">
        <v>8350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31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8317</v>
      </c>
      <c r="R1382" s="12" t="s">
        <v>8350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31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8317</v>
      </c>
      <c r="R1383" s="12" t="s">
        <v>8350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31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8317</v>
      </c>
      <c r="R1384" s="12" t="s">
        <v>8350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31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8317</v>
      </c>
      <c r="R1385" s="12" t="s">
        <v>8350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31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8317</v>
      </c>
      <c r="R1386" s="12" t="s">
        <v>8350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31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8317</v>
      </c>
      <c r="R1387" s="12" t="s">
        <v>8350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31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8317</v>
      </c>
      <c r="R1388" s="12" t="s">
        <v>8350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31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8317</v>
      </c>
      <c r="R1389" s="12" t="s">
        <v>8350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31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8317</v>
      </c>
      <c r="R1390" s="12" t="s">
        <v>8350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3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8317</v>
      </c>
      <c r="R1391" s="12" t="s">
        <v>8350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31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8317</v>
      </c>
      <c r="R1392" s="12" t="s">
        <v>8350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31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8317</v>
      </c>
      <c r="R1393" s="12" t="s">
        <v>8350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31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8317</v>
      </c>
      <c r="R1394" s="12" t="s">
        <v>8350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31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8317</v>
      </c>
      <c r="R1395" s="12" t="s">
        <v>8350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31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8317</v>
      </c>
      <c r="R1396" s="12" t="s">
        <v>8350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31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8317</v>
      </c>
      <c r="R1397" s="12" t="s">
        <v>8350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31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8317</v>
      </c>
      <c r="R1398" s="12" t="s">
        <v>8350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31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8317</v>
      </c>
      <c r="R1399" s="12" t="s">
        <v>8350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31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8317</v>
      </c>
      <c r="R1400" s="12" t="s">
        <v>8350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3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8317</v>
      </c>
      <c r="R1401" s="12" t="s">
        <v>8350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31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8317</v>
      </c>
      <c r="R1402" s="12" t="s">
        <v>8350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31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8317</v>
      </c>
      <c r="R1403" s="12" t="s">
        <v>8350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31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8317</v>
      </c>
      <c r="R1404" s="12" t="s">
        <v>8350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31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8317</v>
      </c>
      <c r="R1405" s="12" t="s">
        <v>8350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31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8315</v>
      </c>
      <c r="R1406" s="12" t="s">
        <v>8328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31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8315</v>
      </c>
      <c r="R1407" s="12" t="s">
        <v>8328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31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8315</v>
      </c>
      <c r="R1408" s="12" t="s">
        <v>8328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31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8315</v>
      </c>
      <c r="R1409" s="12" t="s">
        <v>8328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31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IF(L1410=0,0,ROUND(E1410/L1410,2))</f>
        <v>12</v>
      </c>
      <c r="Q1410" s="12" t="s">
        <v>8315</v>
      </c>
      <c r="R1410" s="12" t="s">
        <v>8328</v>
      </c>
      <c r="S1410" s="10">
        <f t="shared" ref="S1410:S1473" si="112">(((J1410/60)/60)/24)+DATE(1970,1,1)</f>
        <v>42291.872175925921</v>
      </c>
      <c r="T1410" s="10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3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8315</v>
      </c>
      <c r="R1411" s="12" t="s">
        <v>8328</v>
      </c>
      <c r="S1411" s="10">
        <f t="shared" si="112"/>
        <v>41945.133506944447</v>
      </c>
      <c r="T1411" s="10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31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8315</v>
      </c>
      <c r="R1412" s="12" t="s">
        <v>8328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31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8315</v>
      </c>
      <c r="R1413" s="12" t="s">
        <v>8328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31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8315</v>
      </c>
      <c r="R1414" s="12" t="s">
        <v>8328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31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8315</v>
      </c>
      <c r="R1415" s="12" t="s">
        <v>8328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31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8315</v>
      </c>
      <c r="R1416" s="12" t="s">
        <v>8328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31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8315</v>
      </c>
      <c r="R1417" s="12" t="s">
        <v>8328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31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8315</v>
      </c>
      <c r="R1418" s="12" t="s">
        <v>8328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31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8315</v>
      </c>
      <c r="R1419" s="12" t="s">
        <v>8328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31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8315</v>
      </c>
      <c r="R1420" s="12" t="s">
        <v>8328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3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8315</v>
      </c>
      <c r="R1421" s="12" t="s">
        <v>8328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31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8315</v>
      </c>
      <c r="R1422" s="12" t="s">
        <v>8328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31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8315</v>
      </c>
      <c r="R1423" s="12" t="s">
        <v>8328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31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8315</v>
      </c>
      <c r="R1424" s="12" t="s">
        <v>8328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31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8315</v>
      </c>
      <c r="R1425" s="12" t="s">
        <v>8328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31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8315</v>
      </c>
      <c r="R1426" s="12" t="s">
        <v>8328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31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8315</v>
      </c>
      <c r="R1427" s="12" t="s">
        <v>8328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31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8315</v>
      </c>
      <c r="R1428" s="12" t="s">
        <v>8328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31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8315</v>
      </c>
      <c r="R1429" s="12" t="s">
        <v>8328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31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8315</v>
      </c>
      <c r="R1430" s="12" t="s">
        <v>8328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8315</v>
      </c>
      <c r="R1431" s="12" t="s">
        <v>8328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31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8315</v>
      </c>
      <c r="R1432" s="12" t="s">
        <v>8328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31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8315</v>
      </c>
      <c r="R1433" s="12" t="s">
        <v>8328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31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8315</v>
      </c>
      <c r="R1434" s="12" t="s">
        <v>8328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31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8315</v>
      </c>
      <c r="R1435" s="12" t="s">
        <v>8328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31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8315</v>
      </c>
      <c r="R1436" s="12" t="s">
        <v>8328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31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8315</v>
      </c>
      <c r="R1437" s="12" t="s">
        <v>8328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31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8315</v>
      </c>
      <c r="R1438" s="12" t="s">
        <v>8328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31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8315</v>
      </c>
      <c r="R1439" s="12" t="s">
        <v>8328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31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8315</v>
      </c>
      <c r="R1440" s="12" t="s">
        <v>8328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3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8315</v>
      </c>
      <c r="R1441" s="12" t="s">
        <v>8328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31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8315</v>
      </c>
      <c r="R1442" s="12" t="s">
        <v>8328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31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8315</v>
      </c>
      <c r="R1443" s="12" t="s">
        <v>8328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31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8315</v>
      </c>
      <c r="R1444" s="12" t="s">
        <v>8328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31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8315</v>
      </c>
      <c r="R1445" s="12" t="s">
        <v>8328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31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8315</v>
      </c>
      <c r="R1446" s="12" t="s">
        <v>8328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31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8315</v>
      </c>
      <c r="R1447" s="12" t="s">
        <v>8328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31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8315</v>
      </c>
      <c r="R1448" s="12" t="s">
        <v>8328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31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8315</v>
      </c>
      <c r="R1449" s="12" t="s">
        <v>8328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31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8315</v>
      </c>
      <c r="R1450" s="12" t="s">
        <v>8328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3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8315</v>
      </c>
      <c r="R1451" s="12" t="s">
        <v>8328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31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8315</v>
      </c>
      <c r="R1452" s="12" t="s">
        <v>8328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31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8315</v>
      </c>
      <c r="R1453" s="12" t="s">
        <v>8328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31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8315</v>
      </c>
      <c r="R1454" s="12" t="s">
        <v>8328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31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8315</v>
      </c>
      <c r="R1455" s="12" t="s">
        <v>8328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31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8315</v>
      </c>
      <c r="R1456" s="12" t="s">
        <v>8328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31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8315</v>
      </c>
      <c r="R1457" s="12" t="s">
        <v>8328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31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8315</v>
      </c>
      <c r="R1458" s="12" t="s">
        <v>8328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31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8315</v>
      </c>
      <c r="R1459" s="12" t="s">
        <v>8328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31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8315</v>
      </c>
      <c r="R1460" s="12" t="s">
        <v>8328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3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8315</v>
      </c>
      <c r="R1461" s="12" t="s">
        <v>8328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31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8315</v>
      </c>
      <c r="R1462" s="12" t="s">
        <v>8328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31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8315</v>
      </c>
      <c r="R1463" s="12" t="s">
        <v>8356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31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8315</v>
      </c>
      <c r="R1464" s="12" t="s">
        <v>8356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31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8315</v>
      </c>
      <c r="R1465" s="12" t="s">
        <v>8356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31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8315</v>
      </c>
      <c r="R1466" s="12" t="s">
        <v>8356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31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8315</v>
      </c>
      <c r="R1467" s="12" t="s">
        <v>8356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31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8315</v>
      </c>
      <c r="R1468" s="12" t="s">
        <v>8356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31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8315</v>
      </c>
      <c r="R1469" s="12" t="s">
        <v>8356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31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8315</v>
      </c>
      <c r="R1470" s="12" t="s">
        <v>8356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3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8315</v>
      </c>
      <c r="R1471" s="12" t="s">
        <v>8356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31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8315</v>
      </c>
      <c r="R1472" s="12" t="s">
        <v>8356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31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8315</v>
      </c>
      <c r="R1473" s="12" t="s">
        <v>8356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31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IF(L1474=0,0,ROUND(E1474/L1474,2))</f>
        <v>103.2</v>
      </c>
      <c r="Q1474" s="12" t="s">
        <v>8315</v>
      </c>
      <c r="R1474" s="12" t="s">
        <v>8356</v>
      </c>
      <c r="S1474" s="10">
        <f t="shared" ref="S1474:S1537" si="117">(((J1474/60)/60)/24)+DATE(1970,1,1)</f>
        <v>41533.542858796296</v>
      </c>
      <c r="T1474" s="10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31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8315</v>
      </c>
      <c r="R1475" s="12" t="s">
        <v>8356</v>
      </c>
      <c r="S1475" s="10">
        <f t="shared" si="117"/>
        <v>40939.979618055557</v>
      </c>
      <c r="T1475" s="10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31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8315</v>
      </c>
      <c r="R1476" s="12" t="s">
        <v>8356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31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8315</v>
      </c>
      <c r="R1477" s="12" t="s">
        <v>8356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31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8315</v>
      </c>
      <c r="R1478" s="12" t="s">
        <v>8356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31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8315</v>
      </c>
      <c r="R1479" s="12" t="s">
        <v>8356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31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8315</v>
      </c>
      <c r="R1480" s="12" t="s">
        <v>8356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3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8315</v>
      </c>
      <c r="R1481" s="12" t="s">
        <v>8356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31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8315</v>
      </c>
      <c r="R1482" s="12" t="s">
        <v>8356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31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8315</v>
      </c>
      <c r="R1483" s="12" t="s">
        <v>8316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31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8315</v>
      </c>
      <c r="R1484" s="12" t="s">
        <v>8316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31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8315</v>
      </c>
      <c r="R1485" s="12" t="s">
        <v>8316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31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8315</v>
      </c>
      <c r="R1486" s="12" t="s">
        <v>8316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31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8315</v>
      </c>
      <c r="R1487" s="12" t="s">
        <v>8316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31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8315</v>
      </c>
      <c r="R1488" s="12" t="s">
        <v>8316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31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8315</v>
      </c>
      <c r="R1489" s="12" t="s">
        <v>8316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31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8315</v>
      </c>
      <c r="R1490" s="12" t="s">
        <v>8316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3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8315</v>
      </c>
      <c r="R1491" s="12" t="s">
        <v>8316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31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8315</v>
      </c>
      <c r="R1492" s="12" t="s">
        <v>8316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31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8315</v>
      </c>
      <c r="R1493" s="12" t="s">
        <v>8316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31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8315</v>
      </c>
      <c r="R1494" s="12" t="s">
        <v>8316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31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8315</v>
      </c>
      <c r="R1495" s="12" t="s">
        <v>8316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31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8315</v>
      </c>
      <c r="R1496" s="12" t="s">
        <v>8316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31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8315</v>
      </c>
      <c r="R1497" s="12" t="s">
        <v>8316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31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8315</v>
      </c>
      <c r="R1498" s="12" t="s">
        <v>8316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31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8315</v>
      </c>
      <c r="R1499" s="12" t="s">
        <v>8316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31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8315</v>
      </c>
      <c r="R1500" s="12" t="s">
        <v>8316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3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8315</v>
      </c>
      <c r="R1501" s="12" t="s">
        <v>8316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31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8315</v>
      </c>
      <c r="R1502" s="12" t="s">
        <v>8316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31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8329</v>
      </c>
      <c r="R1503" s="12" t="s">
        <v>8334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31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8329</v>
      </c>
      <c r="R1504" s="12" t="s">
        <v>8334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31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8329</v>
      </c>
      <c r="R1505" s="12" t="s">
        <v>8334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31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8329</v>
      </c>
      <c r="R1506" s="12" t="s">
        <v>8334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31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8329</v>
      </c>
      <c r="R1507" s="12" t="s">
        <v>8334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31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8329</v>
      </c>
      <c r="R1508" s="12" t="s">
        <v>8334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31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8329</v>
      </c>
      <c r="R1509" s="12" t="s">
        <v>8334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31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8329</v>
      </c>
      <c r="R1510" s="12" t="s">
        <v>8334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3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8329</v>
      </c>
      <c r="R1511" s="12" t="s">
        <v>8334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31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8329</v>
      </c>
      <c r="R1512" s="12" t="s">
        <v>8334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31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8329</v>
      </c>
      <c r="R1513" s="12" t="s">
        <v>8334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31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8329</v>
      </c>
      <c r="R1514" s="12" t="s">
        <v>8334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31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8329</v>
      </c>
      <c r="R1515" s="12" t="s">
        <v>8334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31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8329</v>
      </c>
      <c r="R1516" s="12" t="s">
        <v>8334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31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8329</v>
      </c>
      <c r="R1517" s="12" t="s">
        <v>8334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31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8329</v>
      </c>
      <c r="R1518" s="12" t="s">
        <v>8334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31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8329</v>
      </c>
      <c r="R1519" s="12" t="s">
        <v>8334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31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8329</v>
      </c>
      <c r="R1520" s="12" t="s">
        <v>8334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3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8329</v>
      </c>
      <c r="R1521" s="12" t="s">
        <v>8334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31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8329</v>
      </c>
      <c r="R1522" s="12" t="s">
        <v>8334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31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8329</v>
      </c>
      <c r="R1523" s="12" t="s">
        <v>8334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31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8329</v>
      </c>
      <c r="R1524" s="12" t="s">
        <v>8334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31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8329</v>
      </c>
      <c r="R1525" s="12" t="s">
        <v>8334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31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8329</v>
      </c>
      <c r="R1526" s="12" t="s">
        <v>8334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31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8329</v>
      </c>
      <c r="R1527" s="12" t="s">
        <v>8334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31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8329</v>
      </c>
      <c r="R1528" s="12" t="s">
        <v>8334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31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8329</v>
      </c>
      <c r="R1529" s="12" t="s">
        <v>8334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31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8329</v>
      </c>
      <c r="R1530" s="12" t="s">
        <v>8334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8329</v>
      </c>
      <c r="R1531" s="12" t="s">
        <v>8334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31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8329</v>
      </c>
      <c r="R1532" s="12" t="s">
        <v>8334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31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8329</v>
      </c>
      <c r="R1533" s="12" t="s">
        <v>8334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31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8329</v>
      </c>
      <c r="R1534" s="12" t="s">
        <v>8334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31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8329</v>
      </c>
      <c r="R1535" s="12" t="s">
        <v>8334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31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8329</v>
      </c>
      <c r="R1536" s="12" t="s">
        <v>8334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31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8329</v>
      </c>
      <c r="R1537" s="12" t="s">
        <v>8334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31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IF(L1538=0,0,ROUND(E1538/L1538,2))</f>
        <v>66.02</v>
      </c>
      <c r="Q1538" s="12" t="s">
        <v>8329</v>
      </c>
      <c r="R1538" s="12" t="s">
        <v>8334</v>
      </c>
      <c r="S1538" s="10">
        <f t="shared" ref="S1538:S1601" si="122">(((J1538/60)/60)/24)+DATE(1970,1,1)</f>
        <v>42213.802199074074</v>
      </c>
      <c r="T1538" s="10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31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8329</v>
      </c>
      <c r="R1539" s="12" t="s">
        <v>8334</v>
      </c>
      <c r="S1539" s="10">
        <f t="shared" si="122"/>
        <v>42552.315127314811</v>
      </c>
      <c r="T1539" s="10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31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8329</v>
      </c>
      <c r="R1540" s="12" t="s">
        <v>8334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3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8329</v>
      </c>
      <c r="R1541" s="12" t="s">
        <v>8334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31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8329</v>
      </c>
      <c r="R1542" s="12" t="s">
        <v>8334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31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8329</v>
      </c>
      <c r="R1543" s="12" t="s">
        <v>8330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31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8329</v>
      </c>
      <c r="R1544" s="12" t="s">
        <v>8330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31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8329</v>
      </c>
      <c r="R1545" s="12" t="s">
        <v>8330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31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8329</v>
      </c>
      <c r="R1546" s="12" t="s">
        <v>8330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31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8329</v>
      </c>
      <c r="R1547" s="12" t="s">
        <v>8330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31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8329</v>
      </c>
      <c r="R1548" s="12" t="s">
        <v>8330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31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8329</v>
      </c>
      <c r="R1549" s="12" t="s">
        <v>8330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31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8329</v>
      </c>
      <c r="R1550" s="12" t="s">
        <v>8330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3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8329</v>
      </c>
      <c r="R1551" s="12" t="s">
        <v>8330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31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8329</v>
      </c>
      <c r="R1552" s="12" t="s">
        <v>8330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31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8329</v>
      </c>
      <c r="R1553" s="12" t="s">
        <v>8330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31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8329</v>
      </c>
      <c r="R1554" s="12" t="s">
        <v>8330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31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8329</v>
      </c>
      <c r="R1555" s="12" t="s">
        <v>8330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31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8329</v>
      </c>
      <c r="R1556" s="12" t="s">
        <v>8330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31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8329</v>
      </c>
      <c r="R1557" s="12" t="s">
        <v>8330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31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8329</v>
      </c>
      <c r="R1558" s="12" t="s">
        <v>8330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31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8329</v>
      </c>
      <c r="R1559" s="12" t="s">
        <v>8330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31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8329</v>
      </c>
      <c r="R1560" s="12" t="s">
        <v>8330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3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8329</v>
      </c>
      <c r="R1561" s="12" t="s">
        <v>8330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31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8329</v>
      </c>
      <c r="R1562" s="12" t="s">
        <v>8330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31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8315</v>
      </c>
      <c r="R1563" s="12" t="s">
        <v>8331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31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8315</v>
      </c>
      <c r="R1564" s="12" t="s">
        <v>8331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31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8315</v>
      </c>
      <c r="R1565" s="12" t="s">
        <v>8331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31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8315</v>
      </c>
      <c r="R1566" s="12" t="s">
        <v>8331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31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8315</v>
      </c>
      <c r="R1567" s="12" t="s">
        <v>8331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31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8315</v>
      </c>
      <c r="R1568" s="12" t="s">
        <v>8331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31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8315</v>
      </c>
      <c r="R1569" s="12" t="s">
        <v>8331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31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8315</v>
      </c>
      <c r="R1570" s="12" t="s">
        <v>8331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3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8315</v>
      </c>
      <c r="R1571" s="12" t="s">
        <v>8331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31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8315</v>
      </c>
      <c r="R1572" s="12" t="s">
        <v>8331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31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8315</v>
      </c>
      <c r="R1573" s="12" t="s">
        <v>8331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31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8315</v>
      </c>
      <c r="R1574" s="12" t="s">
        <v>8331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31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8315</v>
      </c>
      <c r="R1575" s="12" t="s">
        <v>8331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31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8315</v>
      </c>
      <c r="R1576" s="12" t="s">
        <v>8331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31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8315</v>
      </c>
      <c r="R1577" s="12" t="s">
        <v>8331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31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8315</v>
      </c>
      <c r="R1578" s="12" t="s">
        <v>8331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31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8315</v>
      </c>
      <c r="R1579" s="12" t="s">
        <v>8331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31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8315</v>
      </c>
      <c r="R1580" s="12" t="s">
        <v>8331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3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8315</v>
      </c>
      <c r="R1581" s="12" t="s">
        <v>8331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31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8315</v>
      </c>
      <c r="R1582" s="12" t="s">
        <v>8331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31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8329</v>
      </c>
      <c r="R1583" s="12" t="s">
        <v>8332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31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8329</v>
      </c>
      <c r="R1584" s="12" t="s">
        <v>8332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31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8329</v>
      </c>
      <c r="R1585" s="12" t="s">
        <v>8332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31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8329</v>
      </c>
      <c r="R1586" s="12" t="s">
        <v>8332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31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8329</v>
      </c>
      <c r="R1587" s="12" t="s">
        <v>8332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31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8329</v>
      </c>
      <c r="R1588" s="12" t="s">
        <v>8332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31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8329</v>
      </c>
      <c r="R1589" s="12" t="s">
        <v>8332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31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8329</v>
      </c>
      <c r="R1590" s="12" t="s">
        <v>8332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3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8329</v>
      </c>
      <c r="R1591" s="12" t="s">
        <v>8332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31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8329</v>
      </c>
      <c r="R1592" s="12" t="s">
        <v>8332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31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8329</v>
      </c>
      <c r="R1593" s="12" t="s">
        <v>8332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31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8329</v>
      </c>
      <c r="R1594" s="12" t="s">
        <v>8332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31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8329</v>
      </c>
      <c r="R1595" s="12" t="s">
        <v>8332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31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8329</v>
      </c>
      <c r="R1596" s="12" t="s">
        <v>8332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31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8329</v>
      </c>
      <c r="R1597" s="12" t="s">
        <v>8332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31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8329</v>
      </c>
      <c r="R1598" s="12" t="s">
        <v>8332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31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8329</v>
      </c>
      <c r="R1599" s="12" t="s">
        <v>8332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31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8329</v>
      </c>
      <c r="R1600" s="12" t="s">
        <v>8332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3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8329</v>
      </c>
      <c r="R1601" s="12" t="s">
        <v>8332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31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IF(L1602=0,0,ROUND(E1602/L1602,2))</f>
        <v>40.78</v>
      </c>
      <c r="Q1602" s="12" t="s">
        <v>8329</v>
      </c>
      <c r="R1602" s="12" t="s">
        <v>8332</v>
      </c>
      <c r="S1602" s="10">
        <f t="shared" ref="S1602:S1665" si="127">(((J1602/60)/60)/24)+DATE(1970,1,1)</f>
        <v>41791.057314814818</v>
      </c>
      <c r="T1602" s="10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31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8317</v>
      </c>
      <c r="R1603" s="12" t="s">
        <v>8350</v>
      </c>
      <c r="S1603" s="10">
        <f t="shared" si="127"/>
        <v>40638.092974537038</v>
      </c>
      <c r="T1603" s="10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31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8317</v>
      </c>
      <c r="R1604" s="12" t="s">
        <v>8350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31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8317</v>
      </c>
      <c r="R1605" s="12" t="s">
        <v>8350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31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8317</v>
      </c>
      <c r="R1606" s="12" t="s">
        <v>8350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31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8317</v>
      </c>
      <c r="R1607" s="12" t="s">
        <v>8350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31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8317</v>
      </c>
      <c r="R1608" s="12" t="s">
        <v>8350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31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8317</v>
      </c>
      <c r="R1609" s="12" t="s">
        <v>8350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31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8317</v>
      </c>
      <c r="R1610" s="12" t="s">
        <v>8350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3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8317</v>
      </c>
      <c r="R1611" s="12" t="s">
        <v>8350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31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8317</v>
      </c>
      <c r="R1612" s="12" t="s">
        <v>8350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31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8317</v>
      </c>
      <c r="R1613" s="12" t="s">
        <v>8350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31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8317</v>
      </c>
      <c r="R1614" s="12" t="s">
        <v>8350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31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8317</v>
      </c>
      <c r="R1615" s="12" t="s">
        <v>8350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31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8317</v>
      </c>
      <c r="R1616" s="12" t="s">
        <v>8350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31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8317</v>
      </c>
      <c r="R1617" s="12" t="s">
        <v>8350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31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8317</v>
      </c>
      <c r="R1618" s="12" t="s">
        <v>8350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31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8317</v>
      </c>
      <c r="R1619" s="12" t="s">
        <v>8350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31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8317</v>
      </c>
      <c r="R1620" s="12" t="s">
        <v>8350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3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8317</v>
      </c>
      <c r="R1621" s="12" t="s">
        <v>8350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31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8317</v>
      </c>
      <c r="R1622" s="12" t="s">
        <v>8350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31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8317</v>
      </c>
      <c r="R1623" s="12" t="s">
        <v>8350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31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8317</v>
      </c>
      <c r="R1624" s="12" t="s">
        <v>8350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31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8317</v>
      </c>
      <c r="R1625" s="12" t="s">
        <v>8350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31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8317</v>
      </c>
      <c r="R1626" s="12" t="s">
        <v>8350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31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8317</v>
      </c>
      <c r="R1627" s="12" t="s">
        <v>8350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31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8317</v>
      </c>
      <c r="R1628" s="12" t="s">
        <v>8350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31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8317</v>
      </c>
      <c r="R1629" s="12" t="s">
        <v>8350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31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8317</v>
      </c>
      <c r="R1630" s="12" t="s">
        <v>8350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8317</v>
      </c>
      <c r="R1631" s="12" t="s">
        <v>8350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31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8317</v>
      </c>
      <c r="R1632" s="12" t="s">
        <v>8350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31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8317</v>
      </c>
      <c r="R1633" s="12" t="s">
        <v>8350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31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8317</v>
      </c>
      <c r="R1634" s="12" t="s">
        <v>8350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31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8317</v>
      </c>
      <c r="R1635" s="12" t="s">
        <v>8350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31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8317</v>
      </c>
      <c r="R1636" s="12" t="s">
        <v>8350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31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8317</v>
      </c>
      <c r="R1637" s="12" t="s">
        <v>8350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31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8317</v>
      </c>
      <c r="R1638" s="12" t="s">
        <v>8350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31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8317</v>
      </c>
      <c r="R1639" s="12" t="s">
        <v>8350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31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8317</v>
      </c>
      <c r="R1640" s="12" t="s">
        <v>8350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3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8317</v>
      </c>
      <c r="R1641" s="12" t="s">
        <v>8350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31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8317</v>
      </c>
      <c r="R1642" s="12" t="s">
        <v>8350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31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8317</v>
      </c>
      <c r="R1643" s="12" t="s">
        <v>8353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31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8317</v>
      </c>
      <c r="R1644" s="12" t="s">
        <v>8353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31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8317</v>
      </c>
      <c r="R1645" s="12" t="s">
        <v>8353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31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8317</v>
      </c>
      <c r="R1646" s="12" t="s">
        <v>8353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31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8317</v>
      </c>
      <c r="R1647" s="12" t="s">
        <v>8353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31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8317</v>
      </c>
      <c r="R1648" s="12" t="s">
        <v>8353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31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8317</v>
      </c>
      <c r="R1649" s="12" t="s">
        <v>8353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31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8317</v>
      </c>
      <c r="R1650" s="12" t="s">
        <v>8353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3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8317</v>
      </c>
      <c r="R1651" s="12" t="s">
        <v>8353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31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8317</v>
      </c>
      <c r="R1652" s="12" t="s">
        <v>8353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31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8317</v>
      </c>
      <c r="R1653" s="12" t="s">
        <v>8353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31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8317</v>
      </c>
      <c r="R1654" s="12" t="s">
        <v>8353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31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8317</v>
      </c>
      <c r="R1655" s="12" t="s">
        <v>8353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31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8317</v>
      </c>
      <c r="R1656" s="12" t="s">
        <v>8353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31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8317</v>
      </c>
      <c r="R1657" s="12" t="s">
        <v>8353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31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8317</v>
      </c>
      <c r="R1658" s="12" t="s">
        <v>8353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31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8317</v>
      </c>
      <c r="R1659" s="12" t="s">
        <v>8353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31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8317</v>
      </c>
      <c r="R1660" s="12" t="s">
        <v>8353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3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8317</v>
      </c>
      <c r="R1661" s="12" t="s">
        <v>8353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31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8317</v>
      </c>
      <c r="R1662" s="12" t="s">
        <v>8353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31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8317</v>
      </c>
      <c r="R1663" s="12" t="s">
        <v>8353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31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8317</v>
      </c>
      <c r="R1664" s="12" t="s">
        <v>8353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31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8317</v>
      </c>
      <c r="R1665" s="12" t="s">
        <v>8353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31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IF(L1666=0,0,ROUND(E1666/L1666,2))</f>
        <v>34.380000000000003</v>
      </c>
      <c r="Q1666" s="12" t="s">
        <v>8317</v>
      </c>
      <c r="R1666" s="12" t="s">
        <v>8353</v>
      </c>
      <c r="S1666" s="10">
        <f t="shared" ref="S1666:S1729" si="132">(((J1666/60)/60)/24)+DATE(1970,1,1)</f>
        <v>40939.761782407404</v>
      </c>
      <c r="T1666" s="10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31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8317</v>
      </c>
      <c r="R1667" s="12" t="s">
        <v>8353</v>
      </c>
      <c r="S1667" s="10">
        <f t="shared" si="132"/>
        <v>40564.649456018517</v>
      </c>
      <c r="T1667" s="10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31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8317</v>
      </c>
      <c r="R1668" s="12" t="s">
        <v>8353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31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8317</v>
      </c>
      <c r="R1669" s="12" t="s">
        <v>8353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31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8317</v>
      </c>
      <c r="R1670" s="12" t="s">
        <v>8353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3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8317</v>
      </c>
      <c r="R1671" s="12" t="s">
        <v>8353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31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8317</v>
      </c>
      <c r="R1672" s="12" t="s">
        <v>8353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31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8317</v>
      </c>
      <c r="R1673" s="12" t="s">
        <v>8353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31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8317</v>
      </c>
      <c r="R1674" s="12" t="s">
        <v>8353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31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8317</v>
      </c>
      <c r="R1675" s="12" t="s">
        <v>8353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31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8317</v>
      </c>
      <c r="R1676" s="12" t="s">
        <v>8353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31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8317</v>
      </c>
      <c r="R1677" s="12" t="s">
        <v>8353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31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8317</v>
      </c>
      <c r="R1678" s="12" t="s">
        <v>8353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31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8317</v>
      </c>
      <c r="R1679" s="12" t="s">
        <v>8353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31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8317</v>
      </c>
      <c r="R1680" s="12" t="s">
        <v>8353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3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8317</v>
      </c>
      <c r="R1681" s="12" t="s">
        <v>8353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31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8317</v>
      </c>
      <c r="R1682" s="12" t="s">
        <v>8353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31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8317</v>
      </c>
      <c r="R1683" s="12" t="s">
        <v>8333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31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8317</v>
      </c>
      <c r="R1684" s="12" t="s">
        <v>8333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31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8317</v>
      </c>
      <c r="R1685" s="12" t="s">
        <v>8333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31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8317</v>
      </c>
      <c r="R1686" s="12" t="s">
        <v>8333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31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8317</v>
      </c>
      <c r="R1687" s="12" t="s">
        <v>8333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31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8317</v>
      </c>
      <c r="R1688" s="12" t="s">
        <v>8333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31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8317</v>
      </c>
      <c r="R1689" s="12" t="s">
        <v>8333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31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8317</v>
      </c>
      <c r="R1690" s="12" t="s">
        <v>8333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3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8317</v>
      </c>
      <c r="R1691" s="12" t="s">
        <v>8333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31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8317</v>
      </c>
      <c r="R1692" s="12" t="s">
        <v>8333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31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8317</v>
      </c>
      <c r="R1693" s="12" t="s">
        <v>8333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31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8317</v>
      </c>
      <c r="R1694" s="12" t="s">
        <v>8333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31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8317</v>
      </c>
      <c r="R1695" s="12" t="s">
        <v>8333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31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8317</v>
      </c>
      <c r="R1696" s="12" t="s">
        <v>8333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31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8317</v>
      </c>
      <c r="R1697" s="12" t="s">
        <v>8333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31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8317</v>
      </c>
      <c r="R1698" s="12" t="s">
        <v>8333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31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8317</v>
      </c>
      <c r="R1699" s="12" t="s">
        <v>8333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31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8317</v>
      </c>
      <c r="R1700" s="12" t="s">
        <v>8333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3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8317</v>
      </c>
      <c r="R1701" s="12" t="s">
        <v>8333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31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8317</v>
      </c>
      <c r="R1702" s="12" t="s">
        <v>8333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31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8317</v>
      </c>
      <c r="R1703" s="12" t="s">
        <v>8333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31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8317</v>
      </c>
      <c r="R1704" s="12" t="s">
        <v>8333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31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8317</v>
      </c>
      <c r="R1705" s="12" t="s">
        <v>8333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31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8317</v>
      </c>
      <c r="R1706" s="12" t="s">
        <v>8333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31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8317</v>
      </c>
      <c r="R1707" s="12" t="s">
        <v>8333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31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8317</v>
      </c>
      <c r="R1708" s="12" t="s">
        <v>8333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31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8317</v>
      </c>
      <c r="R1709" s="12" t="s">
        <v>8333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31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8317</v>
      </c>
      <c r="R1710" s="12" t="s">
        <v>8333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3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8317</v>
      </c>
      <c r="R1711" s="12" t="s">
        <v>8333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31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8317</v>
      </c>
      <c r="R1712" s="12" t="s">
        <v>8333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31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8317</v>
      </c>
      <c r="R1713" s="12" t="s">
        <v>8333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31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8317</v>
      </c>
      <c r="R1714" s="12" t="s">
        <v>8333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31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8317</v>
      </c>
      <c r="R1715" s="12" t="s">
        <v>8333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31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8317</v>
      </c>
      <c r="R1716" s="12" t="s">
        <v>8333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31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8317</v>
      </c>
      <c r="R1717" s="12" t="s">
        <v>8333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31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8317</v>
      </c>
      <c r="R1718" s="12" t="s">
        <v>8333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31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8317</v>
      </c>
      <c r="R1719" s="12" t="s">
        <v>8333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31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8317</v>
      </c>
      <c r="R1720" s="12" t="s">
        <v>8333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3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8317</v>
      </c>
      <c r="R1721" s="12" t="s">
        <v>8333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31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8317</v>
      </c>
      <c r="R1722" s="12" t="s">
        <v>8333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31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8317</v>
      </c>
      <c r="R1723" s="12" t="s">
        <v>8333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31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8317</v>
      </c>
      <c r="R1724" s="12" t="s">
        <v>8333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31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8317</v>
      </c>
      <c r="R1725" s="12" t="s">
        <v>8333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31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8317</v>
      </c>
      <c r="R1726" s="12" t="s">
        <v>8333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31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8317</v>
      </c>
      <c r="R1727" s="12" t="s">
        <v>8333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31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8317</v>
      </c>
      <c r="R1728" s="12" t="s">
        <v>8333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31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8317</v>
      </c>
      <c r="R1729" s="12" t="s">
        <v>8333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31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IF(L1730=0,0,ROUND(E1730/L1730,2))</f>
        <v>122.14</v>
      </c>
      <c r="Q1730" s="12" t="s">
        <v>8317</v>
      </c>
      <c r="R1730" s="12" t="s">
        <v>8333</v>
      </c>
      <c r="S1730" s="10">
        <f t="shared" ref="S1730:S1793" si="137">(((J1730/60)/60)/24)+DATE(1970,1,1)</f>
        <v>42268.625856481478</v>
      </c>
      <c r="T1730" s="10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8317</v>
      </c>
      <c r="R1731" s="12" t="s">
        <v>8333</v>
      </c>
      <c r="S1731" s="10">
        <f t="shared" si="137"/>
        <v>42471.052152777775</v>
      </c>
      <c r="T1731" s="10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31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8317</v>
      </c>
      <c r="R1732" s="12" t="s">
        <v>8333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31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8317</v>
      </c>
      <c r="R1733" s="12" t="s">
        <v>8333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31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8317</v>
      </c>
      <c r="R1734" s="12" t="s">
        <v>8333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31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8317</v>
      </c>
      <c r="R1735" s="12" t="s">
        <v>8333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31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8317</v>
      </c>
      <c r="R1736" s="12" t="s">
        <v>8333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31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8317</v>
      </c>
      <c r="R1737" s="12" t="s">
        <v>8333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31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8317</v>
      </c>
      <c r="R1738" s="12" t="s">
        <v>8333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31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8317</v>
      </c>
      <c r="R1739" s="12" t="s">
        <v>8333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31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8317</v>
      </c>
      <c r="R1740" s="12" t="s">
        <v>8333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3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8317</v>
      </c>
      <c r="R1741" s="12" t="s">
        <v>8333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31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8317</v>
      </c>
      <c r="R1742" s="12" t="s">
        <v>8333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31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8329</v>
      </c>
      <c r="R1743" s="12" t="s">
        <v>8334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31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8329</v>
      </c>
      <c r="R1744" s="12" t="s">
        <v>8334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31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8329</v>
      </c>
      <c r="R1745" s="12" t="s">
        <v>8334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31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8329</v>
      </c>
      <c r="R1746" s="12" t="s">
        <v>8334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31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8329</v>
      </c>
      <c r="R1747" s="12" t="s">
        <v>8334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31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8329</v>
      </c>
      <c r="R1748" s="12" t="s">
        <v>8334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31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8329</v>
      </c>
      <c r="R1749" s="12" t="s">
        <v>8334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31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8329</v>
      </c>
      <c r="R1750" s="12" t="s">
        <v>8334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3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8329</v>
      </c>
      <c r="R1751" s="12" t="s">
        <v>8334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31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8329</v>
      </c>
      <c r="R1752" s="12" t="s">
        <v>8334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31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8329</v>
      </c>
      <c r="R1753" s="12" t="s">
        <v>8334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31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8329</v>
      </c>
      <c r="R1754" s="12" t="s">
        <v>8334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31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8329</v>
      </c>
      <c r="R1755" s="12" t="s">
        <v>8334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31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8329</v>
      </c>
      <c r="R1756" s="12" t="s">
        <v>8334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31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8329</v>
      </c>
      <c r="R1757" s="12" t="s">
        <v>8334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31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8329</v>
      </c>
      <c r="R1758" s="12" t="s">
        <v>8334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31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8329</v>
      </c>
      <c r="R1759" s="12" t="s">
        <v>8334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31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8329</v>
      </c>
      <c r="R1760" s="12" t="s">
        <v>8334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3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8329</v>
      </c>
      <c r="R1761" s="12" t="s">
        <v>8334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31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8329</v>
      </c>
      <c r="R1762" s="12" t="s">
        <v>8334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31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8329</v>
      </c>
      <c r="R1763" s="12" t="s">
        <v>8334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31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8329</v>
      </c>
      <c r="R1764" s="12" t="s">
        <v>8334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31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8329</v>
      </c>
      <c r="R1765" s="12" t="s">
        <v>8334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31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8329</v>
      </c>
      <c r="R1766" s="12" t="s">
        <v>8334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31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8329</v>
      </c>
      <c r="R1767" s="12" t="s">
        <v>8334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31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8329</v>
      </c>
      <c r="R1768" s="12" t="s">
        <v>8334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31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8329</v>
      </c>
      <c r="R1769" s="12" t="s">
        <v>8334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31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8329</v>
      </c>
      <c r="R1770" s="12" t="s">
        <v>8334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3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8329</v>
      </c>
      <c r="R1771" s="12" t="s">
        <v>8334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31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8329</v>
      </c>
      <c r="R1772" s="12" t="s">
        <v>8334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31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8329</v>
      </c>
      <c r="R1773" s="12" t="s">
        <v>8334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31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8329</v>
      </c>
      <c r="R1774" s="12" t="s">
        <v>8334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31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8329</v>
      </c>
      <c r="R1775" s="12" t="s">
        <v>8334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31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8329</v>
      </c>
      <c r="R1776" s="12" t="s">
        <v>8334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31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8329</v>
      </c>
      <c r="R1777" s="12" t="s">
        <v>8334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31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8329</v>
      </c>
      <c r="R1778" s="12" t="s">
        <v>8334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31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8329</v>
      </c>
      <c r="R1779" s="12" t="s">
        <v>8334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31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8329</v>
      </c>
      <c r="R1780" s="12" t="s">
        <v>8334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3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8329</v>
      </c>
      <c r="R1781" s="12" t="s">
        <v>8334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31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8329</v>
      </c>
      <c r="R1782" s="12" t="s">
        <v>8334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31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8329</v>
      </c>
      <c r="R1783" s="12" t="s">
        <v>8334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31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8329</v>
      </c>
      <c r="R1784" s="12" t="s">
        <v>8334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31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8329</v>
      </c>
      <c r="R1785" s="12" t="s">
        <v>8334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31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8329</v>
      </c>
      <c r="R1786" s="12" t="s">
        <v>8334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31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8329</v>
      </c>
      <c r="R1787" s="12" t="s">
        <v>8334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31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8329</v>
      </c>
      <c r="R1788" s="12" t="s">
        <v>8334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31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8329</v>
      </c>
      <c r="R1789" s="12" t="s">
        <v>8334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31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8329</v>
      </c>
      <c r="R1790" s="12" t="s">
        <v>8334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3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8329</v>
      </c>
      <c r="R1791" s="12" t="s">
        <v>8334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31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8329</v>
      </c>
      <c r="R1792" s="12" t="s">
        <v>8334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31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8329</v>
      </c>
      <c r="R1793" s="12" t="s">
        <v>8334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31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IF(L1794=0,0,ROUND(E1794/L1794,2))</f>
        <v>109.94</v>
      </c>
      <c r="Q1794" s="12" t="s">
        <v>8329</v>
      </c>
      <c r="R1794" s="12" t="s">
        <v>8334</v>
      </c>
      <c r="S1794" s="10">
        <f t="shared" ref="S1794:S1857" si="142">(((J1794/60)/60)/24)+DATE(1970,1,1)</f>
        <v>42189.031041666662</v>
      </c>
      <c r="T1794" s="10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31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8329</v>
      </c>
      <c r="R1795" s="12" t="s">
        <v>8334</v>
      </c>
      <c r="S1795" s="10">
        <f t="shared" si="142"/>
        <v>41940.89166666667</v>
      </c>
      <c r="T1795" s="10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31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8329</v>
      </c>
      <c r="R1796" s="12" t="s">
        <v>8334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31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8329</v>
      </c>
      <c r="R1797" s="12" t="s">
        <v>8334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31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8329</v>
      </c>
      <c r="R1798" s="12" t="s">
        <v>8334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31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8329</v>
      </c>
      <c r="R1799" s="12" t="s">
        <v>8334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31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8329</v>
      </c>
      <c r="R1800" s="12" t="s">
        <v>8334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3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8329</v>
      </c>
      <c r="R1801" s="12" t="s">
        <v>8334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31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8329</v>
      </c>
      <c r="R1802" s="12" t="s">
        <v>8334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31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8329</v>
      </c>
      <c r="R1803" s="12" t="s">
        <v>8334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31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8329</v>
      </c>
      <c r="R1804" s="12" t="s">
        <v>8334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31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8329</v>
      </c>
      <c r="R1805" s="12" t="s">
        <v>8334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31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8329</v>
      </c>
      <c r="R1806" s="12" t="s">
        <v>8334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31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8329</v>
      </c>
      <c r="R1807" s="12" t="s">
        <v>8334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31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8329</v>
      </c>
      <c r="R1808" s="12" t="s">
        <v>8334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31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8329</v>
      </c>
      <c r="R1809" s="12" t="s">
        <v>8334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31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8329</v>
      </c>
      <c r="R1810" s="12" t="s">
        <v>8334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3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8329</v>
      </c>
      <c r="R1811" s="12" t="s">
        <v>8334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31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8329</v>
      </c>
      <c r="R1812" s="12" t="s">
        <v>8334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31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8329</v>
      </c>
      <c r="R1813" s="12" t="s">
        <v>8334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31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8329</v>
      </c>
      <c r="R1814" s="12" t="s">
        <v>8334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31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8329</v>
      </c>
      <c r="R1815" s="12" t="s">
        <v>8334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31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8329</v>
      </c>
      <c r="R1816" s="12" t="s">
        <v>8334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31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8329</v>
      </c>
      <c r="R1817" s="12" t="s">
        <v>8334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31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8329</v>
      </c>
      <c r="R1818" s="12" t="s">
        <v>8334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31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8329</v>
      </c>
      <c r="R1819" s="12" t="s">
        <v>8334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31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8329</v>
      </c>
      <c r="R1820" s="12" t="s">
        <v>8334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3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8329</v>
      </c>
      <c r="R1821" s="12" t="s">
        <v>8334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31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8329</v>
      </c>
      <c r="R1822" s="12" t="s">
        <v>8334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31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8317</v>
      </c>
      <c r="R1823" s="12" t="s">
        <v>8350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31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8317</v>
      </c>
      <c r="R1824" s="12" t="s">
        <v>8350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31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8317</v>
      </c>
      <c r="R1825" s="12" t="s">
        <v>8350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31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8317</v>
      </c>
      <c r="R1826" s="12" t="s">
        <v>8350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31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8317</v>
      </c>
      <c r="R1827" s="12" t="s">
        <v>8350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31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8317</v>
      </c>
      <c r="R1828" s="12" t="s">
        <v>8350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31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8317</v>
      </c>
      <c r="R1829" s="12" t="s">
        <v>8350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31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8317</v>
      </c>
      <c r="R1830" s="12" t="s">
        <v>8350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8317</v>
      </c>
      <c r="R1831" s="12" t="s">
        <v>8350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31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8317</v>
      </c>
      <c r="R1832" s="12" t="s">
        <v>8350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31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8317</v>
      </c>
      <c r="R1833" s="12" t="s">
        <v>8350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31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8317</v>
      </c>
      <c r="R1834" s="12" t="s">
        <v>8350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31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8317</v>
      </c>
      <c r="R1835" s="12" t="s">
        <v>8350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31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8317</v>
      </c>
      <c r="R1836" s="12" t="s">
        <v>8350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31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8317</v>
      </c>
      <c r="R1837" s="12" t="s">
        <v>8350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31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8317</v>
      </c>
      <c r="R1838" s="12" t="s">
        <v>8350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31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8317</v>
      </c>
      <c r="R1839" s="12" t="s">
        <v>8350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31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8317</v>
      </c>
      <c r="R1840" s="12" t="s">
        <v>8350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3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8317</v>
      </c>
      <c r="R1841" s="12" t="s">
        <v>8350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31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8317</v>
      </c>
      <c r="R1842" s="12" t="s">
        <v>8350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31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8317</v>
      </c>
      <c r="R1843" s="12" t="s">
        <v>8350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31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8317</v>
      </c>
      <c r="R1844" s="12" t="s">
        <v>8350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31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8317</v>
      </c>
      <c r="R1845" s="12" t="s">
        <v>8350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31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8317</v>
      </c>
      <c r="R1846" s="12" t="s">
        <v>8350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31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8317</v>
      </c>
      <c r="R1847" s="12" t="s">
        <v>8350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31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8317</v>
      </c>
      <c r="R1848" s="12" t="s">
        <v>8350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31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8317</v>
      </c>
      <c r="R1849" s="12" t="s">
        <v>8350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31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8317</v>
      </c>
      <c r="R1850" s="12" t="s">
        <v>8350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3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8317</v>
      </c>
      <c r="R1851" s="12" t="s">
        <v>8350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31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8317</v>
      </c>
      <c r="R1852" s="12" t="s">
        <v>8350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31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8317</v>
      </c>
      <c r="R1853" s="12" t="s">
        <v>8350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31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8317</v>
      </c>
      <c r="R1854" s="12" t="s">
        <v>8350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31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8317</v>
      </c>
      <c r="R1855" s="12" t="s">
        <v>8350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31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8317</v>
      </c>
      <c r="R1856" s="12" t="s">
        <v>8350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31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8317</v>
      </c>
      <c r="R1857" s="12" t="s">
        <v>8350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31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IF(L1858=0,0,ROUND(E1858/L1858,2))</f>
        <v>53.29</v>
      </c>
      <c r="Q1858" s="12" t="s">
        <v>8317</v>
      </c>
      <c r="R1858" s="12" t="s">
        <v>8350</v>
      </c>
      <c r="S1858" s="10">
        <f t="shared" ref="S1858:S1921" si="147">(((J1858/60)/60)/24)+DATE(1970,1,1)</f>
        <v>41817.854999999996</v>
      </c>
      <c r="T1858" s="10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31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8317</v>
      </c>
      <c r="R1859" s="12" t="s">
        <v>8350</v>
      </c>
      <c r="S1859" s="10">
        <f t="shared" si="147"/>
        <v>41864.76866898148</v>
      </c>
      <c r="T1859" s="10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31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8317</v>
      </c>
      <c r="R1860" s="12" t="s">
        <v>8350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3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8317</v>
      </c>
      <c r="R1861" s="12" t="s">
        <v>8350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31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8317</v>
      </c>
      <c r="R1862" s="12" t="s">
        <v>8350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31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8322</v>
      </c>
      <c r="R1863" s="12" t="s">
        <v>8324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31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8322</v>
      </c>
      <c r="R1864" s="12" t="s">
        <v>8324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31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8322</v>
      </c>
      <c r="R1865" s="12" t="s">
        <v>8324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31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8322</v>
      </c>
      <c r="R1866" s="12" t="s">
        <v>8324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31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8322</v>
      </c>
      <c r="R1867" s="12" t="s">
        <v>8324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31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8322</v>
      </c>
      <c r="R1868" s="12" t="s">
        <v>8324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31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8322</v>
      </c>
      <c r="R1869" s="12" t="s">
        <v>8324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31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8322</v>
      </c>
      <c r="R1870" s="12" t="s">
        <v>8324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3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8322</v>
      </c>
      <c r="R1871" s="12" t="s">
        <v>8324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31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8322</v>
      </c>
      <c r="R1872" s="12" t="s">
        <v>8324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31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8322</v>
      </c>
      <c r="R1873" s="12" t="s">
        <v>8324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31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8322</v>
      </c>
      <c r="R1874" s="12" t="s">
        <v>8324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31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8322</v>
      </c>
      <c r="R1875" s="12" t="s">
        <v>8324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31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8322</v>
      </c>
      <c r="R1876" s="12" t="s">
        <v>8324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31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8322</v>
      </c>
      <c r="R1877" s="12" t="s">
        <v>8324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31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8322</v>
      </c>
      <c r="R1878" s="12" t="s">
        <v>8324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31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8322</v>
      </c>
      <c r="R1879" s="12" t="s">
        <v>8324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31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8322</v>
      </c>
      <c r="R1880" s="12" t="s">
        <v>8324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3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8322</v>
      </c>
      <c r="R1881" s="12" t="s">
        <v>8324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31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8322</v>
      </c>
      <c r="R1882" s="12" t="s">
        <v>8324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31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8317</v>
      </c>
      <c r="R1883" s="12" t="s">
        <v>8319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31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8317</v>
      </c>
      <c r="R1884" s="12" t="s">
        <v>8319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31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8317</v>
      </c>
      <c r="R1885" s="12" t="s">
        <v>8319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31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8317</v>
      </c>
      <c r="R1886" s="12" t="s">
        <v>8319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31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8317</v>
      </c>
      <c r="R1887" s="12" t="s">
        <v>8319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31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8317</v>
      </c>
      <c r="R1888" s="12" t="s">
        <v>8319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31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8317</v>
      </c>
      <c r="R1889" s="12" t="s">
        <v>8319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31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8317</v>
      </c>
      <c r="R1890" s="12" t="s">
        <v>8319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3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8317</v>
      </c>
      <c r="R1891" s="12" t="s">
        <v>8319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31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8317</v>
      </c>
      <c r="R1892" s="12" t="s">
        <v>8319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31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8317</v>
      </c>
      <c r="R1893" s="12" t="s">
        <v>8319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31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8317</v>
      </c>
      <c r="R1894" s="12" t="s">
        <v>8319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31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8317</v>
      </c>
      <c r="R1895" s="12" t="s">
        <v>8319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31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8317</v>
      </c>
      <c r="R1896" s="12" t="s">
        <v>8319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31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8317</v>
      </c>
      <c r="R1897" s="12" t="s">
        <v>8319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31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8317</v>
      </c>
      <c r="R1898" s="12" t="s">
        <v>8319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31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8317</v>
      </c>
      <c r="R1899" s="12" t="s">
        <v>8319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31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8317</v>
      </c>
      <c r="R1900" s="12" t="s">
        <v>8319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3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8317</v>
      </c>
      <c r="R1901" s="12" t="s">
        <v>8319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31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8317</v>
      </c>
      <c r="R1902" s="12" t="s">
        <v>8319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31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8312</v>
      </c>
      <c r="R1903" s="12" t="s">
        <v>8335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31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8312</v>
      </c>
      <c r="R1904" s="12" t="s">
        <v>8335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31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8312</v>
      </c>
      <c r="R1905" s="12" t="s">
        <v>8335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31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8312</v>
      </c>
      <c r="R1906" s="12" t="s">
        <v>8335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31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8312</v>
      </c>
      <c r="R1907" s="12" t="s">
        <v>8335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31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8312</v>
      </c>
      <c r="R1908" s="12" t="s">
        <v>8335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31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8312</v>
      </c>
      <c r="R1909" s="12" t="s">
        <v>8335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31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8312</v>
      </c>
      <c r="R1910" s="12" t="s">
        <v>8335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3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8312</v>
      </c>
      <c r="R1911" s="12" t="s">
        <v>8335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31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8312</v>
      </c>
      <c r="R1912" s="12" t="s">
        <v>8335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31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8312</v>
      </c>
      <c r="R1913" s="12" t="s">
        <v>8335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31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8312</v>
      </c>
      <c r="R1914" s="12" t="s">
        <v>8335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31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8312</v>
      </c>
      <c r="R1915" s="12" t="s">
        <v>8335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31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8312</v>
      </c>
      <c r="R1916" s="12" t="s">
        <v>8335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31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8312</v>
      </c>
      <c r="R1917" s="12" t="s">
        <v>8335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31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8312</v>
      </c>
      <c r="R1918" s="12" t="s">
        <v>8335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31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8312</v>
      </c>
      <c r="R1919" s="12" t="s">
        <v>8335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31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8312</v>
      </c>
      <c r="R1920" s="12" t="s">
        <v>8335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3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8312</v>
      </c>
      <c r="R1921" s="12" t="s">
        <v>8335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31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IF(L1922=0,0,ROUND(E1922/L1922,2))</f>
        <v>40.98</v>
      </c>
      <c r="Q1922" s="12" t="s">
        <v>8312</v>
      </c>
      <c r="R1922" s="12" t="s">
        <v>8335</v>
      </c>
      <c r="S1922" s="10">
        <f t="shared" ref="S1922:S1985" si="152">(((J1922/60)/60)/24)+DATE(1970,1,1)</f>
        <v>42270.875706018516</v>
      </c>
      <c r="T1922" s="10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31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8317</v>
      </c>
      <c r="R1923" s="12" t="s">
        <v>8319</v>
      </c>
      <c r="S1923" s="10">
        <f t="shared" si="152"/>
        <v>41074.221562500003</v>
      </c>
      <c r="T1923" s="10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31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8317</v>
      </c>
      <c r="R1924" s="12" t="s">
        <v>8319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31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8317</v>
      </c>
      <c r="R1925" s="12" t="s">
        <v>8319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31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8317</v>
      </c>
      <c r="R1926" s="12" t="s">
        <v>8319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31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8317</v>
      </c>
      <c r="R1927" s="12" t="s">
        <v>8319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31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8317</v>
      </c>
      <c r="R1928" s="12" t="s">
        <v>8319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31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8317</v>
      </c>
      <c r="R1929" s="12" t="s">
        <v>8319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31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8317</v>
      </c>
      <c r="R1930" s="12" t="s">
        <v>8319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8317</v>
      </c>
      <c r="R1931" s="12" t="s">
        <v>8319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31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8317</v>
      </c>
      <c r="R1932" s="12" t="s">
        <v>8319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31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8317</v>
      </c>
      <c r="R1933" s="12" t="s">
        <v>8319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31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8317</v>
      </c>
      <c r="R1934" s="12" t="s">
        <v>8319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31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8317</v>
      </c>
      <c r="R1935" s="12" t="s">
        <v>8319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31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8317</v>
      </c>
      <c r="R1936" s="12" t="s">
        <v>8319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31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8317</v>
      </c>
      <c r="R1937" s="12" t="s">
        <v>8319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31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8317</v>
      </c>
      <c r="R1938" s="12" t="s">
        <v>8319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31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8317</v>
      </c>
      <c r="R1939" s="12" t="s">
        <v>8319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31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8317</v>
      </c>
      <c r="R1940" s="12" t="s">
        <v>8319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3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8317</v>
      </c>
      <c r="R1941" s="12" t="s">
        <v>8319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31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8317</v>
      </c>
      <c r="R1942" s="12" t="s">
        <v>8319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31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8312</v>
      </c>
      <c r="R1943" s="12" t="s">
        <v>8357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31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8312</v>
      </c>
      <c r="R1944" s="12" t="s">
        <v>8357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31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8312</v>
      </c>
      <c r="R1945" s="12" t="s">
        <v>8357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31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8312</v>
      </c>
      <c r="R1946" s="12" t="s">
        <v>8357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31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8312</v>
      </c>
      <c r="R1947" s="12" t="s">
        <v>8357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31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8312</v>
      </c>
      <c r="R1948" s="12" t="s">
        <v>8357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31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8312</v>
      </c>
      <c r="R1949" s="12" t="s">
        <v>8357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31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8312</v>
      </c>
      <c r="R1950" s="12" t="s">
        <v>8357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3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8312</v>
      </c>
      <c r="R1951" s="12" t="s">
        <v>8357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31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8312</v>
      </c>
      <c r="R1952" s="12" t="s">
        <v>8357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31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8312</v>
      </c>
      <c r="R1953" s="12" t="s">
        <v>8357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31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8312</v>
      </c>
      <c r="R1954" s="12" t="s">
        <v>8357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31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8312</v>
      </c>
      <c r="R1955" s="12" t="s">
        <v>8357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31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8312</v>
      </c>
      <c r="R1956" s="12" t="s">
        <v>8357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31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8312</v>
      </c>
      <c r="R1957" s="12" t="s">
        <v>8357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31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8312</v>
      </c>
      <c r="R1958" s="12" t="s">
        <v>8357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31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8312</v>
      </c>
      <c r="R1959" s="12" t="s">
        <v>8357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31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8312</v>
      </c>
      <c r="R1960" s="12" t="s">
        <v>8357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3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8312</v>
      </c>
      <c r="R1961" s="12" t="s">
        <v>8357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31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8312</v>
      </c>
      <c r="R1962" s="12" t="s">
        <v>8357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31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8312</v>
      </c>
      <c r="R1963" s="12" t="s">
        <v>8357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31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8312</v>
      </c>
      <c r="R1964" s="12" t="s">
        <v>8357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31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8312</v>
      </c>
      <c r="R1965" s="12" t="s">
        <v>8357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31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8312</v>
      </c>
      <c r="R1966" s="12" t="s">
        <v>8357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31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8312</v>
      </c>
      <c r="R1967" s="12" t="s">
        <v>8357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31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8312</v>
      </c>
      <c r="R1968" s="12" t="s">
        <v>8357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31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8312</v>
      </c>
      <c r="R1969" s="12" t="s">
        <v>8357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31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8312</v>
      </c>
      <c r="R1970" s="12" t="s">
        <v>8357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3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8312</v>
      </c>
      <c r="R1971" s="12" t="s">
        <v>8357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31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8312</v>
      </c>
      <c r="R1972" s="12" t="s">
        <v>8357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31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8312</v>
      </c>
      <c r="R1973" s="12" t="s">
        <v>8357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31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8312</v>
      </c>
      <c r="R1974" s="12" t="s">
        <v>8357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31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8312</v>
      </c>
      <c r="R1975" s="12" t="s">
        <v>8357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31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8312</v>
      </c>
      <c r="R1976" s="12" t="s">
        <v>8357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31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8312</v>
      </c>
      <c r="R1977" s="12" t="s">
        <v>8357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31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8312</v>
      </c>
      <c r="R1978" s="12" t="s">
        <v>8357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31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8312</v>
      </c>
      <c r="R1979" s="12" t="s">
        <v>8357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31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8312</v>
      </c>
      <c r="R1980" s="12" t="s">
        <v>8357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3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8312</v>
      </c>
      <c r="R1981" s="12" t="s">
        <v>8357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31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8312</v>
      </c>
      <c r="R1982" s="12" t="s">
        <v>8357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31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8329</v>
      </c>
      <c r="R1983" s="12" t="s">
        <v>8336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31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8329</v>
      </c>
      <c r="R1984" s="12" t="s">
        <v>8336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31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8329</v>
      </c>
      <c r="R1985" s="12" t="s">
        <v>8336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31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IF(L1986=0,0,ROUND(E1986/L1986,2))</f>
        <v>453.14</v>
      </c>
      <c r="Q1986" s="12" t="s">
        <v>8329</v>
      </c>
      <c r="R1986" s="12" t="s">
        <v>8336</v>
      </c>
      <c r="S1986" s="10">
        <f t="shared" ref="S1986:S2049" si="157">(((J1986/60)/60)/24)+DATE(1970,1,1)</f>
        <v>41913.790289351848</v>
      </c>
      <c r="T1986" s="10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31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8329</v>
      </c>
      <c r="R1987" s="12" t="s">
        <v>8336</v>
      </c>
      <c r="S1987" s="10">
        <f t="shared" si="157"/>
        <v>42555.698738425926</v>
      </c>
      <c r="T1987" s="10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31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8329</v>
      </c>
      <c r="R1988" s="12" t="s">
        <v>8336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31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8329</v>
      </c>
      <c r="R1989" s="12" t="s">
        <v>8336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31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8329</v>
      </c>
      <c r="R1990" s="12" t="s">
        <v>8336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3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8329</v>
      </c>
      <c r="R1991" s="12" t="s">
        <v>8336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31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8329</v>
      </c>
      <c r="R1992" s="12" t="s">
        <v>8336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31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8329</v>
      </c>
      <c r="R1993" s="12" t="s">
        <v>8336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31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8329</v>
      </c>
      <c r="R1994" s="12" t="s">
        <v>8336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31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8329</v>
      </c>
      <c r="R1995" s="12" t="s">
        <v>8336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31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8329</v>
      </c>
      <c r="R1996" s="12" t="s">
        <v>8336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31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8329</v>
      </c>
      <c r="R1997" s="12" t="s">
        <v>8336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31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8329</v>
      </c>
      <c r="R1998" s="12" t="s">
        <v>8336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31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8329</v>
      </c>
      <c r="R1999" s="12" t="s">
        <v>8336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31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8329</v>
      </c>
      <c r="R2000" s="12" t="s">
        <v>8336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3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8329</v>
      </c>
      <c r="R2001" s="12" t="s">
        <v>8336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31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8329</v>
      </c>
      <c r="R2002" s="12" t="s">
        <v>8336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31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8312</v>
      </c>
      <c r="R2003" s="12" t="s">
        <v>8357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31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8312</v>
      </c>
      <c r="R2004" s="12" t="s">
        <v>8357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31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8312</v>
      </c>
      <c r="R2005" s="12" t="s">
        <v>8357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31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8312</v>
      </c>
      <c r="R2006" s="12" t="s">
        <v>8357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31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8312</v>
      </c>
      <c r="R2007" s="12" t="s">
        <v>8357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31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8312</v>
      </c>
      <c r="R2008" s="12" t="s">
        <v>8357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31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8312</v>
      </c>
      <c r="R2009" s="12" t="s">
        <v>8357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31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8312</v>
      </c>
      <c r="R2010" s="12" t="s">
        <v>8357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3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8312</v>
      </c>
      <c r="R2011" s="12" t="s">
        <v>8357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31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8312</v>
      </c>
      <c r="R2012" s="12" t="s">
        <v>8357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31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8312</v>
      </c>
      <c r="R2013" s="12" t="s">
        <v>8357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31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8312</v>
      </c>
      <c r="R2014" s="12" t="s">
        <v>8357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31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8312</v>
      </c>
      <c r="R2015" s="12" t="s">
        <v>8357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31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8312</v>
      </c>
      <c r="R2016" s="12" t="s">
        <v>8357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31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8312</v>
      </c>
      <c r="R2017" s="12" t="s">
        <v>8357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31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8312</v>
      </c>
      <c r="R2018" s="12" t="s">
        <v>8357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31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8312</v>
      </c>
      <c r="R2019" s="12" t="s">
        <v>8357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31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8312</v>
      </c>
      <c r="R2020" s="12" t="s">
        <v>8357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3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8312</v>
      </c>
      <c r="R2021" s="12" t="s">
        <v>8357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31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8312</v>
      </c>
      <c r="R2022" s="12" t="s">
        <v>8357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31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8312</v>
      </c>
      <c r="R2023" s="12" t="s">
        <v>8357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31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8312</v>
      </c>
      <c r="R2024" s="12" t="s">
        <v>8357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31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8312</v>
      </c>
      <c r="R2025" s="12" t="s">
        <v>8357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31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8312</v>
      </c>
      <c r="R2026" s="12" t="s">
        <v>8357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31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8312</v>
      </c>
      <c r="R2027" s="12" t="s">
        <v>8357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31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8312</v>
      </c>
      <c r="R2028" s="12" t="s">
        <v>8357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31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8312</v>
      </c>
      <c r="R2029" s="12" t="s">
        <v>8357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31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8312</v>
      </c>
      <c r="R2030" s="12" t="s">
        <v>8357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8312</v>
      </c>
      <c r="R2031" s="12" t="s">
        <v>8357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31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8312</v>
      </c>
      <c r="R2032" s="12" t="s">
        <v>8357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31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8312</v>
      </c>
      <c r="R2033" s="12" t="s">
        <v>8357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31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8312</v>
      </c>
      <c r="R2034" s="12" t="s">
        <v>8357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31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8312</v>
      </c>
      <c r="R2035" s="12" t="s">
        <v>8357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31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8312</v>
      </c>
      <c r="R2036" s="12" t="s">
        <v>8357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31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8312</v>
      </c>
      <c r="R2037" s="12" t="s">
        <v>8357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31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8312</v>
      </c>
      <c r="R2038" s="12" t="s">
        <v>8357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31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8312</v>
      </c>
      <c r="R2039" s="12" t="s">
        <v>8357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31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8312</v>
      </c>
      <c r="R2040" s="12" t="s">
        <v>8357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3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8312</v>
      </c>
      <c r="R2041" s="12" t="s">
        <v>8357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31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8312</v>
      </c>
      <c r="R2042" s="12" t="s">
        <v>8357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31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8312</v>
      </c>
      <c r="R2043" s="12" t="s">
        <v>8357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31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8312</v>
      </c>
      <c r="R2044" s="12" t="s">
        <v>8357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31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8312</v>
      </c>
      <c r="R2045" s="12" t="s">
        <v>8357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31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8312</v>
      </c>
      <c r="R2046" s="12" t="s">
        <v>8357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31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8312</v>
      </c>
      <c r="R2047" s="12" t="s">
        <v>8357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31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8312</v>
      </c>
      <c r="R2048" s="12" t="s">
        <v>8357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31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8312</v>
      </c>
      <c r="R2049" s="12" t="s">
        <v>8357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31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IF(L2050=0,0,ROUND(E2050/L2050,2))</f>
        <v>91.83</v>
      </c>
      <c r="Q2050" s="12" t="s">
        <v>8312</v>
      </c>
      <c r="R2050" s="12" t="s">
        <v>8357</v>
      </c>
      <c r="S2050" s="10">
        <f t="shared" ref="S2050:S2113" si="162">(((J2050/60)/60)/24)+DATE(1970,1,1)</f>
        <v>41387.651516203703</v>
      </c>
      <c r="T2050" s="10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3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8312</v>
      </c>
      <c r="R2051" s="12" t="s">
        <v>8357</v>
      </c>
      <c r="S2051" s="10">
        <f t="shared" si="162"/>
        <v>41575.527349537035</v>
      </c>
      <c r="T2051" s="10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31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8312</v>
      </c>
      <c r="R2052" s="12" t="s">
        <v>8357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31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8312</v>
      </c>
      <c r="R2053" s="12" t="s">
        <v>8357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31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8312</v>
      </c>
      <c r="R2054" s="12" t="s">
        <v>8357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31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8312</v>
      </c>
      <c r="R2055" s="12" t="s">
        <v>8357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31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8312</v>
      </c>
      <c r="R2056" s="12" t="s">
        <v>8357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31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8312</v>
      </c>
      <c r="R2057" s="12" t="s">
        <v>8357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31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8312</v>
      </c>
      <c r="R2058" s="12" t="s">
        <v>8357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31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8312</v>
      </c>
      <c r="R2059" s="12" t="s">
        <v>8357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31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8312</v>
      </c>
      <c r="R2060" s="12" t="s">
        <v>8357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3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8312</v>
      </c>
      <c r="R2061" s="12" t="s">
        <v>8357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31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8312</v>
      </c>
      <c r="R2062" s="12" t="s">
        <v>8357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31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8312</v>
      </c>
      <c r="R2063" s="12" t="s">
        <v>8357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31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8312</v>
      </c>
      <c r="R2064" s="12" t="s">
        <v>8357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31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8312</v>
      </c>
      <c r="R2065" s="12" t="s">
        <v>8357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31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8312</v>
      </c>
      <c r="R2066" s="12" t="s">
        <v>8357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31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8312</v>
      </c>
      <c r="R2067" s="12" t="s">
        <v>8357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31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8312</v>
      </c>
      <c r="R2068" s="12" t="s">
        <v>8357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31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8312</v>
      </c>
      <c r="R2069" s="12" t="s">
        <v>8357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31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8312</v>
      </c>
      <c r="R2070" s="12" t="s">
        <v>8357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3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8312</v>
      </c>
      <c r="R2071" s="12" t="s">
        <v>8357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31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8312</v>
      </c>
      <c r="R2072" s="12" t="s">
        <v>8357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31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8312</v>
      </c>
      <c r="R2073" s="12" t="s">
        <v>8357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31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8312</v>
      </c>
      <c r="R2074" s="12" t="s">
        <v>8357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31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8312</v>
      </c>
      <c r="R2075" s="12" t="s">
        <v>8357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31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8312</v>
      </c>
      <c r="R2076" s="12" t="s">
        <v>8357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31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8312</v>
      </c>
      <c r="R2077" s="12" t="s">
        <v>8357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31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8312</v>
      </c>
      <c r="R2078" s="12" t="s">
        <v>8357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31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8312</v>
      </c>
      <c r="R2079" s="12" t="s">
        <v>8357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31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8312</v>
      </c>
      <c r="R2080" s="12" t="s">
        <v>8357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3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8312</v>
      </c>
      <c r="R2081" s="12" t="s">
        <v>8357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31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8312</v>
      </c>
      <c r="R2082" s="12" t="s">
        <v>8357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31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8317</v>
      </c>
      <c r="R2083" s="12" t="s">
        <v>8319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31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8317</v>
      </c>
      <c r="R2084" s="12" t="s">
        <v>8319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31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8317</v>
      </c>
      <c r="R2085" s="12" t="s">
        <v>8319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31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8317</v>
      </c>
      <c r="R2086" s="12" t="s">
        <v>8319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31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8317</v>
      </c>
      <c r="R2087" s="12" t="s">
        <v>8319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31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8317</v>
      </c>
      <c r="R2088" s="12" t="s">
        <v>8319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31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8317</v>
      </c>
      <c r="R2089" s="12" t="s">
        <v>8319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31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8317</v>
      </c>
      <c r="R2090" s="12" t="s">
        <v>8319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3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8317</v>
      </c>
      <c r="R2091" s="12" t="s">
        <v>8319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31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8317</v>
      </c>
      <c r="R2092" s="12" t="s">
        <v>8319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31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8317</v>
      </c>
      <c r="R2093" s="12" t="s">
        <v>8319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31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8317</v>
      </c>
      <c r="R2094" s="12" t="s">
        <v>8319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31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8317</v>
      </c>
      <c r="R2095" s="12" t="s">
        <v>8319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31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8317</v>
      </c>
      <c r="R2096" s="12" t="s">
        <v>8319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31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8317</v>
      </c>
      <c r="R2097" s="12" t="s">
        <v>8319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31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8317</v>
      </c>
      <c r="R2098" s="12" t="s">
        <v>8319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31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8317</v>
      </c>
      <c r="R2099" s="12" t="s">
        <v>8319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31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8317</v>
      </c>
      <c r="R2100" s="12" t="s">
        <v>8319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3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8317</v>
      </c>
      <c r="R2101" s="12" t="s">
        <v>8319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31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8317</v>
      </c>
      <c r="R2102" s="12" t="s">
        <v>8319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31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8317</v>
      </c>
      <c r="R2103" s="12" t="s">
        <v>8319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31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8317</v>
      </c>
      <c r="R2104" s="12" t="s">
        <v>8319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31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8317</v>
      </c>
      <c r="R2105" s="12" t="s">
        <v>8319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31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8317</v>
      </c>
      <c r="R2106" s="12" t="s">
        <v>8319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31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8317</v>
      </c>
      <c r="R2107" s="12" t="s">
        <v>8319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31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8317</v>
      </c>
      <c r="R2108" s="12" t="s">
        <v>8319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31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8317</v>
      </c>
      <c r="R2109" s="12" t="s">
        <v>8319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31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8317</v>
      </c>
      <c r="R2110" s="12" t="s">
        <v>8319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3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8317</v>
      </c>
      <c r="R2111" s="12" t="s">
        <v>8319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31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8317</v>
      </c>
      <c r="R2112" s="12" t="s">
        <v>8319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31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8317</v>
      </c>
      <c r="R2113" s="12" t="s">
        <v>8319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31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IF(L2114=0,0,ROUND(E2114/L2114,2))</f>
        <v>27.27</v>
      </c>
      <c r="Q2114" s="12" t="s">
        <v>8317</v>
      </c>
      <c r="R2114" s="12" t="s">
        <v>8319</v>
      </c>
      <c r="S2114" s="10">
        <f t="shared" ref="S2114:S2177" si="167">(((J2114/60)/60)/24)+DATE(1970,1,1)</f>
        <v>41365.928159722222</v>
      </c>
      <c r="T2114" s="10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31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8317</v>
      </c>
      <c r="R2115" s="12" t="s">
        <v>8319</v>
      </c>
      <c r="S2115" s="10">
        <f t="shared" si="167"/>
        <v>41870.86546296296</v>
      </c>
      <c r="T2115" s="10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31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8317</v>
      </c>
      <c r="R2116" s="12" t="s">
        <v>8319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31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8317</v>
      </c>
      <c r="R2117" s="12" t="s">
        <v>8319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31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8317</v>
      </c>
      <c r="R2118" s="12" t="s">
        <v>8319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31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8317</v>
      </c>
      <c r="R2119" s="12" t="s">
        <v>8319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31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8317</v>
      </c>
      <c r="R2120" s="12" t="s">
        <v>8319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3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8317</v>
      </c>
      <c r="R2121" s="12" t="s">
        <v>8319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31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8317</v>
      </c>
      <c r="R2122" s="12" t="s">
        <v>8319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31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8322</v>
      </c>
      <c r="R2123" s="12" t="s">
        <v>8323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31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8322</v>
      </c>
      <c r="R2124" s="12" t="s">
        <v>8323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31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8322</v>
      </c>
      <c r="R2125" s="12" t="s">
        <v>8323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31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8322</v>
      </c>
      <c r="R2126" s="12" t="s">
        <v>8323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31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8322</v>
      </c>
      <c r="R2127" s="12" t="s">
        <v>8323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31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8322</v>
      </c>
      <c r="R2128" s="12" t="s">
        <v>8323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31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8322</v>
      </c>
      <c r="R2129" s="12" t="s">
        <v>8323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31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8322</v>
      </c>
      <c r="R2130" s="12" t="s">
        <v>8323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8322</v>
      </c>
      <c r="R2131" s="12" t="s">
        <v>8323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31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8322</v>
      </c>
      <c r="R2132" s="12" t="s">
        <v>8323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31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8322</v>
      </c>
      <c r="R2133" s="12" t="s">
        <v>8323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31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8322</v>
      </c>
      <c r="R2134" s="12" t="s">
        <v>8323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31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8322</v>
      </c>
      <c r="R2135" s="12" t="s">
        <v>8323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31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8322</v>
      </c>
      <c r="R2136" s="12" t="s">
        <v>8323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31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8322</v>
      </c>
      <c r="R2137" s="12" t="s">
        <v>8323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31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8322</v>
      </c>
      <c r="R2138" s="12" t="s">
        <v>8323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31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8322</v>
      </c>
      <c r="R2139" s="12" t="s">
        <v>8323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31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8322</v>
      </c>
      <c r="R2140" s="12" t="s">
        <v>8323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3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8322</v>
      </c>
      <c r="R2141" s="12" t="s">
        <v>8323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31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8322</v>
      </c>
      <c r="R2142" s="12" t="s">
        <v>8323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31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8322</v>
      </c>
      <c r="R2143" s="12" t="s">
        <v>8323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31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8322</v>
      </c>
      <c r="R2144" s="12" t="s">
        <v>8323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31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8322</v>
      </c>
      <c r="R2145" s="12" t="s">
        <v>8323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31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8322</v>
      </c>
      <c r="R2146" s="12" t="s">
        <v>8323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31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8322</v>
      </c>
      <c r="R2147" s="12" t="s">
        <v>8323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31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8322</v>
      </c>
      <c r="R2148" s="12" t="s">
        <v>8323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31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8322</v>
      </c>
      <c r="R2149" s="12" t="s">
        <v>8323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31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8322</v>
      </c>
      <c r="R2150" s="12" t="s">
        <v>8323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3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8322</v>
      </c>
      <c r="R2151" s="12" t="s">
        <v>8323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31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8322</v>
      </c>
      <c r="R2152" s="12" t="s">
        <v>8323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31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8322</v>
      </c>
      <c r="R2153" s="12" t="s">
        <v>8323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31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8322</v>
      </c>
      <c r="R2154" s="12" t="s">
        <v>8323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31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8322</v>
      </c>
      <c r="R2155" s="12" t="s">
        <v>8323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31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8322</v>
      </c>
      <c r="R2156" s="12" t="s">
        <v>8323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31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8322</v>
      </c>
      <c r="R2157" s="12" t="s">
        <v>8323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31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8322</v>
      </c>
      <c r="R2158" s="12" t="s">
        <v>8323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31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8322</v>
      </c>
      <c r="R2159" s="12" t="s">
        <v>8323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31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8322</v>
      </c>
      <c r="R2160" s="12" t="s">
        <v>8323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3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8322</v>
      </c>
      <c r="R2161" s="12" t="s">
        <v>8323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31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8322</v>
      </c>
      <c r="R2162" s="12" t="s">
        <v>8323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31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8317</v>
      </c>
      <c r="R2163" s="12" t="s">
        <v>8350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31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8317</v>
      </c>
      <c r="R2164" s="12" t="s">
        <v>8350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31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8317</v>
      </c>
      <c r="R2165" s="12" t="s">
        <v>8350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31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8317</v>
      </c>
      <c r="R2166" s="12" t="s">
        <v>8350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31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8317</v>
      </c>
      <c r="R2167" s="12" t="s">
        <v>8350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31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8317</v>
      </c>
      <c r="R2168" s="12" t="s">
        <v>8350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31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8317</v>
      </c>
      <c r="R2169" s="12" t="s">
        <v>8350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31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8317</v>
      </c>
      <c r="R2170" s="12" t="s">
        <v>8350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3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8317</v>
      </c>
      <c r="R2171" s="12" t="s">
        <v>8350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31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8317</v>
      </c>
      <c r="R2172" s="12" t="s">
        <v>8350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31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8317</v>
      </c>
      <c r="R2173" s="12" t="s">
        <v>8350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31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8317</v>
      </c>
      <c r="R2174" s="12" t="s">
        <v>8350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31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8317</v>
      </c>
      <c r="R2175" s="12" t="s">
        <v>8350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31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8317</v>
      </c>
      <c r="R2176" s="12" t="s">
        <v>8350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31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8317</v>
      </c>
      <c r="R2177" s="12" t="s">
        <v>8350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31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IF(L2178=0,0,ROUND(E2178/L2178,2))</f>
        <v>88.75</v>
      </c>
      <c r="Q2178" s="12" t="s">
        <v>8317</v>
      </c>
      <c r="R2178" s="12" t="s">
        <v>8350</v>
      </c>
      <c r="S2178" s="10">
        <f t="shared" ref="S2178:S2241" si="172">(((J2178/60)/60)/24)+DATE(1970,1,1)</f>
        <v>42096.633206018523</v>
      </c>
      <c r="T2178" s="10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31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8317</v>
      </c>
      <c r="R2179" s="12" t="s">
        <v>8350</v>
      </c>
      <c r="S2179" s="10">
        <f t="shared" si="172"/>
        <v>42502.250775462962</v>
      </c>
      <c r="T2179" s="10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31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8317</v>
      </c>
      <c r="R2180" s="12" t="s">
        <v>8350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3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8317</v>
      </c>
      <c r="R2181" s="12" t="s">
        <v>8350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31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8317</v>
      </c>
      <c r="R2182" s="12" t="s">
        <v>8350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31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8322</v>
      </c>
      <c r="R2183" s="12" t="s">
        <v>8354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31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8322</v>
      </c>
      <c r="R2184" s="12" t="s">
        <v>8354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31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8322</v>
      </c>
      <c r="R2185" s="12" t="s">
        <v>8354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31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8322</v>
      </c>
      <c r="R2186" s="12" t="s">
        <v>8354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31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8322</v>
      </c>
      <c r="R2187" s="12" t="s">
        <v>8354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31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8322</v>
      </c>
      <c r="R2188" s="12" t="s">
        <v>8354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31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8322</v>
      </c>
      <c r="R2189" s="12" t="s">
        <v>8354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31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8322</v>
      </c>
      <c r="R2190" s="12" t="s">
        <v>8354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3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8322</v>
      </c>
      <c r="R2191" s="12" t="s">
        <v>8354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31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8322</v>
      </c>
      <c r="R2192" s="12" t="s">
        <v>8354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31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8322</v>
      </c>
      <c r="R2193" s="12" t="s">
        <v>8354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31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8322</v>
      </c>
      <c r="R2194" s="12" t="s">
        <v>8354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31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8322</v>
      </c>
      <c r="R2195" s="12" t="s">
        <v>8354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31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8322</v>
      </c>
      <c r="R2196" s="12" t="s">
        <v>8354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31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8322</v>
      </c>
      <c r="R2197" s="12" t="s">
        <v>8354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31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8322</v>
      </c>
      <c r="R2198" s="12" t="s">
        <v>8354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31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8322</v>
      </c>
      <c r="R2199" s="12" t="s">
        <v>8354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31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8322</v>
      </c>
      <c r="R2200" s="12" t="s">
        <v>8354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3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8322</v>
      </c>
      <c r="R2201" s="12" t="s">
        <v>8354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31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8322</v>
      </c>
      <c r="R2202" s="12" t="s">
        <v>8354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31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8317</v>
      </c>
      <c r="R2203" s="12" t="s">
        <v>8352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31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8317</v>
      </c>
      <c r="R2204" s="12" t="s">
        <v>8352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31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8317</v>
      </c>
      <c r="R2205" s="12" t="s">
        <v>8352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31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8317</v>
      </c>
      <c r="R2206" s="12" t="s">
        <v>8352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31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8317</v>
      </c>
      <c r="R2207" s="12" t="s">
        <v>8352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31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8317</v>
      </c>
      <c r="R2208" s="12" t="s">
        <v>8352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31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8317</v>
      </c>
      <c r="R2209" s="12" t="s">
        <v>8352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31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8317</v>
      </c>
      <c r="R2210" s="12" t="s">
        <v>8352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3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8317</v>
      </c>
      <c r="R2211" s="12" t="s">
        <v>8352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31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8317</v>
      </c>
      <c r="R2212" s="12" t="s">
        <v>8352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31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8317</v>
      </c>
      <c r="R2213" s="12" t="s">
        <v>8352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31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8317</v>
      </c>
      <c r="R2214" s="12" t="s">
        <v>8352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31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8317</v>
      </c>
      <c r="R2215" s="12" t="s">
        <v>8352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31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8317</v>
      </c>
      <c r="R2216" s="12" t="s">
        <v>8352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31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8317</v>
      </c>
      <c r="R2217" s="12" t="s">
        <v>8352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31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8317</v>
      </c>
      <c r="R2218" s="12" t="s">
        <v>8352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31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8317</v>
      </c>
      <c r="R2219" s="12" t="s">
        <v>8352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31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8317</v>
      </c>
      <c r="R2220" s="12" t="s">
        <v>8352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3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8317</v>
      </c>
      <c r="R2221" s="12" t="s">
        <v>8352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31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8317</v>
      </c>
      <c r="R2222" s="12" t="s">
        <v>8352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31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8322</v>
      </c>
      <c r="R2223" s="12" t="s">
        <v>8354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31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8322</v>
      </c>
      <c r="R2224" s="12" t="s">
        <v>8354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31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8322</v>
      </c>
      <c r="R2225" s="12" t="s">
        <v>8354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31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8322</v>
      </c>
      <c r="R2226" s="12" t="s">
        <v>8354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31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8322</v>
      </c>
      <c r="R2227" s="12" t="s">
        <v>8354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31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8322</v>
      </c>
      <c r="R2228" s="12" t="s">
        <v>8354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31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8322</v>
      </c>
      <c r="R2229" s="12" t="s">
        <v>8354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31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8322</v>
      </c>
      <c r="R2230" s="12" t="s">
        <v>8354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8322</v>
      </c>
      <c r="R2231" s="12" t="s">
        <v>8354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31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8322</v>
      </c>
      <c r="R2232" s="12" t="s">
        <v>8354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31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8322</v>
      </c>
      <c r="R2233" s="12" t="s">
        <v>8354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31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8322</v>
      </c>
      <c r="R2234" s="12" t="s">
        <v>8354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31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8322</v>
      </c>
      <c r="R2235" s="12" t="s">
        <v>8354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31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8322</v>
      </c>
      <c r="R2236" s="12" t="s">
        <v>8354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31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8322</v>
      </c>
      <c r="R2237" s="12" t="s">
        <v>8354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31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8322</v>
      </c>
      <c r="R2238" s="12" t="s">
        <v>8354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31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8322</v>
      </c>
      <c r="R2239" s="12" t="s">
        <v>8354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31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8322</v>
      </c>
      <c r="R2240" s="12" t="s">
        <v>8354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3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8322</v>
      </c>
      <c r="R2241" s="12" t="s">
        <v>8354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31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IF(L2242=0,0,ROUND(E2242/L2242,2))</f>
        <v>140.97999999999999</v>
      </c>
      <c r="Q2242" s="12" t="s">
        <v>8322</v>
      </c>
      <c r="R2242" s="12" t="s">
        <v>8354</v>
      </c>
      <c r="S2242" s="10">
        <f t="shared" ref="S2242:S2305" si="177">(((J2242/60)/60)/24)+DATE(1970,1,1)</f>
        <v>42452.825740740736</v>
      </c>
      <c r="T2242" s="10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31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8322</v>
      </c>
      <c r="R2243" s="12" t="s">
        <v>8354</v>
      </c>
      <c r="S2243" s="10">
        <f t="shared" si="177"/>
        <v>42766.827546296292</v>
      </c>
      <c r="T2243" s="10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31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8322</v>
      </c>
      <c r="R2244" s="12" t="s">
        <v>8354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31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8322</v>
      </c>
      <c r="R2245" s="12" t="s">
        <v>8354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31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8322</v>
      </c>
      <c r="R2246" s="12" t="s">
        <v>8354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31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8322</v>
      </c>
      <c r="R2247" s="12" t="s">
        <v>8354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31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8322</v>
      </c>
      <c r="R2248" s="12" t="s">
        <v>8354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31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8322</v>
      </c>
      <c r="R2249" s="12" t="s">
        <v>8354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31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8322</v>
      </c>
      <c r="R2250" s="12" t="s">
        <v>8354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3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8322</v>
      </c>
      <c r="R2251" s="12" t="s">
        <v>8354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31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8322</v>
      </c>
      <c r="R2252" s="12" t="s">
        <v>8354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31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8322</v>
      </c>
      <c r="R2253" s="12" t="s">
        <v>8354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31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8322</v>
      </c>
      <c r="R2254" s="12" t="s">
        <v>8354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31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8322</v>
      </c>
      <c r="R2255" s="12" t="s">
        <v>8354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31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8322</v>
      </c>
      <c r="R2256" s="12" t="s">
        <v>8354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31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8322</v>
      </c>
      <c r="R2257" s="12" t="s">
        <v>8354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31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8322</v>
      </c>
      <c r="R2258" s="12" t="s">
        <v>8354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31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8322</v>
      </c>
      <c r="R2259" s="12" t="s">
        <v>8354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31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8322</v>
      </c>
      <c r="R2260" s="12" t="s">
        <v>8354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3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8322</v>
      </c>
      <c r="R2261" s="12" t="s">
        <v>8354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31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8322</v>
      </c>
      <c r="R2262" s="12" t="s">
        <v>8354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31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8322</v>
      </c>
      <c r="R2263" s="12" t="s">
        <v>8354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31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8322</v>
      </c>
      <c r="R2264" s="12" t="s">
        <v>8354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31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8322</v>
      </c>
      <c r="R2265" s="12" t="s">
        <v>8354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31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8322</v>
      </c>
      <c r="R2266" s="12" t="s">
        <v>8354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31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8322</v>
      </c>
      <c r="R2267" s="12" t="s">
        <v>8354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31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8322</v>
      </c>
      <c r="R2268" s="12" t="s">
        <v>8354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31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8322</v>
      </c>
      <c r="R2269" s="12" t="s">
        <v>8354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31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8322</v>
      </c>
      <c r="R2270" s="12" t="s">
        <v>8354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3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8322</v>
      </c>
      <c r="R2271" s="12" t="s">
        <v>8354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31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8322</v>
      </c>
      <c r="R2272" s="12" t="s">
        <v>8354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31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8322</v>
      </c>
      <c r="R2273" s="12" t="s">
        <v>8354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31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8322</v>
      </c>
      <c r="R2274" s="12" t="s">
        <v>8354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31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8322</v>
      </c>
      <c r="R2275" s="12" t="s">
        <v>8354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31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8322</v>
      </c>
      <c r="R2276" s="12" t="s">
        <v>8354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31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8322</v>
      </c>
      <c r="R2277" s="12" t="s">
        <v>8354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31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8322</v>
      </c>
      <c r="R2278" s="12" t="s">
        <v>8354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31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8322</v>
      </c>
      <c r="R2279" s="12" t="s">
        <v>8354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31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8322</v>
      </c>
      <c r="R2280" s="12" t="s">
        <v>8354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3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8322</v>
      </c>
      <c r="R2281" s="12" t="s">
        <v>8354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31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8322</v>
      </c>
      <c r="R2282" s="12" t="s">
        <v>8354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31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8317</v>
      </c>
      <c r="R2283" s="12" t="s">
        <v>8350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31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8317</v>
      </c>
      <c r="R2284" s="12" t="s">
        <v>8350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31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8317</v>
      </c>
      <c r="R2285" s="12" t="s">
        <v>8350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31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8317</v>
      </c>
      <c r="R2286" s="12" t="s">
        <v>8350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31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8317</v>
      </c>
      <c r="R2287" s="12" t="s">
        <v>8350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31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8317</v>
      </c>
      <c r="R2288" s="12" t="s">
        <v>8350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31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8317</v>
      </c>
      <c r="R2289" s="12" t="s">
        <v>8350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31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8317</v>
      </c>
      <c r="R2290" s="12" t="s">
        <v>8350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3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8317</v>
      </c>
      <c r="R2291" s="12" t="s">
        <v>8350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31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8317</v>
      </c>
      <c r="R2292" s="12" t="s">
        <v>8350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31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8317</v>
      </c>
      <c r="R2293" s="12" t="s">
        <v>8350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31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8317</v>
      </c>
      <c r="R2294" s="12" t="s">
        <v>8350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31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8317</v>
      </c>
      <c r="R2295" s="12" t="s">
        <v>8350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31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8317</v>
      </c>
      <c r="R2296" s="12" t="s">
        <v>8350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31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8317</v>
      </c>
      <c r="R2297" s="12" t="s">
        <v>8350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31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8317</v>
      </c>
      <c r="R2298" s="12" t="s">
        <v>8350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31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8317</v>
      </c>
      <c r="R2299" s="12" t="s">
        <v>8350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31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8317</v>
      </c>
      <c r="R2300" s="12" t="s">
        <v>8350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3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8317</v>
      </c>
      <c r="R2301" s="12" t="s">
        <v>8350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31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8317</v>
      </c>
      <c r="R2302" s="12" t="s">
        <v>8350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31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8317</v>
      </c>
      <c r="R2303" s="12" t="s">
        <v>8319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31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8317</v>
      </c>
      <c r="R2304" s="12" t="s">
        <v>8319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31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8317</v>
      </c>
      <c r="R2305" s="12" t="s">
        <v>8319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31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IF(L2306=0,0,ROUND(E2306/L2306,2))</f>
        <v>53.47</v>
      </c>
      <c r="Q2306" s="12" t="s">
        <v>8317</v>
      </c>
      <c r="R2306" s="12" t="s">
        <v>8319</v>
      </c>
      <c r="S2306" s="10">
        <f t="shared" ref="S2306:S2369" si="182">(((J2306/60)/60)/24)+DATE(1970,1,1)</f>
        <v>40502.815868055557</v>
      </c>
      <c r="T2306" s="10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31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8317</v>
      </c>
      <c r="R2307" s="12" t="s">
        <v>8319</v>
      </c>
      <c r="S2307" s="10">
        <f t="shared" si="182"/>
        <v>41834.695277777777</v>
      </c>
      <c r="T2307" s="10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31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8317</v>
      </c>
      <c r="R2308" s="12" t="s">
        <v>8319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31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8317</v>
      </c>
      <c r="R2309" s="12" t="s">
        <v>8319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31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8317</v>
      </c>
      <c r="R2310" s="12" t="s">
        <v>8319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3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8317</v>
      </c>
      <c r="R2311" s="12" t="s">
        <v>8319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31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8317</v>
      </c>
      <c r="R2312" s="12" t="s">
        <v>8319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31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8317</v>
      </c>
      <c r="R2313" s="12" t="s">
        <v>8319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31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8317</v>
      </c>
      <c r="R2314" s="12" t="s">
        <v>8319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31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8317</v>
      </c>
      <c r="R2315" s="12" t="s">
        <v>8319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31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8317</v>
      </c>
      <c r="R2316" s="12" t="s">
        <v>8319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31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8317</v>
      </c>
      <c r="R2317" s="12" t="s">
        <v>8319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31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8317</v>
      </c>
      <c r="R2318" s="12" t="s">
        <v>8319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31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8317</v>
      </c>
      <c r="R2319" s="12" t="s">
        <v>8319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31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8317</v>
      </c>
      <c r="R2320" s="12" t="s">
        <v>8319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3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8317</v>
      </c>
      <c r="R2321" s="12" t="s">
        <v>8319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31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8317</v>
      </c>
      <c r="R2322" s="12" t="s">
        <v>8319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31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8325</v>
      </c>
      <c r="R2323" s="12" t="s">
        <v>8345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31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8325</v>
      </c>
      <c r="R2324" s="12" t="s">
        <v>8345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31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8325</v>
      </c>
      <c r="R2325" s="12" t="s">
        <v>8345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31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8325</v>
      </c>
      <c r="R2326" s="12" t="s">
        <v>8345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31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8325</v>
      </c>
      <c r="R2327" s="12" t="s">
        <v>8345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31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8325</v>
      </c>
      <c r="R2328" s="12" t="s">
        <v>8345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31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8325</v>
      </c>
      <c r="R2329" s="12" t="s">
        <v>8345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31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8325</v>
      </c>
      <c r="R2330" s="12" t="s">
        <v>8345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8325</v>
      </c>
      <c r="R2331" s="12" t="s">
        <v>8345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31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8325</v>
      </c>
      <c r="R2332" s="12" t="s">
        <v>8345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31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8325</v>
      </c>
      <c r="R2333" s="12" t="s">
        <v>8345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31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8325</v>
      </c>
      <c r="R2334" s="12" t="s">
        <v>8345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31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8325</v>
      </c>
      <c r="R2335" s="12" t="s">
        <v>8345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31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8325</v>
      </c>
      <c r="R2336" s="12" t="s">
        <v>8345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31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8325</v>
      </c>
      <c r="R2337" s="12" t="s">
        <v>8345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31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8325</v>
      </c>
      <c r="R2338" s="12" t="s">
        <v>8345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31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8325</v>
      </c>
      <c r="R2339" s="12" t="s">
        <v>8345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31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8325</v>
      </c>
      <c r="R2340" s="12" t="s">
        <v>8345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3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8325</v>
      </c>
      <c r="R2341" s="12" t="s">
        <v>8345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31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8325</v>
      </c>
      <c r="R2342" s="12" t="s">
        <v>8345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31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8312</v>
      </c>
      <c r="R2343" s="12" t="s">
        <v>8313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31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8312</v>
      </c>
      <c r="R2344" s="12" t="s">
        <v>8313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31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8312</v>
      </c>
      <c r="R2345" s="12" t="s">
        <v>8313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31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8312</v>
      </c>
      <c r="R2346" s="12" t="s">
        <v>8313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31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8312</v>
      </c>
      <c r="R2347" s="12" t="s">
        <v>8313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31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8312</v>
      </c>
      <c r="R2348" s="12" t="s">
        <v>8313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31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8312</v>
      </c>
      <c r="R2349" s="12" t="s">
        <v>8313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31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8312</v>
      </c>
      <c r="R2350" s="12" t="s">
        <v>8313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3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8312</v>
      </c>
      <c r="R2351" s="12" t="s">
        <v>8313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31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8312</v>
      </c>
      <c r="R2352" s="12" t="s">
        <v>8313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31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8312</v>
      </c>
      <c r="R2353" s="12" t="s">
        <v>8313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31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8312</v>
      </c>
      <c r="R2354" s="12" t="s">
        <v>8313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31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8312</v>
      </c>
      <c r="R2355" s="12" t="s">
        <v>8313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31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8312</v>
      </c>
      <c r="R2356" s="12" t="s">
        <v>8313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31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8312</v>
      </c>
      <c r="R2357" s="12" t="s">
        <v>8313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31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8312</v>
      </c>
      <c r="R2358" s="12" t="s">
        <v>8313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31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8312</v>
      </c>
      <c r="R2359" s="12" t="s">
        <v>8313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31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8312</v>
      </c>
      <c r="R2360" s="12" t="s">
        <v>8313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3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8312</v>
      </c>
      <c r="R2361" s="12" t="s">
        <v>8313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31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8312</v>
      </c>
      <c r="R2362" s="12" t="s">
        <v>8313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31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8312</v>
      </c>
      <c r="R2363" s="12" t="s">
        <v>8313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31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8312</v>
      </c>
      <c r="R2364" s="12" t="s">
        <v>8313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31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8312</v>
      </c>
      <c r="R2365" s="12" t="s">
        <v>8313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31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8312</v>
      </c>
      <c r="R2366" s="12" t="s">
        <v>8313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31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8312</v>
      </c>
      <c r="R2367" s="12" t="s">
        <v>8313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31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8312</v>
      </c>
      <c r="R2368" s="12" t="s">
        <v>8313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31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8312</v>
      </c>
      <c r="R2369" s="12" t="s">
        <v>8313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31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IF(L2370=0,0,ROUND(E2370/L2370,2))</f>
        <v>50</v>
      </c>
      <c r="Q2370" s="12" t="s">
        <v>8312</v>
      </c>
      <c r="R2370" s="12" t="s">
        <v>8313</v>
      </c>
      <c r="S2370" s="10">
        <f t="shared" ref="S2370:S2433" si="187">(((J2370/60)/60)/24)+DATE(1970,1,1)</f>
        <v>42063.721817129626</v>
      </c>
      <c r="T2370" s="10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3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8312</v>
      </c>
      <c r="R2371" s="12" t="s">
        <v>8313</v>
      </c>
      <c r="S2371" s="10">
        <f t="shared" si="187"/>
        <v>42380.812627314815</v>
      </c>
      <c r="T2371" s="10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31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8312</v>
      </c>
      <c r="R2372" s="12" t="s">
        <v>8313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31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8312</v>
      </c>
      <c r="R2373" s="12" t="s">
        <v>8313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31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8312</v>
      </c>
      <c r="R2374" s="12" t="s">
        <v>8313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31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8312</v>
      </c>
      <c r="R2375" s="12" t="s">
        <v>8313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31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8312</v>
      </c>
      <c r="R2376" s="12" t="s">
        <v>8313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31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8312</v>
      </c>
      <c r="R2377" s="12" t="s">
        <v>8313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31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8312</v>
      </c>
      <c r="R2378" s="12" t="s">
        <v>8313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31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8312</v>
      </c>
      <c r="R2379" s="12" t="s">
        <v>8313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31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8312</v>
      </c>
      <c r="R2380" s="12" t="s">
        <v>8313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3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8312</v>
      </c>
      <c r="R2381" s="12" t="s">
        <v>8313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31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8312</v>
      </c>
      <c r="R2382" s="12" t="s">
        <v>8313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31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8312</v>
      </c>
      <c r="R2383" s="12" t="s">
        <v>8313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31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8312</v>
      </c>
      <c r="R2384" s="12" t="s">
        <v>8313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31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8312</v>
      </c>
      <c r="R2385" s="12" t="s">
        <v>8313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31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8312</v>
      </c>
      <c r="R2386" s="12" t="s">
        <v>8313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31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8312</v>
      </c>
      <c r="R2387" s="12" t="s">
        <v>8313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31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8312</v>
      </c>
      <c r="R2388" s="12" t="s">
        <v>8313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31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8312</v>
      </c>
      <c r="R2389" s="12" t="s">
        <v>8313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31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8312</v>
      </c>
      <c r="R2390" s="12" t="s">
        <v>8313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3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8312</v>
      </c>
      <c r="R2391" s="12" t="s">
        <v>8313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31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8312</v>
      </c>
      <c r="R2392" s="12" t="s">
        <v>8313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31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8312</v>
      </c>
      <c r="R2393" s="12" t="s">
        <v>8313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31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8312</v>
      </c>
      <c r="R2394" s="12" t="s">
        <v>8313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31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8312</v>
      </c>
      <c r="R2395" s="12" t="s">
        <v>8313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31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8312</v>
      </c>
      <c r="R2396" s="12" t="s">
        <v>8313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31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8312</v>
      </c>
      <c r="R2397" s="12" t="s">
        <v>8313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31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8312</v>
      </c>
      <c r="R2398" s="12" t="s">
        <v>8313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31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8312</v>
      </c>
      <c r="R2399" s="12" t="s">
        <v>8313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31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8312</v>
      </c>
      <c r="R2400" s="12" t="s">
        <v>8313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3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8312</v>
      </c>
      <c r="R2401" s="12" t="s">
        <v>8313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31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8312</v>
      </c>
      <c r="R2402" s="12" t="s">
        <v>8313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31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8325</v>
      </c>
      <c r="R2403" s="12" t="s">
        <v>8326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31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8325</v>
      </c>
      <c r="R2404" s="12" t="s">
        <v>8326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31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8325</v>
      </c>
      <c r="R2405" s="12" t="s">
        <v>8326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31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8325</v>
      </c>
      <c r="R2406" s="12" t="s">
        <v>8326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31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8325</v>
      </c>
      <c r="R2407" s="12" t="s">
        <v>8326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31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8325</v>
      </c>
      <c r="R2408" s="12" t="s">
        <v>8326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31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8325</v>
      </c>
      <c r="R2409" s="12" t="s">
        <v>8326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31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8325</v>
      </c>
      <c r="R2410" s="12" t="s">
        <v>8326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3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8325</v>
      </c>
      <c r="R2411" s="12" t="s">
        <v>8326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31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8325</v>
      </c>
      <c r="R2412" s="12" t="s">
        <v>8326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31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8325</v>
      </c>
      <c r="R2413" s="12" t="s">
        <v>8326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31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8325</v>
      </c>
      <c r="R2414" s="12" t="s">
        <v>8326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31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8325</v>
      </c>
      <c r="R2415" s="12" t="s">
        <v>8326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31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8325</v>
      </c>
      <c r="R2416" s="12" t="s">
        <v>8326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31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8325</v>
      </c>
      <c r="R2417" s="12" t="s">
        <v>8326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31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8325</v>
      </c>
      <c r="R2418" s="12" t="s">
        <v>8326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31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8325</v>
      </c>
      <c r="R2419" s="12" t="s">
        <v>8326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31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8325</v>
      </c>
      <c r="R2420" s="12" t="s">
        <v>8326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3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8325</v>
      </c>
      <c r="R2421" s="12" t="s">
        <v>8326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31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8325</v>
      </c>
      <c r="R2422" s="12" t="s">
        <v>8326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31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8325</v>
      </c>
      <c r="R2423" s="12" t="s">
        <v>8326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31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8325</v>
      </c>
      <c r="R2424" s="12" t="s">
        <v>8326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31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8325</v>
      </c>
      <c r="R2425" s="12" t="s">
        <v>8326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31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8325</v>
      </c>
      <c r="R2426" s="12" t="s">
        <v>8326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31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8325</v>
      </c>
      <c r="R2427" s="12" t="s">
        <v>8326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31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8325</v>
      </c>
      <c r="R2428" s="12" t="s">
        <v>8326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31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8325</v>
      </c>
      <c r="R2429" s="12" t="s">
        <v>8326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31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8325</v>
      </c>
      <c r="R2430" s="12" t="s">
        <v>8326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8325</v>
      </c>
      <c r="R2431" s="12" t="s">
        <v>8326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31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8325</v>
      </c>
      <c r="R2432" s="12" t="s">
        <v>8326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31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8325</v>
      </c>
      <c r="R2433" s="12" t="s">
        <v>8326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31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IF(L2434=0,0,ROUND(E2434/L2434,2))</f>
        <v>1</v>
      </c>
      <c r="Q2434" s="12" t="s">
        <v>8325</v>
      </c>
      <c r="R2434" s="12" t="s">
        <v>8326</v>
      </c>
      <c r="S2434" s="10">
        <f t="shared" ref="S2434:S2497" si="192">(((J2434/60)/60)/24)+DATE(1970,1,1)</f>
        <v>42041.218715277777</v>
      </c>
      <c r="T2434" s="10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31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8325</v>
      </c>
      <c r="R2435" s="12" t="s">
        <v>8326</v>
      </c>
      <c r="S2435" s="10">
        <f t="shared" si="192"/>
        <v>42397.89980324074</v>
      </c>
      <c r="T2435" s="10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31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8325</v>
      </c>
      <c r="R2436" s="12" t="s">
        <v>8326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31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8325</v>
      </c>
      <c r="R2437" s="12" t="s">
        <v>8326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31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8325</v>
      </c>
      <c r="R2438" s="12" t="s">
        <v>8326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31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8325</v>
      </c>
      <c r="R2439" s="12" t="s">
        <v>8326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31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8325</v>
      </c>
      <c r="R2440" s="12" t="s">
        <v>8326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3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8325</v>
      </c>
      <c r="R2441" s="12" t="s">
        <v>8326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31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8325</v>
      </c>
      <c r="R2442" s="12" t="s">
        <v>8326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31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8325</v>
      </c>
      <c r="R2443" s="12" t="s">
        <v>8345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31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8325</v>
      </c>
      <c r="R2444" s="12" t="s">
        <v>8345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31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8325</v>
      </c>
      <c r="R2445" s="12" t="s">
        <v>8345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31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8325</v>
      </c>
      <c r="R2446" s="12" t="s">
        <v>8345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31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8325</v>
      </c>
      <c r="R2447" s="12" t="s">
        <v>8345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31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8325</v>
      </c>
      <c r="R2448" s="12" t="s">
        <v>8345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31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8325</v>
      </c>
      <c r="R2449" s="12" t="s">
        <v>8345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31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8325</v>
      </c>
      <c r="R2450" s="12" t="s">
        <v>8345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3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8325</v>
      </c>
      <c r="R2451" s="12" t="s">
        <v>8345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31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8325</v>
      </c>
      <c r="R2452" s="12" t="s">
        <v>8345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31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8325</v>
      </c>
      <c r="R2453" s="12" t="s">
        <v>8345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31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8325</v>
      </c>
      <c r="R2454" s="12" t="s">
        <v>8345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31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8325</v>
      </c>
      <c r="R2455" s="12" t="s">
        <v>8345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31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8325</v>
      </c>
      <c r="R2456" s="12" t="s">
        <v>8345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31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8325</v>
      </c>
      <c r="R2457" s="12" t="s">
        <v>8345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31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8325</v>
      </c>
      <c r="R2458" s="12" t="s">
        <v>8345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31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8325</v>
      </c>
      <c r="R2459" s="12" t="s">
        <v>8345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31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8325</v>
      </c>
      <c r="R2460" s="12" t="s">
        <v>8345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3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8325</v>
      </c>
      <c r="R2461" s="12" t="s">
        <v>8345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31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8325</v>
      </c>
      <c r="R2462" s="12" t="s">
        <v>8345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31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8317</v>
      </c>
      <c r="R2463" s="12" t="s">
        <v>8319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31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8317</v>
      </c>
      <c r="R2464" s="12" t="s">
        <v>8319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31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8317</v>
      </c>
      <c r="R2465" s="12" t="s">
        <v>8319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31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8317</v>
      </c>
      <c r="R2466" s="12" t="s">
        <v>8319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31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8317</v>
      </c>
      <c r="R2467" s="12" t="s">
        <v>8319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31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8317</v>
      </c>
      <c r="R2468" s="12" t="s">
        <v>8319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31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8317</v>
      </c>
      <c r="R2469" s="12" t="s">
        <v>8319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31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8317</v>
      </c>
      <c r="R2470" s="12" t="s">
        <v>8319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3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8317</v>
      </c>
      <c r="R2471" s="12" t="s">
        <v>8319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31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8317</v>
      </c>
      <c r="R2472" s="12" t="s">
        <v>8319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31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8317</v>
      </c>
      <c r="R2473" s="12" t="s">
        <v>8319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31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8317</v>
      </c>
      <c r="R2474" s="12" t="s">
        <v>8319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31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8317</v>
      </c>
      <c r="R2475" s="12" t="s">
        <v>8319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31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8317</v>
      </c>
      <c r="R2476" s="12" t="s">
        <v>8319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31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8317</v>
      </c>
      <c r="R2477" s="12" t="s">
        <v>8319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31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8317</v>
      </c>
      <c r="R2478" s="12" t="s">
        <v>8319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31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8317</v>
      </c>
      <c r="R2479" s="12" t="s">
        <v>8319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31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8317</v>
      </c>
      <c r="R2480" s="12" t="s">
        <v>8319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3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8317</v>
      </c>
      <c r="R2481" s="12" t="s">
        <v>8319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31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8317</v>
      </c>
      <c r="R2482" s="12" t="s">
        <v>8319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31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8317</v>
      </c>
      <c r="R2483" s="12" t="s">
        <v>8319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31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8317</v>
      </c>
      <c r="R2484" s="12" t="s">
        <v>8319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31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8317</v>
      </c>
      <c r="R2485" s="12" t="s">
        <v>8319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31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8317</v>
      </c>
      <c r="R2486" s="12" t="s">
        <v>8319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31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8317</v>
      </c>
      <c r="R2487" s="12" t="s">
        <v>8319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31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8317</v>
      </c>
      <c r="R2488" s="12" t="s">
        <v>8319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31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8317</v>
      </c>
      <c r="R2489" s="12" t="s">
        <v>8319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31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8317</v>
      </c>
      <c r="R2490" s="12" t="s">
        <v>8319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3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8317</v>
      </c>
      <c r="R2491" s="12" t="s">
        <v>8319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31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8317</v>
      </c>
      <c r="R2492" s="12" t="s">
        <v>8319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31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8317</v>
      </c>
      <c r="R2493" s="12" t="s">
        <v>8319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3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8317</v>
      </c>
      <c r="R2494" s="12" t="s">
        <v>8319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31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8317</v>
      </c>
      <c r="R2495" s="12" t="s">
        <v>8319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31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8317</v>
      </c>
      <c r="R2496" s="12" t="s">
        <v>8319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31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8317</v>
      </c>
      <c r="R2497" s="12" t="s">
        <v>8319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31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IF(L2498=0,0,ROUND(E2498/L2498,2))</f>
        <v>600</v>
      </c>
      <c r="Q2498" s="12" t="s">
        <v>8317</v>
      </c>
      <c r="R2498" s="12" t="s">
        <v>8319</v>
      </c>
      <c r="S2498" s="10">
        <f t="shared" ref="S2498:S2561" si="197">(((J2498/60)/60)/24)+DATE(1970,1,1)</f>
        <v>41327.996435185189</v>
      </c>
      <c r="T2498" s="10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31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8317</v>
      </c>
      <c r="R2499" s="12" t="s">
        <v>8319</v>
      </c>
      <c r="S2499" s="10">
        <f t="shared" si="197"/>
        <v>40730.878912037035</v>
      </c>
      <c r="T2499" s="10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31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8317</v>
      </c>
      <c r="R2500" s="12" t="s">
        <v>8319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3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8317</v>
      </c>
      <c r="R2501" s="12" t="s">
        <v>8319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31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8317</v>
      </c>
      <c r="R2502" s="12" t="s">
        <v>8319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31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8325</v>
      </c>
      <c r="R2503" s="12" t="s">
        <v>8337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31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8325</v>
      </c>
      <c r="R2504" s="12" t="s">
        <v>8337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31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8325</v>
      </c>
      <c r="R2505" s="12" t="s">
        <v>8337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31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8325</v>
      </c>
      <c r="R2506" s="12" t="s">
        <v>8337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31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8325</v>
      </c>
      <c r="R2507" s="12" t="s">
        <v>8337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31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8325</v>
      </c>
      <c r="R2508" s="12" t="s">
        <v>8337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31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8325</v>
      </c>
      <c r="R2509" s="12" t="s">
        <v>8337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31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8325</v>
      </c>
      <c r="R2510" s="12" t="s">
        <v>8337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3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8325</v>
      </c>
      <c r="R2511" s="12" t="s">
        <v>8337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31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8325</v>
      </c>
      <c r="R2512" s="12" t="s">
        <v>8337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31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8325</v>
      </c>
      <c r="R2513" s="12" t="s">
        <v>8337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31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8325</v>
      </c>
      <c r="R2514" s="12" t="s">
        <v>8337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31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8325</v>
      </c>
      <c r="R2515" s="12" t="s">
        <v>8337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31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8325</v>
      </c>
      <c r="R2516" s="12" t="s">
        <v>8337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31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8325</v>
      </c>
      <c r="R2517" s="12" t="s">
        <v>8337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31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8325</v>
      </c>
      <c r="R2518" s="12" t="s">
        <v>8337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31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8325</v>
      </c>
      <c r="R2519" s="12" t="s">
        <v>8337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31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8325</v>
      </c>
      <c r="R2520" s="12" t="s">
        <v>8337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3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8325</v>
      </c>
      <c r="R2521" s="12" t="s">
        <v>8337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31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8325</v>
      </c>
      <c r="R2522" s="12" t="s">
        <v>8337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31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8317</v>
      </c>
      <c r="R2523" s="12" t="s">
        <v>8355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31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8317</v>
      </c>
      <c r="R2524" s="12" t="s">
        <v>8355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31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8317</v>
      </c>
      <c r="R2525" s="12" t="s">
        <v>8355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31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8317</v>
      </c>
      <c r="R2526" s="12" t="s">
        <v>8355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31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8317</v>
      </c>
      <c r="R2527" s="12" t="s">
        <v>8355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31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8317</v>
      </c>
      <c r="R2528" s="12" t="s">
        <v>8355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31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8317</v>
      </c>
      <c r="R2529" s="12" t="s">
        <v>8355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31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8317</v>
      </c>
      <c r="R2530" s="12" t="s">
        <v>8355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8317</v>
      </c>
      <c r="R2531" s="12" t="s">
        <v>8355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31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8317</v>
      </c>
      <c r="R2532" s="12" t="s">
        <v>8355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31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8317</v>
      </c>
      <c r="R2533" s="12" t="s">
        <v>8355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31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8317</v>
      </c>
      <c r="R2534" s="12" t="s">
        <v>8355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31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8317</v>
      </c>
      <c r="R2535" s="12" t="s">
        <v>8355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31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8317</v>
      </c>
      <c r="R2536" s="12" t="s">
        <v>8355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31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8317</v>
      </c>
      <c r="R2537" s="12" t="s">
        <v>8355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31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8317</v>
      </c>
      <c r="R2538" s="12" t="s">
        <v>8355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31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8317</v>
      </c>
      <c r="R2539" s="12" t="s">
        <v>8355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31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8317</v>
      </c>
      <c r="R2540" s="12" t="s">
        <v>8355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3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8317</v>
      </c>
      <c r="R2541" s="12" t="s">
        <v>8355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31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8317</v>
      </c>
      <c r="R2542" s="12" t="s">
        <v>8355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31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8317</v>
      </c>
      <c r="R2543" s="12" t="s">
        <v>8355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31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8317</v>
      </c>
      <c r="R2544" s="12" t="s">
        <v>8355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31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8317</v>
      </c>
      <c r="R2545" s="12" t="s">
        <v>8355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31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8317</v>
      </c>
      <c r="R2546" s="12" t="s">
        <v>8355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31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8317</v>
      </c>
      <c r="R2547" s="12" t="s">
        <v>8355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31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8317</v>
      </c>
      <c r="R2548" s="12" t="s">
        <v>8355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31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8317</v>
      </c>
      <c r="R2549" s="12" t="s">
        <v>8355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31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8317</v>
      </c>
      <c r="R2550" s="12" t="s">
        <v>8355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3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8317</v>
      </c>
      <c r="R2551" s="12" t="s">
        <v>8355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31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8317</v>
      </c>
      <c r="R2552" s="12" t="s">
        <v>8355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31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8317</v>
      </c>
      <c r="R2553" s="12" t="s">
        <v>8355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31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8317</v>
      </c>
      <c r="R2554" s="12" t="s">
        <v>8355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31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8317</v>
      </c>
      <c r="R2555" s="12" t="s">
        <v>8355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31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8317</v>
      </c>
      <c r="R2556" s="12" t="s">
        <v>8355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31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8317</v>
      </c>
      <c r="R2557" s="12" t="s">
        <v>8355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31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8317</v>
      </c>
      <c r="R2558" s="12" t="s">
        <v>8355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31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8317</v>
      </c>
      <c r="R2559" s="12" t="s">
        <v>8355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31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8317</v>
      </c>
      <c r="R2560" s="12" t="s">
        <v>8355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3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8317</v>
      </c>
      <c r="R2561" s="12" t="s">
        <v>8355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31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IF(L2562=0,0,ROUND(E2562/L2562,2))</f>
        <v>143</v>
      </c>
      <c r="Q2562" s="12" t="s">
        <v>8317</v>
      </c>
      <c r="R2562" s="12" t="s">
        <v>8355</v>
      </c>
      <c r="S2562" s="10">
        <f t="shared" ref="S2562:S2625" si="202">(((J2562/60)/60)/24)+DATE(1970,1,1)</f>
        <v>42039.951087962967</v>
      </c>
      <c r="T2562" s="10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31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8325</v>
      </c>
      <c r="R2563" s="12" t="s">
        <v>8326</v>
      </c>
      <c r="S2563" s="10">
        <f t="shared" si="202"/>
        <v>42260.528807870374</v>
      </c>
      <c r="T2563" s="10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31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8325</v>
      </c>
      <c r="R2564" s="12" t="s">
        <v>8326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31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8325</v>
      </c>
      <c r="R2565" s="12" t="s">
        <v>8326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31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8325</v>
      </c>
      <c r="R2566" s="12" t="s">
        <v>8326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31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8325</v>
      </c>
      <c r="R2567" s="12" t="s">
        <v>8326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31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8325</v>
      </c>
      <c r="R2568" s="12" t="s">
        <v>8326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31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8325</v>
      </c>
      <c r="R2569" s="12" t="s">
        <v>8326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31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8325</v>
      </c>
      <c r="R2570" s="12" t="s">
        <v>8326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3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8325</v>
      </c>
      <c r="R2571" s="12" t="s">
        <v>8326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31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8325</v>
      </c>
      <c r="R2572" s="12" t="s">
        <v>8326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31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8325</v>
      </c>
      <c r="R2573" s="12" t="s">
        <v>8326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31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8325</v>
      </c>
      <c r="R2574" s="12" t="s">
        <v>8326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31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8325</v>
      </c>
      <c r="R2575" s="12" t="s">
        <v>8326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31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8325</v>
      </c>
      <c r="R2576" s="12" t="s">
        <v>8326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31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8325</v>
      </c>
      <c r="R2577" s="12" t="s">
        <v>8326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31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8325</v>
      </c>
      <c r="R2578" s="12" t="s">
        <v>8326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31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8325</v>
      </c>
      <c r="R2579" s="12" t="s">
        <v>8326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31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8325</v>
      </c>
      <c r="R2580" s="12" t="s">
        <v>8326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3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8325</v>
      </c>
      <c r="R2581" s="12" t="s">
        <v>8326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31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8325</v>
      </c>
      <c r="R2582" s="12" t="s">
        <v>8326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31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8325</v>
      </c>
      <c r="R2583" s="12" t="s">
        <v>8326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31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8325</v>
      </c>
      <c r="R2584" s="12" t="s">
        <v>8326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31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8325</v>
      </c>
      <c r="R2585" s="12" t="s">
        <v>8326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31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8325</v>
      </c>
      <c r="R2586" s="12" t="s">
        <v>8326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31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8325</v>
      </c>
      <c r="R2587" s="12" t="s">
        <v>8326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31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8325</v>
      </c>
      <c r="R2588" s="12" t="s">
        <v>8326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31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8325</v>
      </c>
      <c r="R2589" s="12" t="s">
        <v>8326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31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8325</v>
      </c>
      <c r="R2590" s="12" t="s">
        <v>8326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3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8325</v>
      </c>
      <c r="R2591" s="12" t="s">
        <v>8326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31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8325</v>
      </c>
      <c r="R2592" s="12" t="s">
        <v>8326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31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8325</v>
      </c>
      <c r="R2593" s="12" t="s">
        <v>8326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31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8325</v>
      </c>
      <c r="R2594" s="12" t="s">
        <v>8326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31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8325</v>
      </c>
      <c r="R2595" s="12" t="s">
        <v>8326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31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8325</v>
      </c>
      <c r="R2596" s="12" t="s">
        <v>8326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31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8325</v>
      </c>
      <c r="R2597" s="12" t="s">
        <v>8326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31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8325</v>
      </c>
      <c r="R2598" s="12" t="s">
        <v>8326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31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8325</v>
      </c>
      <c r="R2599" s="12" t="s">
        <v>8326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31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8325</v>
      </c>
      <c r="R2600" s="12" t="s">
        <v>8326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3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8325</v>
      </c>
      <c r="R2601" s="12" t="s">
        <v>8326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31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8325</v>
      </c>
      <c r="R2602" s="12" t="s">
        <v>8326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31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8312</v>
      </c>
      <c r="R2603" s="12" t="s">
        <v>8338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31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8312</v>
      </c>
      <c r="R2604" s="12" t="s">
        <v>8338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31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8312</v>
      </c>
      <c r="R2605" s="12" t="s">
        <v>8338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31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8312</v>
      </c>
      <c r="R2606" s="12" t="s">
        <v>8338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31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8312</v>
      </c>
      <c r="R2607" s="12" t="s">
        <v>8338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31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8312</v>
      </c>
      <c r="R2608" s="12" t="s">
        <v>8338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31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8312</v>
      </c>
      <c r="R2609" s="12" t="s">
        <v>8338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31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8312</v>
      </c>
      <c r="R2610" s="12" t="s">
        <v>8338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3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8312</v>
      </c>
      <c r="R2611" s="12" t="s">
        <v>8338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31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8312</v>
      </c>
      <c r="R2612" s="12" t="s">
        <v>8338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31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8312</v>
      </c>
      <c r="R2613" s="12" t="s">
        <v>8338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31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8312</v>
      </c>
      <c r="R2614" s="12" t="s">
        <v>8338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31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8312</v>
      </c>
      <c r="R2615" s="12" t="s">
        <v>8338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31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8312</v>
      </c>
      <c r="R2616" s="12" t="s">
        <v>8338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31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8312</v>
      </c>
      <c r="R2617" s="12" t="s">
        <v>8338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31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8312</v>
      </c>
      <c r="R2618" s="12" t="s">
        <v>8338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31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8312</v>
      </c>
      <c r="R2619" s="12" t="s">
        <v>8338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31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8312</v>
      </c>
      <c r="R2620" s="12" t="s">
        <v>8338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3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8312</v>
      </c>
      <c r="R2621" s="12" t="s">
        <v>8338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31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8312</v>
      </c>
      <c r="R2622" s="12" t="s">
        <v>8338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31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8312</v>
      </c>
      <c r="R2623" s="12" t="s">
        <v>8338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31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8312</v>
      </c>
      <c r="R2624" s="12" t="s">
        <v>8338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31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8312</v>
      </c>
      <c r="R2625" s="12" t="s">
        <v>8338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31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IF(L2626=0,0,ROUND(E2626/L2626,2))</f>
        <v>31.82</v>
      </c>
      <c r="Q2626" s="12" t="s">
        <v>8312</v>
      </c>
      <c r="R2626" s="12" t="s">
        <v>8338</v>
      </c>
      <c r="S2626" s="10">
        <f t="shared" ref="S2626:S2689" si="207">(((J2626/60)/60)/24)+DATE(1970,1,1)</f>
        <v>41144.42155092593</v>
      </c>
      <c r="T2626" s="10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31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8312</v>
      </c>
      <c r="R2627" s="12" t="s">
        <v>8338</v>
      </c>
      <c r="S2627" s="10">
        <f t="shared" si="207"/>
        <v>42658.810277777782</v>
      </c>
      <c r="T2627" s="10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31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8312</v>
      </c>
      <c r="R2628" s="12" t="s">
        <v>8338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31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8312</v>
      </c>
      <c r="R2629" s="12" t="s">
        <v>8338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31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8312</v>
      </c>
      <c r="R2630" s="12" t="s">
        <v>8338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8312</v>
      </c>
      <c r="R2631" s="12" t="s">
        <v>8338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31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8312</v>
      </c>
      <c r="R2632" s="12" t="s">
        <v>8338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31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8312</v>
      </c>
      <c r="R2633" s="12" t="s">
        <v>8338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31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8312</v>
      </c>
      <c r="R2634" s="12" t="s">
        <v>8338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31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8312</v>
      </c>
      <c r="R2635" s="12" t="s">
        <v>8338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31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8312</v>
      </c>
      <c r="R2636" s="12" t="s">
        <v>8338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31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8312</v>
      </c>
      <c r="R2637" s="12" t="s">
        <v>8338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31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8312</v>
      </c>
      <c r="R2638" s="12" t="s">
        <v>8338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31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8312</v>
      </c>
      <c r="R2639" s="12" t="s">
        <v>8338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31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8312</v>
      </c>
      <c r="R2640" s="12" t="s">
        <v>8338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3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8312</v>
      </c>
      <c r="R2641" s="12" t="s">
        <v>8338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31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8312</v>
      </c>
      <c r="R2642" s="12" t="s">
        <v>8338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31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8312</v>
      </c>
      <c r="R2643" s="12" t="s">
        <v>8338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31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8312</v>
      </c>
      <c r="R2644" s="12" t="s">
        <v>8338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31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8312</v>
      </c>
      <c r="R2645" s="12" t="s">
        <v>8338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31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8312</v>
      </c>
      <c r="R2646" s="12" t="s">
        <v>8338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31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8312</v>
      </c>
      <c r="R2647" s="12" t="s">
        <v>8338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31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8312</v>
      </c>
      <c r="R2648" s="12" t="s">
        <v>8338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31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8312</v>
      </c>
      <c r="R2649" s="12" t="s">
        <v>8338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31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8312</v>
      </c>
      <c r="R2650" s="12" t="s">
        <v>8338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3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8312</v>
      </c>
      <c r="R2651" s="12" t="s">
        <v>8338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31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8312</v>
      </c>
      <c r="R2652" s="12" t="s">
        <v>8338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31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8312</v>
      </c>
      <c r="R2653" s="12" t="s">
        <v>8338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31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8312</v>
      </c>
      <c r="R2654" s="12" t="s">
        <v>8338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31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8312</v>
      </c>
      <c r="R2655" s="12" t="s">
        <v>8338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31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8312</v>
      </c>
      <c r="R2656" s="12" t="s">
        <v>8338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31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8312</v>
      </c>
      <c r="R2657" s="12" t="s">
        <v>8338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31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8312</v>
      </c>
      <c r="R2658" s="12" t="s">
        <v>8338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31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8312</v>
      </c>
      <c r="R2659" s="12" t="s">
        <v>8338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31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8312</v>
      </c>
      <c r="R2660" s="12" t="s">
        <v>8338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3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8312</v>
      </c>
      <c r="R2661" s="12" t="s">
        <v>8338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31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8312</v>
      </c>
      <c r="R2662" s="12" t="s">
        <v>8338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31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8312</v>
      </c>
      <c r="R2663" s="12" t="s">
        <v>8339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31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8312</v>
      </c>
      <c r="R2664" s="12" t="s">
        <v>8339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31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8312</v>
      </c>
      <c r="R2665" s="12" t="s">
        <v>8339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31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8312</v>
      </c>
      <c r="R2666" s="12" t="s">
        <v>8339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31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8312</v>
      </c>
      <c r="R2667" s="12" t="s">
        <v>8339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31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8312</v>
      </c>
      <c r="R2668" s="12" t="s">
        <v>8339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31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8312</v>
      </c>
      <c r="R2669" s="12" t="s">
        <v>8339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31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8312</v>
      </c>
      <c r="R2670" s="12" t="s">
        <v>8339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3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8312</v>
      </c>
      <c r="R2671" s="12" t="s">
        <v>8339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31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8312</v>
      </c>
      <c r="R2672" s="12" t="s">
        <v>8339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31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8312</v>
      </c>
      <c r="R2673" s="12" t="s">
        <v>8339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31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8312</v>
      </c>
      <c r="R2674" s="12" t="s">
        <v>8339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31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8312</v>
      </c>
      <c r="R2675" s="12" t="s">
        <v>8339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31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8312</v>
      </c>
      <c r="R2676" s="12" t="s">
        <v>8339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31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8312</v>
      </c>
      <c r="R2677" s="12" t="s">
        <v>8339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31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8312</v>
      </c>
      <c r="R2678" s="12" t="s">
        <v>8339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31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8312</v>
      </c>
      <c r="R2679" s="12" t="s">
        <v>8339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31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8312</v>
      </c>
      <c r="R2680" s="12" t="s">
        <v>8339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3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8312</v>
      </c>
      <c r="R2681" s="12" t="s">
        <v>8339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31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8312</v>
      </c>
      <c r="R2682" s="12" t="s">
        <v>8339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31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8325</v>
      </c>
      <c r="R2683" s="12" t="s">
        <v>8326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31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8325</v>
      </c>
      <c r="R2684" s="12" t="s">
        <v>8326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31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8325</v>
      </c>
      <c r="R2685" s="12" t="s">
        <v>8326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31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8325</v>
      </c>
      <c r="R2686" s="12" t="s">
        <v>8326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31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8325</v>
      </c>
      <c r="R2687" s="12" t="s">
        <v>8326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31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8325</v>
      </c>
      <c r="R2688" s="12" t="s">
        <v>8326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31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8325</v>
      </c>
      <c r="R2689" s="12" t="s">
        <v>8326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31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IF(L2690=0,0,ROUND(E2690/L2690,2))</f>
        <v>5.29</v>
      </c>
      <c r="Q2690" s="12" t="s">
        <v>8325</v>
      </c>
      <c r="R2690" s="12" t="s">
        <v>8326</v>
      </c>
      <c r="S2690" s="10">
        <f t="shared" ref="S2690:S2753" si="212">(((J2690/60)/60)/24)+DATE(1970,1,1)</f>
        <v>42028.118865740747</v>
      </c>
      <c r="T2690" s="10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3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8325</v>
      </c>
      <c r="R2691" s="12" t="s">
        <v>8326</v>
      </c>
      <c r="S2691" s="10">
        <f t="shared" si="212"/>
        <v>42551.961689814809</v>
      </c>
      <c r="T2691" s="10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31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8325</v>
      </c>
      <c r="R2692" s="12" t="s">
        <v>8326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31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8325</v>
      </c>
      <c r="R2693" s="12" t="s">
        <v>8326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31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8325</v>
      </c>
      <c r="R2694" s="12" t="s">
        <v>8326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31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8325</v>
      </c>
      <c r="R2695" s="12" t="s">
        <v>8326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31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8325</v>
      </c>
      <c r="R2696" s="12" t="s">
        <v>8326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31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8325</v>
      </c>
      <c r="R2697" s="12" t="s">
        <v>8326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31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8325</v>
      </c>
      <c r="R2698" s="12" t="s">
        <v>8326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31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8325</v>
      </c>
      <c r="R2699" s="12" t="s">
        <v>8326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31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8325</v>
      </c>
      <c r="R2700" s="12" t="s">
        <v>8326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3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8325</v>
      </c>
      <c r="R2701" s="12" t="s">
        <v>8326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31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8325</v>
      </c>
      <c r="R2702" s="12" t="s">
        <v>8326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31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8341</v>
      </c>
      <c r="R2703" s="12" t="s">
        <v>8343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31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8341</v>
      </c>
      <c r="R2704" s="12" t="s">
        <v>8343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31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8341</v>
      </c>
      <c r="R2705" s="12" t="s">
        <v>8343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31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8341</v>
      </c>
      <c r="R2706" s="12" t="s">
        <v>8343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31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8341</v>
      </c>
      <c r="R2707" s="12" t="s">
        <v>8343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31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8341</v>
      </c>
      <c r="R2708" s="12" t="s">
        <v>8343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31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8341</v>
      </c>
      <c r="R2709" s="12" t="s">
        <v>8343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31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8341</v>
      </c>
      <c r="R2710" s="12" t="s">
        <v>8343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3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8341</v>
      </c>
      <c r="R2711" s="12" t="s">
        <v>8343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31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8341</v>
      </c>
      <c r="R2712" s="12" t="s">
        <v>8343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31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8341</v>
      </c>
      <c r="R2713" s="12" t="s">
        <v>8343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31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8341</v>
      </c>
      <c r="R2714" s="12" t="s">
        <v>8343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31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8341</v>
      </c>
      <c r="R2715" s="12" t="s">
        <v>8343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31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8341</v>
      </c>
      <c r="R2716" s="12" t="s">
        <v>8343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31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8341</v>
      </c>
      <c r="R2717" s="12" t="s">
        <v>8343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31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8341</v>
      </c>
      <c r="R2718" s="12" t="s">
        <v>8343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31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8341</v>
      </c>
      <c r="R2719" s="12" t="s">
        <v>8343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31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8341</v>
      </c>
      <c r="R2720" s="12" t="s">
        <v>8343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3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8341</v>
      </c>
      <c r="R2721" s="12" t="s">
        <v>8343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31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8341</v>
      </c>
      <c r="R2722" s="12" t="s">
        <v>8343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31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8312</v>
      </c>
      <c r="R2723" s="12" t="s">
        <v>8357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31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8312</v>
      </c>
      <c r="R2724" s="12" t="s">
        <v>8357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31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8312</v>
      </c>
      <c r="R2725" s="12" t="s">
        <v>8357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31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8312</v>
      </c>
      <c r="R2726" s="12" t="s">
        <v>8357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31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8312</v>
      </c>
      <c r="R2727" s="12" t="s">
        <v>8357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31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8312</v>
      </c>
      <c r="R2728" s="12" t="s">
        <v>8357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31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8312</v>
      </c>
      <c r="R2729" s="12" t="s">
        <v>8357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31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8312</v>
      </c>
      <c r="R2730" s="12" t="s">
        <v>8357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8312</v>
      </c>
      <c r="R2731" s="12" t="s">
        <v>8357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31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8312</v>
      </c>
      <c r="R2732" s="12" t="s">
        <v>8357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31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8312</v>
      </c>
      <c r="R2733" s="12" t="s">
        <v>8357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31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8312</v>
      </c>
      <c r="R2734" s="12" t="s">
        <v>8357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31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8312</v>
      </c>
      <c r="R2735" s="12" t="s">
        <v>8357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31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8312</v>
      </c>
      <c r="R2736" s="12" t="s">
        <v>8357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31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8312</v>
      </c>
      <c r="R2737" s="12" t="s">
        <v>8357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31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8312</v>
      </c>
      <c r="R2738" s="12" t="s">
        <v>8357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31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8312</v>
      </c>
      <c r="R2739" s="12" t="s">
        <v>8357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31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8312</v>
      </c>
      <c r="R2740" s="12" t="s">
        <v>8357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3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8312</v>
      </c>
      <c r="R2741" s="12" t="s">
        <v>8357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31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8312</v>
      </c>
      <c r="R2742" s="12" t="s">
        <v>8357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31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8315</v>
      </c>
      <c r="R2743" s="12" t="s">
        <v>8340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31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8315</v>
      </c>
      <c r="R2744" s="12" t="s">
        <v>8340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31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8315</v>
      </c>
      <c r="R2745" s="12" t="s">
        <v>8340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31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8315</v>
      </c>
      <c r="R2746" s="12" t="s">
        <v>8340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31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8315</v>
      </c>
      <c r="R2747" s="12" t="s">
        <v>8340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31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8315</v>
      </c>
      <c r="R2748" s="12" t="s">
        <v>8340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31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8315</v>
      </c>
      <c r="R2749" s="12" t="s">
        <v>8340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31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8315</v>
      </c>
      <c r="R2750" s="12" t="s">
        <v>8340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3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8315</v>
      </c>
      <c r="R2751" s="12" t="s">
        <v>8340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31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8315</v>
      </c>
      <c r="R2752" s="12" t="s">
        <v>8340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31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8315</v>
      </c>
      <c r="R2753" s="12" t="s">
        <v>8340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31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IF(L2754=0,0,ROUND(E2754/L2754,2))</f>
        <v>39.29</v>
      </c>
      <c r="Q2754" s="12" t="s">
        <v>8315</v>
      </c>
      <c r="R2754" s="12" t="s">
        <v>8340</v>
      </c>
      <c r="S2754" s="10">
        <f t="shared" ref="S2754:S2817" si="217">(((J2754/60)/60)/24)+DATE(1970,1,1)</f>
        <v>40855.765092592592</v>
      </c>
      <c r="T2754" s="10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31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8315</v>
      </c>
      <c r="R2755" s="12" t="s">
        <v>8340</v>
      </c>
      <c r="S2755" s="10">
        <f t="shared" si="217"/>
        <v>41117.900729166664</v>
      </c>
      <c r="T2755" s="10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31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8315</v>
      </c>
      <c r="R2756" s="12" t="s">
        <v>8340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31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8315</v>
      </c>
      <c r="R2757" s="12" t="s">
        <v>8340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31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8315</v>
      </c>
      <c r="R2758" s="12" t="s">
        <v>8340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31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8315</v>
      </c>
      <c r="R2759" s="12" t="s">
        <v>8340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31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8315</v>
      </c>
      <c r="R2760" s="12" t="s">
        <v>8340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3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8315</v>
      </c>
      <c r="R2761" s="12" t="s">
        <v>8340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31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8315</v>
      </c>
      <c r="R2762" s="12" t="s">
        <v>8340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31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8315</v>
      </c>
      <c r="R2763" s="12" t="s">
        <v>8340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31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8315</v>
      </c>
      <c r="R2764" s="12" t="s">
        <v>8340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31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8315</v>
      </c>
      <c r="R2765" s="12" t="s">
        <v>8340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31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8315</v>
      </c>
      <c r="R2766" s="12" t="s">
        <v>8340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31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8315</v>
      </c>
      <c r="R2767" s="12" t="s">
        <v>8340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31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8315</v>
      </c>
      <c r="R2768" s="12" t="s">
        <v>8340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31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8315</v>
      </c>
      <c r="R2769" s="12" t="s">
        <v>8340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31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8315</v>
      </c>
      <c r="R2770" s="12" t="s">
        <v>8340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3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8315</v>
      </c>
      <c r="R2771" s="12" t="s">
        <v>8340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31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8315</v>
      </c>
      <c r="R2772" s="12" t="s">
        <v>8340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31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8315</v>
      </c>
      <c r="R2773" s="12" t="s">
        <v>8340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31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8315</v>
      </c>
      <c r="R2774" s="12" t="s">
        <v>8340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31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8315</v>
      </c>
      <c r="R2775" s="12" t="s">
        <v>8340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31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8315</v>
      </c>
      <c r="R2776" s="12" t="s">
        <v>8340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31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8315</v>
      </c>
      <c r="R2777" s="12" t="s">
        <v>8340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31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8315</v>
      </c>
      <c r="R2778" s="12" t="s">
        <v>8340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31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8315</v>
      </c>
      <c r="R2779" s="12" t="s">
        <v>8340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31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8315</v>
      </c>
      <c r="R2780" s="12" t="s">
        <v>8340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3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8315</v>
      </c>
      <c r="R2781" s="12" t="s">
        <v>8340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31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8315</v>
      </c>
      <c r="R2782" s="12" t="s">
        <v>8340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31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8341</v>
      </c>
      <c r="R2783" s="12" t="s">
        <v>8342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31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8341</v>
      </c>
      <c r="R2784" s="12" t="s">
        <v>8342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31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8341</v>
      </c>
      <c r="R2785" s="12" t="s">
        <v>8342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31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8341</v>
      </c>
      <c r="R2786" s="12" t="s">
        <v>8342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31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8341</v>
      </c>
      <c r="R2787" s="12" t="s">
        <v>8342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31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8341</v>
      </c>
      <c r="R2788" s="12" t="s">
        <v>8342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31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8341</v>
      </c>
      <c r="R2789" s="12" t="s">
        <v>8342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31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8341</v>
      </c>
      <c r="R2790" s="12" t="s">
        <v>8342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3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8341</v>
      </c>
      <c r="R2791" s="12" t="s">
        <v>8342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31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8341</v>
      </c>
      <c r="R2792" s="12" t="s">
        <v>8342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31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8341</v>
      </c>
      <c r="R2793" s="12" t="s">
        <v>8342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31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8341</v>
      </c>
      <c r="R2794" s="12" t="s">
        <v>8342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31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8341</v>
      </c>
      <c r="R2795" s="12" t="s">
        <v>8342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31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8341</v>
      </c>
      <c r="R2796" s="12" t="s">
        <v>8342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31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8341</v>
      </c>
      <c r="R2797" s="12" t="s">
        <v>8342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31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8341</v>
      </c>
      <c r="R2798" s="12" t="s">
        <v>8342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31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8341</v>
      </c>
      <c r="R2799" s="12" t="s">
        <v>8342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31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8341</v>
      </c>
      <c r="R2800" s="12" t="s">
        <v>8342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3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8341</v>
      </c>
      <c r="R2801" s="12" t="s">
        <v>8342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31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8341</v>
      </c>
      <c r="R2802" s="12" t="s">
        <v>8342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31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8341</v>
      </c>
      <c r="R2803" s="12" t="s">
        <v>8342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31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8341</v>
      </c>
      <c r="R2804" s="12" t="s">
        <v>8342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31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8341</v>
      </c>
      <c r="R2805" s="12" t="s">
        <v>8342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31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8341</v>
      </c>
      <c r="R2806" s="12" t="s">
        <v>8342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31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8341</v>
      </c>
      <c r="R2807" s="12" t="s">
        <v>8342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31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8341</v>
      </c>
      <c r="R2808" s="12" t="s">
        <v>8342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31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8341</v>
      </c>
      <c r="R2809" s="12" t="s">
        <v>8342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31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8341</v>
      </c>
      <c r="R2810" s="12" t="s">
        <v>8342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3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8341</v>
      </c>
      <c r="R2811" s="12" t="s">
        <v>8342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31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8341</v>
      </c>
      <c r="R2812" s="12" t="s">
        <v>8342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31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8341</v>
      </c>
      <c r="R2813" s="12" t="s">
        <v>8342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31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8341</v>
      </c>
      <c r="R2814" s="12" t="s">
        <v>8342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31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8341</v>
      </c>
      <c r="R2815" s="12" t="s">
        <v>8342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31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8341</v>
      </c>
      <c r="R2816" s="12" t="s">
        <v>8342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31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8341</v>
      </c>
      <c r="R2817" s="12" t="s">
        <v>8342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31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IF(L2818=0,0,ROUND(E2818/L2818,2))</f>
        <v>25.13</v>
      </c>
      <c r="Q2818" s="12" t="s">
        <v>8341</v>
      </c>
      <c r="R2818" s="12" t="s">
        <v>8342</v>
      </c>
      <c r="S2818" s="10">
        <f t="shared" ref="S2818:S2881" si="222">(((J2818/60)/60)/24)+DATE(1970,1,1)</f>
        <v>42188.467499999999</v>
      </c>
      <c r="T2818" s="10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31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8341</v>
      </c>
      <c r="R2819" s="12" t="s">
        <v>8342</v>
      </c>
      <c r="S2819" s="10">
        <f t="shared" si="222"/>
        <v>42023.634976851856</v>
      </c>
      <c r="T2819" s="10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31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8341</v>
      </c>
      <c r="R2820" s="12" t="s">
        <v>8342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3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8341</v>
      </c>
      <c r="R2821" s="12" t="s">
        <v>8342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31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8341</v>
      </c>
      <c r="R2822" s="12" t="s">
        <v>8342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31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8341</v>
      </c>
      <c r="R2823" s="12" t="s">
        <v>8342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31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8341</v>
      </c>
      <c r="R2824" s="12" t="s">
        <v>8342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31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8341</v>
      </c>
      <c r="R2825" s="12" t="s">
        <v>8342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31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8341</v>
      </c>
      <c r="R2826" s="12" t="s">
        <v>8342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31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8341</v>
      </c>
      <c r="R2827" s="12" t="s">
        <v>8342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31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8341</v>
      </c>
      <c r="R2828" s="12" t="s">
        <v>8342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31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8341</v>
      </c>
      <c r="R2829" s="12" t="s">
        <v>8342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31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8341</v>
      </c>
      <c r="R2830" s="12" t="s">
        <v>8342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8341</v>
      </c>
      <c r="R2831" s="12" t="s">
        <v>8342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31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8341</v>
      </c>
      <c r="R2832" s="12" t="s">
        <v>8342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31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8341</v>
      </c>
      <c r="R2833" s="12" t="s">
        <v>8342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31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8341</v>
      </c>
      <c r="R2834" s="12" t="s">
        <v>8342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31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8341</v>
      </c>
      <c r="R2835" s="12" t="s">
        <v>8342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31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8341</v>
      </c>
      <c r="R2836" s="12" t="s">
        <v>8342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31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8341</v>
      </c>
      <c r="R2837" s="12" t="s">
        <v>8342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31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8341</v>
      </c>
      <c r="R2838" s="12" t="s">
        <v>8342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31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8341</v>
      </c>
      <c r="R2839" s="12" t="s">
        <v>8342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31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8341</v>
      </c>
      <c r="R2840" s="12" t="s">
        <v>8342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3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8341</v>
      </c>
      <c r="R2841" s="12" t="s">
        <v>8342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31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8341</v>
      </c>
      <c r="R2842" s="12" t="s">
        <v>8342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31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8341</v>
      </c>
      <c r="R2843" s="12" t="s">
        <v>8342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31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8341</v>
      </c>
      <c r="R2844" s="12" t="s">
        <v>8342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31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8341</v>
      </c>
      <c r="R2845" s="12" t="s">
        <v>8342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31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8341</v>
      </c>
      <c r="R2846" s="12" t="s">
        <v>8342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31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8341</v>
      </c>
      <c r="R2847" s="12" t="s">
        <v>8342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31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8341</v>
      </c>
      <c r="R2848" s="12" t="s">
        <v>8342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31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8341</v>
      </c>
      <c r="R2849" s="12" t="s">
        <v>8342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31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8341</v>
      </c>
      <c r="R2850" s="12" t="s">
        <v>8342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3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8341</v>
      </c>
      <c r="R2851" s="12" t="s">
        <v>8342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31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8341</v>
      </c>
      <c r="R2852" s="12" t="s">
        <v>8342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31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8341</v>
      </c>
      <c r="R2853" s="12" t="s">
        <v>8342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31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8341</v>
      </c>
      <c r="R2854" s="12" t="s">
        <v>8342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31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8341</v>
      </c>
      <c r="R2855" s="12" t="s">
        <v>8342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31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8341</v>
      </c>
      <c r="R2856" s="12" t="s">
        <v>8342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31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8341</v>
      </c>
      <c r="R2857" s="12" t="s">
        <v>8342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31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8341</v>
      </c>
      <c r="R2858" s="12" t="s">
        <v>8342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31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8341</v>
      </c>
      <c r="R2859" s="12" t="s">
        <v>8342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31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8341</v>
      </c>
      <c r="R2860" s="12" t="s">
        <v>8342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3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8341</v>
      </c>
      <c r="R2861" s="12" t="s">
        <v>8342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31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8341</v>
      </c>
      <c r="R2862" s="12" t="s">
        <v>8342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31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8341</v>
      </c>
      <c r="R2863" s="12" t="s">
        <v>8342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31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8341</v>
      </c>
      <c r="R2864" s="12" t="s">
        <v>8342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31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8341</v>
      </c>
      <c r="R2865" s="12" t="s">
        <v>8342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31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8341</v>
      </c>
      <c r="R2866" s="12" t="s">
        <v>8342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31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8341</v>
      </c>
      <c r="R2867" s="12" t="s">
        <v>8342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31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8341</v>
      </c>
      <c r="R2868" s="12" t="s">
        <v>8342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31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8341</v>
      </c>
      <c r="R2869" s="12" t="s">
        <v>8342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31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8341</v>
      </c>
      <c r="R2870" s="12" t="s">
        <v>8342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3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8341</v>
      </c>
      <c r="R2871" s="12" t="s">
        <v>8342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31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8341</v>
      </c>
      <c r="R2872" s="12" t="s">
        <v>8342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31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8341</v>
      </c>
      <c r="R2873" s="12" t="s">
        <v>8342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31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8341</v>
      </c>
      <c r="R2874" s="12" t="s">
        <v>8342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31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8341</v>
      </c>
      <c r="R2875" s="12" t="s">
        <v>8342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31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8341</v>
      </c>
      <c r="R2876" s="12" t="s">
        <v>8342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31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8341</v>
      </c>
      <c r="R2877" s="12" t="s">
        <v>8342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31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8341</v>
      </c>
      <c r="R2878" s="12" t="s">
        <v>8342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31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8341</v>
      </c>
      <c r="R2879" s="12" t="s">
        <v>8342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31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8341</v>
      </c>
      <c r="R2880" s="12" t="s">
        <v>8342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3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8341</v>
      </c>
      <c r="R2881" s="12" t="s">
        <v>8342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31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IF(L2882=0,0,ROUND(E2882/L2882,2))</f>
        <v>96.55</v>
      </c>
      <c r="Q2882" s="12" t="s">
        <v>8341</v>
      </c>
      <c r="R2882" s="12" t="s">
        <v>8342</v>
      </c>
      <c r="S2882" s="10">
        <f t="shared" ref="S2882:S2945" si="227">(((J2882/60)/60)/24)+DATE(1970,1,1)</f>
        <v>42192.905694444446</v>
      </c>
      <c r="T2882" s="10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31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8341</v>
      </c>
      <c r="R2883" s="12" t="s">
        <v>8342</v>
      </c>
      <c r="S2883" s="10">
        <f t="shared" si="227"/>
        <v>41916.597638888888</v>
      </c>
      <c r="T2883" s="10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31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8341</v>
      </c>
      <c r="R2884" s="12" t="s">
        <v>8342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31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8341</v>
      </c>
      <c r="R2885" s="12" t="s">
        <v>8342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31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8341</v>
      </c>
      <c r="R2886" s="12" t="s">
        <v>8342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31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8341</v>
      </c>
      <c r="R2887" s="12" t="s">
        <v>8342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31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8341</v>
      </c>
      <c r="R2888" s="12" t="s">
        <v>8342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31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8341</v>
      </c>
      <c r="R2889" s="12" t="s">
        <v>8342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31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8341</v>
      </c>
      <c r="R2890" s="12" t="s">
        <v>8342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3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8341</v>
      </c>
      <c r="R2891" s="12" t="s">
        <v>8342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31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8341</v>
      </c>
      <c r="R2892" s="12" t="s">
        <v>8342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31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8341</v>
      </c>
      <c r="R2893" s="12" t="s">
        <v>8342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31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8341</v>
      </c>
      <c r="R2894" s="12" t="s">
        <v>8342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31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8341</v>
      </c>
      <c r="R2895" s="12" t="s">
        <v>8342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31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8341</v>
      </c>
      <c r="R2896" s="12" t="s">
        <v>8342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31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8341</v>
      </c>
      <c r="R2897" s="12" t="s">
        <v>8342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31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8341</v>
      </c>
      <c r="R2898" s="12" t="s">
        <v>8342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31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8341</v>
      </c>
      <c r="R2899" s="12" t="s">
        <v>8342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31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8341</v>
      </c>
      <c r="R2900" s="12" t="s">
        <v>8342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3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8341</v>
      </c>
      <c r="R2901" s="12" t="s">
        <v>8342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31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8341</v>
      </c>
      <c r="R2902" s="12" t="s">
        <v>8342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31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8341</v>
      </c>
      <c r="R2903" s="12" t="s">
        <v>8342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31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8341</v>
      </c>
      <c r="R2904" s="12" t="s">
        <v>8342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31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8341</v>
      </c>
      <c r="R2905" s="12" t="s">
        <v>8342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31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8341</v>
      </c>
      <c r="R2906" s="12" t="s">
        <v>8342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31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8341</v>
      </c>
      <c r="R2907" s="12" t="s">
        <v>8342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31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8341</v>
      </c>
      <c r="R2908" s="12" t="s">
        <v>8342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31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8341</v>
      </c>
      <c r="R2909" s="12" t="s">
        <v>8342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31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8341</v>
      </c>
      <c r="R2910" s="12" t="s">
        <v>8342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3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8341</v>
      </c>
      <c r="R2911" s="12" t="s">
        <v>8342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31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8341</v>
      </c>
      <c r="R2912" s="12" t="s">
        <v>8342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31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8341</v>
      </c>
      <c r="R2913" s="12" t="s">
        <v>8342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31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8341</v>
      </c>
      <c r="R2914" s="12" t="s">
        <v>8342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31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8341</v>
      </c>
      <c r="R2915" s="12" t="s">
        <v>8342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31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8341</v>
      </c>
      <c r="R2916" s="12" t="s">
        <v>8342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31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8341</v>
      </c>
      <c r="R2917" s="12" t="s">
        <v>8342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31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8341</v>
      </c>
      <c r="R2918" s="12" t="s">
        <v>8342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31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8341</v>
      </c>
      <c r="R2919" s="12" t="s">
        <v>8342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31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8341</v>
      </c>
      <c r="R2920" s="12" t="s">
        <v>8342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3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8341</v>
      </c>
      <c r="R2921" s="12" t="s">
        <v>8342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31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8341</v>
      </c>
      <c r="R2922" s="12" t="s">
        <v>8342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31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8341</v>
      </c>
      <c r="R2923" s="12" t="s">
        <v>8344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31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8341</v>
      </c>
      <c r="R2924" s="12" t="s">
        <v>8344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31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8341</v>
      </c>
      <c r="R2925" s="12" t="s">
        <v>8344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31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8341</v>
      </c>
      <c r="R2926" s="12" t="s">
        <v>8344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31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8341</v>
      </c>
      <c r="R2927" s="12" t="s">
        <v>8344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31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8341</v>
      </c>
      <c r="R2928" s="12" t="s">
        <v>8344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31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8341</v>
      </c>
      <c r="R2929" s="12" t="s">
        <v>8344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31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8341</v>
      </c>
      <c r="R2930" s="12" t="s">
        <v>8344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8341</v>
      </c>
      <c r="R2931" s="12" t="s">
        <v>8344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31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8341</v>
      </c>
      <c r="R2932" s="12" t="s">
        <v>8344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31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8341</v>
      </c>
      <c r="R2933" s="12" t="s">
        <v>8344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31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8341</v>
      </c>
      <c r="R2934" s="12" t="s">
        <v>8344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31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8341</v>
      </c>
      <c r="R2935" s="12" t="s">
        <v>8344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31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8341</v>
      </c>
      <c r="R2936" s="12" t="s">
        <v>8344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31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8341</v>
      </c>
      <c r="R2937" s="12" t="s">
        <v>8344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31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8341</v>
      </c>
      <c r="R2938" s="12" t="s">
        <v>8344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31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8341</v>
      </c>
      <c r="R2939" s="12" t="s">
        <v>8344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31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8341</v>
      </c>
      <c r="R2940" s="12" t="s">
        <v>8344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3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8341</v>
      </c>
      <c r="R2941" s="12" t="s">
        <v>8344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31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8341</v>
      </c>
      <c r="R2942" s="12" t="s">
        <v>8344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31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8341</v>
      </c>
      <c r="R2943" s="12" t="s">
        <v>8343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31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8341</v>
      </c>
      <c r="R2944" s="12" t="s">
        <v>8343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31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8341</v>
      </c>
      <c r="R2945" s="12" t="s">
        <v>8343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31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IF(L2946=0,0,ROUND(E2946/L2946,2))</f>
        <v>100</v>
      </c>
      <c r="Q2946" s="12" t="s">
        <v>8341</v>
      </c>
      <c r="R2946" s="12" t="s">
        <v>8343</v>
      </c>
      <c r="S2946" s="10">
        <f t="shared" ref="S2946:S3009" si="232">(((J2946/60)/60)/24)+DATE(1970,1,1)</f>
        <v>42132.9143287037</v>
      </c>
      <c r="T2946" s="10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31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8341</v>
      </c>
      <c r="R2947" s="12" t="s">
        <v>8343</v>
      </c>
      <c r="S2947" s="10">
        <f t="shared" si="232"/>
        <v>42118.139583333337</v>
      </c>
      <c r="T2947" s="10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31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8341</v>
      </c>
      <c r="R2948" s="12" t="s">
        <v>8343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31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8341</v>
      </c>
      <c r="R2949" s="12" t="s">
        <v>8343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31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8341</v>
      </c>
      <c r="R2950" s="12" t="s">
        <v>8343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3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8341</v>
      </c>
      <c r="R2951" s="12" t="s">
        <v>8343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31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8341</v>
      </c>
      <c r="R2952" s="12" t="s">
        <v>8343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31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8341</v>
      </c>
      <c r="R2953" s="12" t="s">
        <v>8343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31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8341</v>
      </c>
      <c r="R2954" s="12" t="s">
        <v>8343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31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8341</v>
      </c>
      <c r="R2955" s="12" t="s">
        <v>8343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31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8341</v>
      </c>
      <c r="R2956" s="12" t="s">
        <v>8343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31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8341</v>
      </c>
      <c r="R2957" s="12" t="s">
        <v>8343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31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8341</v>
      </c>
      <c r="R2958" s="12" t="s">
        <v>8343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31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8341</v>
      </c>
      <c r="R2959" s="12" t="s">
        <v>8343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31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8341</v>
      </c>
      <c r="R2960" s="12" t="s">
        <v>8343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3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8341</v>
      </c>
      <c r="R2961" s="12" t="s">
        <v>8343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31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8341</v>
      </c>
      <c r="R2962" s="12" t="s">
        <v>8343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31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8341</v>
      </c>
      <c r="R2963" s="12" t="s">
        <v>8342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31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8341</v>
      </c>
      <c r="R2964" s="12" t="s">
        <v>8342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31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8341</v>
      </c>
      <c r="R2965" s="12" t="s">
        <v>8342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31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8341</v>
      </c>
      <c r="R2966" s="12" t="s">
        <v>8342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31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8341</v>
      </c>
      <c r="R2967" s="12" t="s">
        <v>8342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31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8341</v>
      </c>
      <c r="R2968" s="12" t="s">
        <v>8342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31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8341</v>
      </c>
      <c r="R2969" s="12" t="s">
        <v>8342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31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8341</v>
      </c>
      <c r="R2970" s="12" t="s">
        <v>8342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3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8341</v>
      </c>
      <c r="R2971" s="12" t="s">
        <v>8342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31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8341</v>
      </c>
      <c r="R2972" s="12" t="s">
        <v>8342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31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8341</v>
      </c>
      <c r="R2973" s="12" t="s">
        <v>8342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31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8341</v>
      </c>
      <c r="R2974" s="12" t="s">
        <v>8342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31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8341</v>
      </c>
      <c r="R2975" s="12" t="s">
        <v>8342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31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8341</v>
      </c>
      <c r="R2976" s="12" t="s">
        <v>8342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31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8341</v>
      </c>
      <c r="R2977" s="12" t="s">
        <v>8342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31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8341</v>
      </c>
      <c r="R2978" s="12" t="s">
        <v>8342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31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8341</v>
      </c>
      <c r="R2979" s="12" t="s">
        <v>8342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31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8341</v>
      </c>
      <c r="R2980" s="12" t="s">
        <v>8342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3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8341</v>
      </c>
      <c r="R2981" s="12" t="s">
        <v>8342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31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8341</v>
      </c>
      <c r="R2982" s="12" t="s">
        <v>8342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31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8341</v>
      </c>
      <c r="R2983" s="12" t="s">
        <v>8343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31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8341</v>
      </c>
      <c r="R2984" s="12" t="s">
        <v>8343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31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8341</v>
      </c>
      <c r="R2985" s="12" t="s">
        <v>8343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31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8341</v>
      </c>
      <c r="R2986" s="12" t="s">
        <v>8343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31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8341</v>
      </c>
      <c r="R2987" s="12" t="s">
        <v>8343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31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8341</v>
      </c>
      <c r="R2988" s="12" t="s">
        <v>8343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31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8341</v>
      </c>
      <c r="R2989" s="12" t="s">
        <v>8343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31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8341</v>
      </c>
      <c r="R2990" s="12" t="s">
        <v>8343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3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8341</v>
      </c>
      <c r="R2991" s="12" t="s">
        <v>8343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31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8341</v>
      </c>
      <c r="R2992" s="12" t="s">
        <v>8343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31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8341</v>
      </c>
      <c r="R2993" s="12" t="s">
        <v>8343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31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8341</v>
      </c>
      <c r="R2994" s="12" t="s">
        <v>8343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31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8341</v>
      </c>
      <c r="R2995" s="12" t="s">
        <v>8343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31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8341</v>
      </c>
      <c r="R2996" s="12" t="s">
        <v>8343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31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8341</v>
      </c>
      <c r="R2997" s="12" t="s">
        <v>8343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31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8341</v>
      </c>
      <c r="R2998" s="12" t="s">
        <v>8343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31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8341</v>
      </c>
      <c r="R2999" s="12" t="s">
        <v>8343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31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8341</v>
      </c>
      <c r="R3000" s="12" t="s">
        <v>8343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3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8341</v>
      </c>
      <c r="R3001" s="12" t="s">
        <v>8343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31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8341</v>
      </c>
      <c r="R3002" s="12" t="s">
        <v>8343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31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8341</v>
      </c>
      <c r="R3003" s="12" t="s">
        <v>8343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31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8341</v>
      </c>
      <c r="R3004" s="12" t="s">
        <v>8343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31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8341</v>
      </c>
      <c r="R3005" s="12" t="s">
        <v>8343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31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8341</v>
      </c>
      <c r="R3006" s="12" t="s">
        <v>8343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31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8341</v>
      </c>
      <c r="R3007" s="12" t="s">
        <v>8343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31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8341</v>
      </c>
      <c r="R3008" s="12" t="s">
        <v>8343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31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8341</v>
      </c>
      <c r="R3009" s="12" t="s">
        <v>8343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31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IF(L3010=0,0,ROUND(E3010/L3010,2))</f>
        <v>116.73</v>
      </c>
      <c r="Q3010" s="12" t="s">
        <v>8341</v>
      </c>
      <c r="R3010" s="12" t="s">
        <v>8343</v>
      </c>
      <c r="S3010" s="10">
        <f t="shared" ref="S3010:S3073" si="237">(((J3010/60)/60)/24)+DATE(1970,1,1)</f>
        <v>42360.212025462963</v>
      </c>
      <c r="T3010" s="10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3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8341</v>
      </c>
      <c r="R3011" s="12" t="s">
        <v>8343</v>
      </c>
      <c r="S3011" s="10">
        <f t="shared" si="237"/>
        <v>41939.569907407407</v>
      </c>
      <c r="T3011" s="10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31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8341</v>
      </c>
      <c r="R3012" s="12" t="s">
        <v>8343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31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8341</v>
      </c>
      <c r="R3013" s="12" t="s">
        <v>8343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31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8341</v>
      </c>
      <c r="R3014" s="12" t="s">
        <v>8343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31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8341</v>
      </c>
      <c r="R3015" s="12" t="s">
        <v>8343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31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8341</v>
      </c>
      <c r="R3016" s="12" t="s">
        <v>8343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31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8341</v>
      </c>
      <c r="R3017" s="12" t="s">
        <v>8343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31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8341</v>
      </c>
      <c r="R3018" s="12" t="s">
        <v>8343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31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8341</v>
      </c>
      <c r="R3019" s="12" t="s">
        <v>8343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31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8341</v>
      </c>
      <c r="R3020" s="12" t="s">
        <v>8343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3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8341</v>
      </c>
      <c r="R3021" s="12" t="s">
        <v>8343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31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8341</v>
      </c>
      <c r="R3022" s="12" t="s">
        <v>8343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31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8341</v>
      </c>
      <c r="R3023" s="12" t="s">
        <v>8343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31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8341</v>
      </c>
      <c r="R3024" s="12" t="s">
        <v>8343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31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8341</v>
      </c>
      <c r="R3025" s="12" t="s">
        <v>8343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31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8341</v>
      </c>
      <c r="R3026" s="12" t="s">
        <v>8343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31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8341</v>
      </c>
      <c r="R3027" s="12" t="s">
        <v>8343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31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8341</v>
      </c>
      <c r="R3028" s="12" t="s">
        <v>8343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31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8341</v>
      </c>
      <c r="R3029" s="12" t="s">
        <v>8343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31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8341</v>
      </c>
      <c r="R3030" s="12" t="s">
        <v>8343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8341</v>
      </c>
      <c r="R3031" s="12" t="s">
        <v>8343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31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8341</v>
      </c>
      <c r="R3032" s="12" t="s">
        <v>8343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31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8341</v>
      </c>
      <c r="R3033" s="12" t="s">
        <v>8343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31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8341</v>
      </c>
      <c r="R3034" s="12" t="s">
        <v>8343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31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8341</v>
      </c>
      <c r="R3035" s="12" t="s">
        <v>8343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31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8341</v>
      </c>
      <c r="R3036" s="12" t="s">
        <v>8343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31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8341</v>
      </c>
      <c r="R3037" s="12" t="s">
        <v>8343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31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8341</v>
      </c>
      <c r="R3038" s="12" t="s">
        <v>8343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31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8341</v>
      </c>
      <c r="R3039" s="12" t="s">
        <v>8343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31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8341</v>
      </c>
      <c r="R3040" s="12" t="s">
        <v>8343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3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8341</v>
      </c>
      <c r="R3041" s="12" t="s">
        <v>8343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31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8341</v>
      </c>
      <c r="R3042" s="12" t="s">
        <v>8343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31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8341</v>
      </c>
      <c r="R3043" s="12" t="s">
        <v>8343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31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8341</v>
      </c>
      <c r="R3044" s="12" t="s">
        <v>8343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31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8341</v>
      </c>
      <c r="R3045" s="12" t="s">
        <v>8343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31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8341</v>
      </c>
      <c r="R3046" s="12" t="s">
        <v>8343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31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8341</v>
      </c>
      <c r="R3047" s="12" t="s">
        <v>8343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31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8341</v>
      </c>
      <c r="R3048" s="12" t="s">
        <v>8343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31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8341</v>
      </c>
      <c r="R3049" s="12" t="s">
        <v>8343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31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8341</v>
      </c>
      <c r="R3050" s="12" t="s">
        <v>8343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3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8341</v>
      </c>
      <c r="R3051" s="12" t="s">
        <v>8343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31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8341</v>
      </c>
      <c r="R3052" s="12" t="s">
        <v>8343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31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8341</v>
      </c>
      <c r="R3053" s="12" t="s">
        <v>8343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31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8341</v>
      </c>
      <c r="R3054" s="12" t="s">
        <v>8343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31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8341</v>
      </c>
      <c r="R3055" s="12" t="s">
        <v>8343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31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8341</v>
      </c>
      <c r="R3056" s="12" t="s">
        <v>8343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31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8341</v>
      </c>
      <c r="R3057" s="12" t="s">
        <v>8343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31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8341</v>
      </c>
      <c r="R3058" s="12" t="s">
        <v>8343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31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8341</v>
      </c>
      <c r="R3059" s="12" t="s">
        <v>8343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31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8341</v>
      </c>
      <c r="R3060" s="12" t="s">
        <v>8343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3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8341</v>
      </c>
      <c r="R3061" s="12" t="s">
        <v>8343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31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8341</v>
      </c>
      <c r="R3062" s="12" t="s">
        <v>8343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31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8341</v>
      </c>
      <c r="R3063" s="12" t="s">
        <v>8343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31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8341</v>
      </c>
      <c r="R3064" s="12" t="s">
        <v>8343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31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8341</v>
      </c>
      <c r="R3065" s="12" t="s">
        <v>8343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31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8341</v>
      </c>
      <c r="R3066" s="12" t="s">
        <v>8343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31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8341</v>
      </c>
      <c r="R3067" s="12" t="s">
        <v>8343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31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8341</v>
      </c>
      <c r="R3068" s="12" t="s">
        <v>8343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31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8341</v>
      </c>
      <c r="R3069" s="12" t="s">
        <v>8343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31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8341</v>
      </c>
      <c r="R3070" s="12" t="s">
        <v>8343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3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8341</v>
      </c>
      <c r="R3071" s="12" t="s">
        <v>8343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31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8341</v>
      </c>
      <c r="R3072" s="12" t="s">
        <v>8343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31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8341</v>
      </c>
      <c r="R3073" s="12" t="s">
        <v>8343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31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IF(L3074=0,0,ROUND(E3074/L3074,2))</f>
        <v>1</v>
      </c>
      <c r="Q3074" s="12" t="s">
        <v>8341</v>
      </c>
      <c r="R3074" s="12" t="s">
        <v>8343</v>
      </c>
      <c r="S3074" s="10">
        <f t="shared" ref="S3074:S3137" si="242">(((J3074/60)/60)/24)+DATE(1970,1,1)</f>
        <v>42658.690532407403</v>
      </c>
      <c r="T3074" s="10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31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8341</v>
      </c>
      <c r="R3075" s="12" t="s">
        <v>8343</v>
      </c>
      <c r="S3075" s="10">
        <f t="shared" si="242"/>
        <v>42111.684027777781</v>
      </c>
      <c r="T3075" s="10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31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8341</v>
      </c>
      <c r="R3076" s="12" t="s">
        <v>8343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31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8341</v>
      </c>
      <c r="R3077" s="12" t="s">
        <v>8343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31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8341</v>
      </c>
      <c r="R3078" s="12" t="s">
        <v>8343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31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8341</v>
      </c>
      <c r="R3079" s="12" t="s">
        <v>8343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31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8341</v>
      </c>
      <c r="R3080" s="12" t="s">
        <v>8343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3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8341</v>
      </c>
      <c r="R3081" s="12" t="s">
        <v>8343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31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8341</v>
      </c>
      <c r="R3082" s="12" t="s">
        <v>8343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31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8341</v>
      </c>
      <c r="R3083" s="12" t="s">
        <v>8343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31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8341</v>
      </c>
      <c r="R3084" s="12" t="s">
        <v>8343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31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8341</v>
      </c>
      <c r="R3085" s="12" t="s">
        <v>8343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31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8341</v>
      </c>
      <c r="R3086" s="12" t="s">
        <v>8343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31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8341</v>
      </c>
      <c r="R3087" s="12" t="s">
        <v>8343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31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8341</v>
      </c>
      <c r="R3088" s="12" t="s">
        <v>8343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31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8341</v>
      </c>
      <c r="R3089" s="12" t="s">
        <v>8343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31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8341</v>
      </c>
      <c r="R3090" s="12" t="s">
        <v>8343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3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8341</v>
      </c>
      <c r="R3091" s="12" t="s">
        <v>8343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31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8341</v>
      </c>
      <c r="R3092" s="12" t="s">
        <v>8343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31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8341</v>
      </c>
      <c r="R3093" s="12" t="s">
        <v>8343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31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8341</v>
      </c>
      <c r="R3094" s="12" t="s">
        <v>8343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31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8341</v>
      </c>
      <c r="R3095" s="12" t="s">
        <v>8343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31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8341</v>
      </c>
      <c r="R3096" s="12" t="s">
        <v>8343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31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8341</v>
      </c>
      <c r="R3097" s="12" t="s">
        <v>8343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31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8341</v>
      </c>
      <c r="R3098" s="12" t="s">
        <v>8343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31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8341</v>
      </c>
      <c r="R3099" s="12" t="s">
        <v>8343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31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8341</v>
      </c>
      <c r="R3100" s="12" t="s">
        <v>8343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3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8341</v>
      </c>
      <c r="R3101" s="12" t="s">
        <v>8343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31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8341</v>
      </c>
      <c r="R3102" s="12" t="s">
        <v>8343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31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8341</v>
      </c>
      <c r="R3103" s="12" t="s">
        <v>8343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31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8341</v>
      </c>
      <c r="R3104" s="12" t="s">
        <v>8343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31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8341</v>
      </c>
      <c r="R3105" s="12" t="s">
        <v>8343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31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8341</v>
      </c>
      <c r="R3106" s="12" t="s">
        <v>8343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31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8341</v>
      </c>
      <c r="R3107" s="12" t="s">
        <v>8343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31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8341</v>
      </c>
      <c r="R3108" s="12" t="s">
        <v>8343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31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8341</v>
      </c>
      <c r="R3109" s="12" t="s">
        <v>8343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31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8341</v>
      </c>
      <c r="R3110" s="12" t="s">
        <v>8343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3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8341</v>
      </c>
      <c r="R3111" s="12" t="s">
        <v>8343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31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8341</v>
      </c>
      <c r="R3112" s="12" t="s">
        <v>8343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31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8341</v>
      </c>
      <c r="R3113" s="12" t="s">
        <v>8343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31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8341</v>
      </c>
      <c r="R3114" s="12" t="s">
        <v>8343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31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8341</v>
      </c>
      <c r="R3115" s="12" t="s">
        <v>8343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31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8341</v>
      </c>
      <c r="R3116" s="12" t="s">
        <v>8343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31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8341</v>
      </c>
      <c r="R3117" s="12" t="s">
        <v>8343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31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8341</v>
      </c>
      <c r="R3118" s="12" t="s">
        <v>8343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31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8341</v>
      </c>
      <c r="R3119" s="12" t="s">
        <v>8343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31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8341</v>
      </c>
      <c r="R3120" s="12" t="s">
        <v>8343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3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8341</v>
      </c>
      <c r="R3121" s="12" t="s">
        <v>8343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31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8341</v>
      </c>
      <c r="R3122" s="12" t="s">
        <v>8343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31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8341</v>
      </c>
      <c r="R3123" s="12" t="s">
        <v>8343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31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8341</v>
      </c>
      <c r="R3124" s="12" t="s">
        <v>8343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31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8341</v>
      </c>
      <c r="R3125" s="12" t="s">
        <v>8343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31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8341</v>
      </c>
      <c r="R3126" s="12" t="s">
        <v>8343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31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8341</v>
      </c>
      <c r="R3127" s="12" t="s">
        <v>8343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31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8341</v>
      </c>
      <c r="R3128" s="12" t="s">
        <v>8343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31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8341</v>
      </c>
      <c r="R3129" s="12" t="s">
        <v>8343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31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8341</v>
      </c>
      <c r="R3130" s="12" t="s">
        <v>8342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8341</v>
      </c>
      <c r="R3131" s="12" t="s">
        <v>8342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31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8341</v>
      </c>
      <c r="R3132" s="12" t="s">
        <v>8342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31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8341</v>
      </c>
      <c r="R3133" s="12" t="s">
        <v>8342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31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8341</v>
      </c>
      <c r="R3134" s="12" t="s">
        <v>8342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31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8341</v>
      </c>
      <c r="R3135" s="12" t="s">
        <v>8342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31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8341</v>
      </c>
      <c r="R3136" s="12" t="s">
        <v>8342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31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8341</v>
      </c>
      <c r="R3137" s="12" t="s">
        <v>8342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31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IF(L3138=0,0,ROUND(E3138/L3138,2))</f>
        <v>29.05</v>
      </c>
      <c r="Q3138" s="12" t="s">
        <v>8341</v>
      </c>
      <c r="R3138" s="12" t="s">
        <v>8342</v>
      </c>
      <c r="S3138" s="10">
        <f t="shared" ref="S3138:S3201" si="247">(((J3138/60)/60)/24)+DATE(1970,1,1)</f>
        <v>42789.462430555555</v>
      </c>
      <c r="T3138" s="10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31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8341</v>
      </c>
      <c r="R3139" s="12" t="s">
        <v>8342</v>
      </c>
      <c r="S3139" s="10">
        <f t="shared" si="247"/>
        <v>42807.885057870371</v>
      </c>
      <c r="T3139" s="10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31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8341</v>
      </c>
      <c r="R3140" s="12" t="s">
        <v>8342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3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8341</v>
      </c>
      <c r="R3141" s="12" t="s">
        <v>8342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31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8341</v>
      </c>
      <c r="R3142" s="12" t="s">
        <v>8342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31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8341</v>
      </c>
      <c r="R3143" s="12" t="s">
        <v>8342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31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8341</v>
      </c>
      <c r="R3144" s="12" t="s">
        <v>8342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31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8341</v>
      </c>
      <c r="R3145" s="12" t="s">
        <v>8342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31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8341</v>
      </c>
      <c r="R3146" s="12" t="s">
        <v>8342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31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8341</v>
      </c>
      <c r="R3147" s="12" t="s">
        <v>8342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31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8341</v>
      </c>
      <c r="R3148" s="12" t="s">
        <v>8342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31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8341</v>
      </c>
      <c r="R3149" s="12" t="s">
        <v>8342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31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8341</v>
      </c>
      <c r="R3150" s="12" t="s">
        <v>8342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3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8341</v>
      </c>
      <c r="R3151" s="12" t="s">
        <v>8342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31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8341</v>
      </c>
      <c r="R3152" s="12" t="s">
        <v>8342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31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8341</v>
      </c>
      <c r="R3153" s="12" t="s">
        <v>8342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31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8341</v>
      </c>
      <c r="R3154" s="12" t="s">
        <v>8342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31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8341</v>
      </c>
      <c r="R3155" s="12" t="s">
        <v>8342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31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8341</v>
      </c>
      <c r="R3156" s="12" t="s">
        <v>8342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31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8341</v>
      </c>
      <c r="R3157" s="12" t="s">
        <v>8342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31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8341</v>
      </c>
      <c r="R3158" s="12" t="s">
        <v>8342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31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8341</v>
      </c>
      <c r="R3159" s="12" t="s">
        <v>8342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31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8341</v>
      </c>
      <c r="R3160" s="12" t="s">
        <v>8342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3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8341</v>
      </c>
      <c r="R3161" s="12" t="s">
        <v>8342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31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8341</v>
      </c>
      <c r="R3162" s="12" t="s">
        <v>8342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31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8341</v>
      </c>
      <c r="R3163" s="12" t="s">
        <v>8342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31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8341</v>
      </c>
      <c r="R3164" s="12" t="s">
        <v>8342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31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8341</v>
      </c>
      <c r="R3165" s="12" t="s">
        <v>8342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31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8341</v>
      </c>
      <c r="R3166" s="12" t="s">
        <v>8342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31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8341</v>
      </c>
      <c r="R3167" s="12" t="s">
        <v>8342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31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8341</v>
      </c>
      <c r="R3168" s="12" t="s">
        <v>8342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31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8341</v>
      </c>
      <c r="R3169" s="12" t="s">
        <v>8342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31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8341</v>
      </c>
      <c r="R3170" s="12" t="s">
        <v>8342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3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8341</v>
      </c>
      <c r="R3171" s="12" t="s">
        <v>8342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31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8341</v>
      </c>
      <c r="R3172" s="12" t="s">
        <v>8342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31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8341</v>
      </c>
      <c r="R3173" s="12" t="s">
        <v>8342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31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8341</v>
      </c>
      <c r="R3174" s="12" t="s">
        <v>8342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31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8341</v>
      </c>
      <c r="R3175" s="12" t="s">
        <v>8342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31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8341</v>
      </c>
      <c r="R3176" s="12" t="s">
        <v>8342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31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8341</v>
      </c>
      <c r="R3177" s="12" t="s">
        <v>8342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31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8341</v>
      </c>
      <c r="R3178" s="12" t="s">
        <v>8342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31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8341</v>
      </c>
      <c r="R3179" s="12" t="s">
        <v>8342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31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8341</v>
      </c>
      <c r="R3180" s="12" t="s">
        <v>8342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3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8341</v>
      </c>
      <c r="R3181" s="12" t="s">
        <v>8342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31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8341</v>
      </c>
      <c r="R3182" s="12" t="s">
        <v>8342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31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8341</v>
      </c>
      <c r="R3183" s="12" t="s">
        <v>8342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31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8341</v>
      </c>
      <c r="R3184" s="12" t="s">
        <v>8342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31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8341</v>
      </c>
      <c r="R3185" s="12" t="s">
        <v>8342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31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8341</v>
      </c>
      <c r="R3186" s="12" t="s">
        <v>8342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31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8341</v>
      </c>
      <c r="R3187" s="12" t="s">
        <v>8342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31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8341</v>
      </c>
      <c r="R3188" s="12" t="s">
        <v>8342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31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8341</v>
      </c>
      <c r="R3189" s="12" t="s">
        <v>8342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31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8341</v>
      </c>
      <c r="R3190" s="12" t="s">
        <v>8344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3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8341</v>
      </c>
      <c r="R3191" s="12" t="s">
        <v>8344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31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8341</v>
      </c>
      <c r="R3192" s="12" t="s">
        <v>8344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31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8341</v>
      </c>
      <c r="R3193" s="12" t="s">
        <v>8344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31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8341</v>
      </c>
      <c r="R3194" s="12" t="s">
        <v>8344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31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8341</v>
      </c>
      <c r="R3195" s="12" t="s">
        <v>8344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31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8341</v>
      </c>
      <c r="R3196" s="12" t="s">
        <v>8344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31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8341</v>
      </c>
      <c r="R3197" s="12" t="s">
        <v>8344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31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8341</v>
      </c>
      <c r="R3198" s="12" t="s">
        <v>8344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31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8341</v>
      </c>
      <c r="R3199" s="12" t="s">
        <v>8344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31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8341</v>
      </c>
      <c r="R3200" s="12" t="s">
        <v>8344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3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8341</v>
      </c>
      <c r="R3201" s="12" t="s">
        <v>8344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31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IF(L3202=0,0,ROUND(E3202/L3202,2))</f>
        <v>1</v>
      </c>
      <c r="Q3202" s="12" t="s">
        <v>8341</v>
      </c>
      <c r="R3202" s="12" t="s">
        <v>8344</v>
      </c>
      <c r="S3202" s="10">
        <f t="shared" ref="S3202:S3265" si="252">(((J3202/60)/60)/24)+DATE(1970,1,1)</f>
        <v>42460.320613425924</v>
      </c>
      <c r="T3202" s="10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31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8341</v>
      </c>
      <c r="R3203" s="12" t="s">
        <v>8344</v>
      </c>
      <c r="S3203" s="10">
        <f t="shared" si="252"/>
        <v>41861.767094907409</v>
      </c>
      <c r="T3203" s="10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31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8341</v>
      </c>
      <c r="R3204" s="12" t="s">
        <v>8344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31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8341</v>
      </c>
      <c r="R3205" s="12" t="s">
        <v>8344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31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8341</v>
      </c>
      <c r="R3206" s="12" t="s">
        <v>8344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31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8341</v>
      </c>
      <c r="R3207" s="12" t="s">
        <v>8344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31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8341</v>
      </c>
      <c r="R3208" s="12" t="s">
        <v>8344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31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8341</v>
      </c>
      <c r="R3209" s="12" t="s">
        <v>8344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31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8341</v>
      </c>
      <c r="R3210" s="12" t="s">
        <v>8342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3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8341</v>
      </c>
      <c r="R3211" s="12" t="s">
        <v>8342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31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8341</v>
      </c>
      <c r="R3212" s="12" t="s">
        <v>8342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31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8341</v>
      </c>
      <c r="R3213" s="12" t="s">
        <v>8342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31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8341</v>
      </c>
      <c r="R3214" s="12" t="s">
        <v>8342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31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8341</v>
      </c>
      <c r="R3215" s="12" t="s">
        <v>8342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31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8341</v>
      </c>
      <c r="R3216" s="12" t="s">
        <v>8342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31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8341</v>
      </c>
      <c r="R3217" s="12" t="s">
        <v>8342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31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8341</v>
      </c>
      <c r="R3218" s="12" t="s">
        <v>8342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31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8341</v>
      </c>
      <c r="R3219" s="12" t="s">
        <v>8342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31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8341</v>
      </c>
      <c r="R3220" s="12" t="s">
        <v>8342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3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8341</v>
      </c>
      <c r="R3221" s="12" t="s">
        <v>8342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31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8341</v>
      </c>
      <c r="R3222" s="12" t="s">
        <v>8342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31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8341</v>
      </c>
      <c r="R3223" s="12" t="s">
        <v>8342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31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8341</v>
      </c>
      <c r="R3224" s="12" t="s">
        <v>8342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31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8341</v>
      </c>
      <c r="R3225" s="12" t="s">
        <v>8342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31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8341</v>
      </c>
      <c r="R3226" s="12" t="s">
        <v>8342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31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8341</v>
      </c>
      <c r="R3227" s="12" t="s">
        <v>8342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31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8341</v>
      </c>
      <c r="R3228" s="12" t="s">
        <v>8342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31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8341</v>
      </c>
      <c r="R3229" s="12" t="s">
        <v>8342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31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8341</v>
      </c>
      <c r="R3230" s="12" t="s">
        <v>8342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8341</v>
      </c>
      <c r="R3231" s="12" t="s">
        <v>8342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31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8341</v>
      </c>
      <c r="R3232" s="12" t="s">
        <v>8342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31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8341</v>
      </c>
      <c r="R3233" s="12" t="s">
        <v>8342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31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8341</v>
      </c>
      <c r="R3234" s="12" t="s">
        <v>8342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31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8341</v>
      </c>
      <c r="R3235" s="12" t="s">
        <v>8342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31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8341</v>
      </c>
      <c r="R3236" s="12" t="s">
        <v>8342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31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8341</v>
      </c>
      <c r="R3237" s="12" t="s">
        <v>8342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31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8341</v>
      </c>
      <c r="R3238" s="12" t="s">
        <v>8342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31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8341</v>
      </c>
      <c r="R3239" s="12" t="s">
        <v>8342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31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8341</v>
      </c>
      <c r="R3240" s="12" t="s">
        <v>8342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3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8341</v>
      </c>
      <c r="R3241" s="12" t="s">
        <v>8342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31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8341</v>
      </c>
      <c r="R3242" s="12" t="s">
        <v>8342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31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8341</v>
      </c>
      <c r="R3243" s="12" t="s">
        <v>8342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31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8341</v>
      </c>
      <c r="R3244" s="12" t="s">
        <v>8342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31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8341</v>
      </c>
      <c r="R3245" s="12" t="s">
        <v>8342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31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8341</v>
      </c>
      <c r="R3246" s="12" t="s">
        <v>8342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31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8341</v>
      </c>
      <c r="R3247" s="12" t="s">
        <v>8342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31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8341</v>
      </c>
      <c r="R3248" s="12" t="s">
        <v>8342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31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8341</v>
      </c>
      <c r="R3249" s="12" t="s">
        <v>8342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31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8341</v>
      </c>
      <c r="R3250" s="12" t="s">
        <v>8342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3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8341</v>
      </c>
      <c r="R3251" s="12" t="s">
        <v>8342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31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8341</v>
      </c>
      <c r="R3252" s="12" t="s">
        <v>8342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31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8341</v>
      </c>
      <c r="R3253" s="12" t="s">
        <v>8342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31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8341</v>
      </c>
      <c r="R3254" s="12" t="s">
        <v>8342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31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8341</v>
      </c>
      <c r="R3255" s="12" t="s">
        <v>8342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31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8341</v>
      </c>
      <c r="R3256" s="12" t="s">
        <v>8342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31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8341</v>
      </c>
      <c r="R3257" s="12" t="s">
        <v>8342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31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8341</v>
      </c>
      <c r="R3258" s="12" t="s">
        <v>8342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31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8341</v>
      </c>
      <c r="R3259" s="12" t="s">
        <v>8342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31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8341</v>
      </c>
      <c r="R3260" s="12" t="s">
        <v>8342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3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8341</v>
      </c>
      <c r="R3261" s="12" t="s">
        <v>8342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31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8341</v>
      </c>
      <c r="R3262" s="12" t="s">
        <v>8342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31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8341</v>
      </c>
      <c r="R3263" s="12" t="s">
        <v>8342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31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8341</v>
      </c>
      <c r="R3264" s="12" t="s">
        <v>8342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31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8341</v>
      </c>
      <c r="R3265" s="12" t="s">
        <v>8342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31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IF(L3266=0,0,ROUND(E3266/L3266,2))</f>
        <v>52.55</v>
      </c>
      <c r="Q3266" s="12" t="s">
        <v>8341</v>
      </c>
      <c r="R3266" s="12" t="s">
        <v>8342</v>
      </c>
      <c r="S3266" s="10">
        <f t="shared" ref="S3266:S3329" si="257">(((J3266/60)/60)/24)+DATE(1970,1,1)</f>
        <v>42016.800208333334</v>
      </c>
      <c r="T3266" s="10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31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8341</v>
      </c>
      <c r="R3267" s="12" t="s">
        <v>8342</v>
      </c>
      <c r="S3267" s="10">
        <f t="shared" si="257"/>
        <v>42311.711979166663</v>
      </c>
      <c r="T3267" s="10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31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8341</v>
      </c>
      <c r="R3268" s="12" t="s">
        <v>8342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31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8341</v>
      </c>
      <c r="R3269" s="12" t="s">
        <v>8342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31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8341</v>
      </c>
      <c r="R3270" s="12" t="s">
        <v>8342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3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8341</v>
      </c>
      <c r="R3271" s="12" t="s">
        <v>8342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31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8341</v>
      </c>
      <c r="R3272" s="12" t="s">
        <v>8342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31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8341</v>
      </c>
      <c r="R3273" s="12" t="s">
        <v>8342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31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8341</v>
      </c>
      <c r="R3274" s="12" t="s">
        <v>8342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31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8341</v>
      </c>
      <c r="R3275" s="12" t="s">
        <v>8342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31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8341</v>
      </c>
      <c r="R3276" s="12" t="s">
        <v>8342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31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8341</v>
      </c>
      <c r="R3277" s="12" t="s">
        <v>8342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31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8341</v>
      </c>
      <c r="R3278" s="12" t="s">
        <v>8342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31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8341</v>
      </c>
      <c r="R3279" s="12" t="s">
        <v>8342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31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8341</v>
      </c>
      <c r="R3280" s="12" t="s">
        <v>8342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3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8341</v>
      </c>
      <c r="R3281" s="12" t="s">
        <v>8342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31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8341</v>
      </c>
      <c r="R3282" s="12" t="s">
        <v>8342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31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8341</v>
      </c>
      <c r="R3283" s="12" t="s">
        <v>8342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31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8341</v>
      </c>
      <c r="R3284" s="12" t="s">
        <v>8342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31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8341</v>
      </c>
      <c r="R3285" s="12" t="s">
        <v>8342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31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8341</v>
      </c>
      <c r="R3286" s="12" t="s">
        <v>8342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31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8341</v>
      </c>
      <c r="R3287" s="12" t="s">
        <v>8342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31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8341</v>
      </c>
      <c r="R3288" s="12" t="s">
        <v>8342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31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8341</v>
      </c>
      <c r="R3289" s="12" t="s">
        <v>8342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31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8341</v>
      </c>
      <c r="R3290" s="12" t="s">
        <v>8342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3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8341</v>
      </c>
      <c r="R3291" s="12" t="s">
        <v>8342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31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8341</v>
      </c>
      <c r="R3292" s="12" t="s">
        <v>8342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31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8341</v>
      </c>
      <c r="R3293" s="12" t="s">
        <v>8342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31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8341</v>
      </c>
      <c r="R3294" s="12" t="s">
        <v>8342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31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8341</v>
      </c>
      <c r="R3295" s="12" t="s">
        <v>8342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31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8341</v>
      </c>
      <c r="R3296" s="12" t="s">
        <v>8342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31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8341</v>
      </c>
      <c r="R3297" s="12" t="s">
        <v>8342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31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8341</v>
      </c>
      <c r="R3298" s="12" t="s">
        <v>8342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31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8341</v>
      </c>
      <c r="R3299" s="12" t="s">
        <v>8342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31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8341</v>
      </c>
      <c r="R3300" s="12" t="s">
        <v>8342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3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8341</v>
      </c>
      <c r="R3301" s="12" t="s">
        <v>8342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31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8341</v>
      </c>
      <c r="R3302" s="12" t="s">
        <v>8342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31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8341</v>
      </c>
      <c r="R3303" s="12" t="s">
        <v>8342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31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8341</v>
      </c>
      <c r="R3304" s="12" t="s">
        <v>8342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31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8341</v>
      </c>
      <c r="R3305" s="12" t="s">
        <v>8342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31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8341</v>
      </c>
      <c r="R3306" s="12" t="s">
        <v>8342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31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8341</v>
      </c>
      <c r="R3307" s="12" t="s">
        <v>8342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31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8341</v>
      </c>
      <c r="R3308" s="12" t="s">
        <v>8342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31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8341</v>
      </c>
      <c r="R3309" s="12" t="s">
        <v>8342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31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8341</v>
      </c>
      <c r="R3310" s="12" t="s">
        <v>8342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3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8341</v>
      </c>
      <c r="R3311" s="12" t="s">
        <v>8342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31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8341</v>
      </c>
      <c r="R3312" s="12" t="s">
        <v>8342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31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8341</v>
      </c>
      <c r="R3313" s="12" t="s">
        <v>8342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31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8341</v>
      </c>
      <c r="R3314" s="12" t="s">
        <v>8342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31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8341</v>
      </c>
      <c r="R3315" s="12" t="s">
        <v>8342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31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8341</v>
      </c>
      <c r="R3316" s="12" t="s">
        <v>8342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31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8341</v>
      </c>
      <c r="R3317" s="12" t="s">
        <v>8342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31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8341</v>
      </c>
      <c r="R3318" s="12" t="s">
        <v>8342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31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8341</v>
      </c>
      <c r="R3319" s="12" t="s">
        <v>8342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31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8341</v>
      </c>
      <c r="R3320" s="12" t="s">
        <v>8342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3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8341</v>
      </c>
      <c r="R3321" s="12" t="s">
        <v>8342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31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8341</v>
      </c>
      <c r="R3322" s="12" t="s">
        <v>8342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31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8341</v>
      </c>
      <c r="R3323" s="12" t="s">
        <v>8342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31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8341</v>
      </c>
      <c r="R3324" s="12" t="s">
        <v>8342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31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8341</v>
      </c>
      <c r="R3325" s="12" t="s">
        <v>8342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31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8341</v>
      </c>
      <c r="R3326" s="12" t="s">
        <v>8342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31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8341</v>
      </c>
      <c r="R3327" s="12" t="s">
        <v>8342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31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8341</v>
      </c>
      <c r="R3328" s="12" t="s">
        <v>8342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31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8341</v>
      </c>
      <c r="R3329" s="12" t="s">
        <v>8342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31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IF(L3330=0,0,ROUND(E3330/L3330,2))</f>
        <v>292.77999999999997</v>
      </c>
      <c r="Q3330" s="12" t="s">
        <v>8341</v>
      </c>
      <c r="R3330" s="12" t="s">
        <v>8342</v>
      </c>
      <c r="S3330" s="10">
        <f t="shared" ref="S3330:S3393" si="262">(((J3330/60)/60)/24)+DATE(1970,1,1)</f>
        <v>41822.57503472222</v>
      </c>
      <c r="T3330" s="10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8341</v>
      </c>
      <c r="R3331" s="12" t="s">
        <v>8342</v>
      </c>
      <c r="S3331" s="10">
        <f t="shared" si="262"/>
        <v>41837.323009259257</v>
      </c>
      <c r="T3331" s="10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31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8341</v>
      </c>
      <c r="R3332" s="12" t="s">
        <v>8342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31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8341</v>
      </c>
      <c r="R3333" s="12" t="s">
        <v>8342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31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8341</v>
      </c>
      <c r="R3334" s="12" t="s">
        <v>8342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31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8341</v>
      </c>
      <c r="R3335" s="12" t="s">
        <v>8342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31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8341</v>
      </c>
      <c r="R3336" s="12" t="s">
        <v>8342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31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8341</v>
      </c>
      <c r="R3337" s="12" t="s">
        <v>8342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31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8341</v>
      </c>
      <c r="R3338" s="12" t="s">
        <v>8342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31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8341</v>
      </c>
      <c r="R3339" s="12" t="s">
        <v>8342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31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8341</v>
      </c>
      <c r="R3340" s="12" t="s">
        <v>8342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3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8341</v>
      </c>
      <c r="R3341" s="12" t="s">
        <v>8342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31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8341</v>
      </c>
      <c r="R3342" s="12" t="s">
        <v>8342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31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8341</v>
      </c>
      <c r="R3343" s="12" t="s">
        <v>8342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31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8341</v>
      </c>
      <c r="R3344" s="12" t="s">
        <v>8342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31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8341</v>
      </c>
      <c r="R3345" s="12" t="s">
        <v>8342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31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8341</v>
      </c>
      <c r="R3346" s="12" t="s">
        <v>8342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31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8341</v>
      </c>
      <c r="R3347" s="12" t="s">
        <v>8342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31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8341</v>
      </c>
      <c r="R3348" s="12" t="s">
        <v>8342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31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8341</v>
      </c>
      <c r="R3349" s="12" t="s">
        <v>8342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31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8341</v>
      </c>
      <c r="R3350" s="12" t="s">
        <v>8342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3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8341</v>
      </c>
      <c r="R3351" s="12" t="s">
        <v>8342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31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8341</v>
      </c>
      <c r="R3352" s="12" t="s">
        <v>8342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31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8341</v>
      </c>
      <c r="R3353" s="12" t="s">
        <v>8342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31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8341</v>
      </c>
      <c r="R3354" s="12" t="s">
        <v>8342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31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8341</v>
      </c>
      <c r="R3355" s="12" t="s">
        <v>8342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31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8341</v>
      </c>
      <c r="R3356" s="12" t="s">
        <v>8342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31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8341</v>
      </c>
      <c r="R3357" s="12" t="s">
        <v>8342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31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8341</v>
      </c>
      <c r="R3358" s="12" t="s">
        <v>8342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31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8341</v>
      </c>
      <c r="R3359" s="12" t="s">
        <v>8342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31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8341</v>
      </c>
      <c r="R3360" s="12" t="s">
        <v>8342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3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8341</v>
      </c>
      <c r="R3361" s="12" t="s">
        <v>8342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31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8341</v>
      </c>
      <c r="R3362" s="12" t="s">
        <v>8342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31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8341</v>
      </c>
      <c r="R3363" s="12" t="s">
        <v>8342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31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8341</v>
      </c>
      <c r="R3364" s="12" t="s">
        <v>8342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31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8341</v>
      </c>
      <c r="R3365" s="12" t="s">
        <v>8342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31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8341</v>
      </c>
      <c r="R3366" s="12" t="s">
        <v>8342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31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8341</v>
      </c>
      <c r="R3367" s="12" t="s">
        <v>8342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31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8341</v>
      </c>
      <c r="R3368" s="12" t="s">
        <v>8342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31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8341</v>
      </c>
      <c r="R3369" s="12" t="s">
        <v>8342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31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8341</v>
      </c>
      <c r="R3370" s="12" t="s">
        <v>8342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3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8341</v>
      </c>
      <c r="R3371" s="12" t="s">
        <v>8342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31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8341</v>
      </c>
      <c r="R3372" s="12" t="s">
        <v>8342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31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8341</v>
      </c>
      <c r="R3373" s="12" t="s">
        <v>8342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31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8341</v>
      </c>
      <c r="R3374" s="12" t="s">
        <v>8342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31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8341</v>
      </c>
      <c r="R3375" s="12" t="s">
        <v>8342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31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8341</v>
      </c>
      <c r="R3376" s="12" t="s">
        <v>8342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31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8341</v>
      </c>
      <c r="R3377" s="12" t="s">
        <v>8342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31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8341</v>
      </c>
      <c r="R3378" s="12" t="s">
        <v>8342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31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8341</v>
      </c>
      <c r="R3379" s="12" t="s">
        <v>8342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31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8341</v>
      </c>
      <c r="R3380" s="12" t="s">
        <v>8342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3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8341</v>
      </c>
      <c r="R3381" s="12" t="s">
        <v>8342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31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8341</v>
      </c>
      <c r="R3382" s="12" t="s">
        <v>8342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31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8341</v>
      </c>
      <c r="R3383" s="12" t="s">
        <v>8342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31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8341</v>
      </c>
      <c r="R3384" s="12" t="s">
        <v>8342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31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8341</v>
      </c>
      <c r="R3385" s="12" t="s">
        <v>8342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31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8341</v>
      </c>
      <c r="R3386" s="12" t="s">
        <v>8342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31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8341</v>
      </c>
      <c r="R3387" s="12" t="s">
        <v>8342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31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8341</v>
      </c>
      <c r="R3388" s="12" t="s">
        <v>8342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31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8341</v>
      </c>
      <c r="R3389" s="12" t="s">
        <v>8342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31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8341</v>
      </c>
      <c r="R3390" s="12" t="s">
        <v>8342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3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8341</v>
      </c>
      <c r="R3391" s="12" t="s">
        <v>8342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31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8341</v>
      </c>
      <c r="R3392" s="12" t="s">
        <v>8342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31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8341</v>
      </c>
      <c r="R3393" s="12" t="s">
        <v>8342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31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IF(L3394=0,0,ROUND(E3394/L3394,2))</f>
        <v>41.67</v>
      </c>
      <c r="Q3394" s="12" t="s">
        <v>8341</v>
      </c>
      <c r="R3394" s="12" t="s">
        <v>8342</v>
      </c>
      <c r="S3394" s="10">
        <f t="shared" ref="S3394:S3457" si="267">(((J3394/60)/60)/24)+DATE(1970,1,1)</f>
        <v>42446.845543981486</v>
      </c>
      <c r="T3394" s="10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31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8341</v>
      </c>
      <c r="R3395" s="12" t="s">
        <v>8342</v>
      </c>
      <c r="S3395" s="10">
        <f t="shared" si="267"/>
        <v>41923.921643518523</v>
      </c>
      <c r="T3395" s="10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31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8341</v>
      </c>
      <c r="R3396" s="12" t="s">
        <v>8342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31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8341</v>
      </c>
      <c r="R3397" s="12" t="s">
        <v>8342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31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8341</v>
      </c>
      <c r="R3398" s="12" t="s">
        <v>8342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31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8341</v>
      </c>
      <c r="R3399" s="12" t="s">
        <v>8342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31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8341</v>
      </c>
      <c r="R3400" s="12" t="s">
        <v>8342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3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8341</v>
      </c>
      <c r="R3401" s="12" t="s">
        <v>8342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31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8341</v>
      </c>
      <c r="R3402" s="12" t="s">
        <v>8342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31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8341</v>
      </c>
      <c r="R3403" s="12" t="s">
        <v>8342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31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8341</v>
      </c>
      <c r="R3404" s="12" t="s">
        <v>8342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31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8341</v>
      </c>
      <c r="R3405" s="12" t="s">
        <v>8342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31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8341</v>
      </c>
      <c r="R3406" s="12" t="s">
        <v>8342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31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8341</v>
      </c>
      <c r="R3407" s="12" t="s">
        <v>8342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31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8341</v>
      </c>
      <c r="R3408" s="12" t="s">
        <v>8342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31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8341</v>
      </c>
      <c r="R3409" s="12" t="s">
        <v>8342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31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8341</v>
      </c>
      <c r="R3410" s="12" t="s">
        <v>8342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3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8341</v>
      </c>
      <c r="R3411" s="12" t="s">
        <v>8342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31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8341</v>
      </c>
      <c r="R3412" s="12" t="s">
        <v>8342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31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8341</v>
      </c>
      <c r="R3413" s="12" t="s">
        <v>8342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31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8341</v>
      </c>
      <c r="R3414" s="12" t="s">
        <v>8342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31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8341</v>
      </c>
      <c r="R3415" s="12" t="s">
        <v>8342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31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8341</v>
      </c>
      <c r="R3416" s="12" t="s">
        <v>8342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31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8341</v>
      </c>
      <c r="R3417" s="12" t="s">
        <v>8342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31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8341</v>
      </c>
      <c r="R3418" s="12" t="s">
        <v>8342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31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8341</v>
      </c>
      <c r="R3419" s="12" t="s">
        <v>8342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31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8341</v>
      </c>
      <c r="R3420" s="12" t="s">
        <v>8342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3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8341</v>
      </c>
      <c r="R3421" s="12" t="s">
        <v>8342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31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8341</v>
      </c>
      <c r="R3422" s="12" t="s">
        <v>8342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31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8341</v>
      </c>
      <c r="R3423" s="12" t="s">
        <v>8342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31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8341</v>
      </c>
      <c r="R3424" s="12" t="s">
        <v>8342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31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8341</v>
      </c>
      <c r="R3425" s="12" t="s">
        <v>8342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31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8341</v>
      </c>
      <c r="R3426" s="12" t="s">
        <v>8342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31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8341</v>
      </c>
      <c r="R3427" s="12" t="s">
        <v>8342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31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8341</v>
      </c>
      <c r="R3428" s="12" t="s">
        <v>8342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31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8341</v>
      </c>
      <c r="R3429" s="12" t="s">
        <v>8342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31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8341</v>
      </c>
      <c r="R3430" s="12" t="s">
        <v>8342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8341</v>
      </c>
      <c r="R3431" s="12" t="s">
        <v>8342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31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8341</v>
      </c>
      <c r="R3432" s="12" t="s">
        <v>8342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31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8341</v>
      </c>
      <c r="R3433" s="12" t="s">
        <v>8342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31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8341</v>
      </c>
      <c r="R3434" s="12" t="s">
        <v>8342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31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8341</v>
      </c>
      <c r="R3435" s="12" t="s">
        <v>8342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31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8341</v>
      </c>
      <c r="R3436" s="12" t="s">
        <v>8342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31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8341</v>
      </c>
      <c r="R3437" s="12" t="s">
        <v>8342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31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8341</v>
      </c>
      <c r="R3438" s="12" t="s">
        <v>8342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31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8341</v>
      </c>
      <c r="R3439" s="12" t="s">
        <v>8342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31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8341</v>
      </c>
      <c r="R3440" s="12" t="s">
        <v>8342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3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8341</v>
      </c>
      <c r="R3441" s="12" t="s">
        <v>8342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31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8341</v>
      </c>
      <c r="R3442" s="12" t="s">
        <v>8342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31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8341</v>
      </c>
      <c r="R3443" s="12" t="s">
        <v>8342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31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8341</v>
      </c>
      <c r="R3444" s="12" t="s">
        <v>8342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31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8341</v>
      </c>
      <c r="R3445" s="12" t="s">
        <v>8342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31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8341</v>
      </c>
      <c r="R3446" s="12" t="s">
        <v>8342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31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8341</v>
      </c>
      <c r="R3447" s="12" t="s">
        <v>8342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31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8341</v>
      </c>
      <c r="R3448" s="12" t="s">
        <v>8342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31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8341</v>
      </c>
      <c r="R3449" s="12" t="s">
        <v>8342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31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8341</v>
      </c>
      <c r="R3450" s="12" t="s">
        <v>8342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3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8341</v>
      </c>
      <c r="R3451" s="12" t="s">
        <v>8342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31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8341</v>
      </c>
      <c r="R3452" s="12" t="s">
        <v>8342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31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8341</v>
      </c>
      <c r="R3453" s="12" t="s">
        <v>8342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31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8341</v>
      </c>
      <c r="R3454" s="12" t="s">
        <v>8342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31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8341</v>
      </c>
      <c r="R3455" s="12" t="s">
        <v>8342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31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8341</v>
      </c>
      <c r="R3456" s="12" t="s">
        <v>8342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31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8341</v>
      </c>
      <c r="R3457" s="12" t="s">
        <v>8342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31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IF(L3458=0,0,ROUND(E3458/L3458,2))</f>
        <v>358.69</v>
      </c>
      <c r="Q3458" s="12" t="s">
        <v>8341</v>
      </c>
      <c r="R3458" s="12" t="s">
        <v>8342</v>
      </c>
      <c r="S3458" s="10">
        <f t="shared" ref="S3458:S3521" si="272">(((J3458/60)/60)/24)+DATE(1970,1,1)</f>
        <v>41821.205636574072</v>
      </c>
      <c r="T3458" s="10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31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8341</v>
      </c>
      <c r="R3459" s="12" t="s">
        <v>8342</v>
      </c>
      <c r="S3459" s="10">
        <f t="shared" si="272"/>
        <v>42016.706678240742</v>
      </c>
      <c r="T3459" s="10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31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8341</v>
      </c>
      <c r="R3460" s="12" t="s">
        <v>8342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3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8341</v>
      </c>
      <c r="R3461" s="12" t="s">
        <v>8342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31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8341</v>
      </c>
      <c r="R3462" s="12" t="s">
        <v>8342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31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8341</v>
      </c>
      <c r="R3463" s="12" t="s">
        <v>8342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31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8341</v>
      </c>
      <c r="R3464" s="12" t="s">
        <v>8342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31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8341</v>
      </c>
      <c r="R3465" s="12" t="s">
        <v>8342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31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8341</v>
      </c>
      <c r="R3466" s="12" t="s">
        <v>8342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31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8341</v>
      </c>
      <c r="R3467" s="12" t="s">
        <v>8342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31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8341</v>
      </c>
      <c r="R3468" s="12" t="s">
        <v>8342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31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8341</v>
      </c>
      <c r="R3469" s="12" t="s">
        <v>8342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31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8341</v>
      </c>
      <c r="R3470" s="12" t="s">
        <v>8342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3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8341</v>
      </c>
      <c r="R3471" s="12" t="s">
        <v>8342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31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8341</v>
      </c>
      <c r="R3472" s="12" t="s">
        <v>8342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31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8341</v>
      </c>
      <c r="R3473" s="12" t="s">
        <v>8342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31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8341</v>
      </c>
      <c r="R3474" s="12" t="s">
        <v>8342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31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8341</v>
      </c>
      <c r="R3475" s="12" t="s">
        <v>8342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31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8341</v>
      </c>
      <c r="R3476" s="12" t="s">
        <v>8342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31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8341</v>
      </c>
      <c r="R3477" s="12" t="s">
        <v>8342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31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8341</v>
      </c>
      <c r="R3478" s="12" t="s">
        <v>8342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31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8341</v>
      </c>
      <c r="R3479" s="12" t="s">
        <v>8342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31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8341</v>
      </c>
      <c r="R3480" s="12" t="s">
        <v>8342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3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8341</v>
      </c>
      <c r="R3481" s="12" t="s">
        <v>8342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31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8341</v>
      </c>
      <c r="R3482" s="12" t="s">
        <v>8342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31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8341</v>
      </c>
      <c r="R3483" s="12" t="s">
        <v>8342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31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8341</v>
      </c>
      <c r="R3484" s="12" t="s">
        <v>8342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31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8341</v>
      </c>
      <c r="R3485" s="12" t="s">
        <v>8342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31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8341</v>
      </c>
      <c r="R3486" s="12" t="s">
        <v>8342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31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8341</v>
      </c>
      <c r="R3487" s="12" t="s">
        <v>8342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31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8341</v>
      </c>
      <c r="R3488" s="12" t="s">
        <v>8342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31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8341</v>
      </c>
      <c r="R3489" s="12" t="s">
        <v>8342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31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8341</v>
      </c>
      <c r="R3490" s="12" t="s">
        <v>8342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3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8341</v>
      </c>
      <c r="R3491" s="12" t="s">
        <v>8342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31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8341</v>
      </c>
      <c r="R3492" s="12" t="s">
        <v>8342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31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8341</v>
      </c>
      <c r="R3493" s="12" t="s">
        <v>8342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31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8341</v>
      </c>
      <c r="R3494" s="12" t="s">
        <v>8342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31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8341</v>
      </c>
      <c r="R3495" s="12" t="s">
        <v>8342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31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8341</v>
      </c>
      <c r="R3496" s="12" t="s">
        <v>8342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31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8341</v>
      </c>
      <c r="R3497" s="12" t="s">
        <v>8342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31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8341</v>
      </c>
      <c r="R3498" s="12" t="s">
        <v>8342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31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8341</v>
      </c>
      <c r="R3499" s="12" t="s">
        <v>8342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31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8341</v>
      </c>
      <c r="R3500" s="12" t="s">
        <v>8342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3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8341</v>
      </c>
      <c r="R3501" s="12" t="s">
        <v>8342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31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8341</v>
      </c>
      <c r="R3502" s="12" t="s">
        <v>8342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31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8341</v>
      </c>
      <c r="R3503" s="12" t="s">
        <v>8342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31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8341</v>
      </c>
      <c r="R3504" s="12" t="s">
        <v>8342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31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8341</v>
      </c>
      <c r="R3505" s="12" t="s">
        <v>8342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31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8341</v>
      </c>
      <c r="R3506" s="12" t="s">
        <v>8342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31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8341</v>
      </c>
      <c r="R3507" s="12" t="s">
        <v>8342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31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8341</v>
      </c>
      <c r="R3508" s="12" t="s">
        <v>8342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31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8341</v>
      </c>
      <c r="R3509" s="12" t="s">
        <v>8342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31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8341</v>
      </c>
      <c r="R3510" s="12" t="s">
        <v>8342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3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8341</v>
      </c>
      <c r="R3511" s="12" t="s">
        <v>8342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31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8341</v>
      </c>
      <c r="R3512" s="12" t="s">
        <v>8342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31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8341</v>
      </c>
      <c r="R3513" s="12" t="s">
        <v>8342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31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8341</v>
      </c>
      <c r="R3514" s="12" t="s">
        <v>8342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31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8341</v>
      </c>
      <c r="R3515" s="12" t="s">
        <v>8342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31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8341</v>
      </c>
      <c r="R3516" s="12" t="s">
        <v>8342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31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8341</v>
      </c>
      <c r="R3517" s="12" t="s">
        <v>8342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31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8341</v>
      </c>
      <c r="R3518" s="12" t="s">
        <v>8342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31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8341</v>
      </c>
      <c r="R3519" s="12" t="s">
        <v>8342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31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8341</v>
      </c>
      <c r="R3520" s="12" t="s">
        <v>8342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3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8341</v>
      </c>
      <c r="R3521" s="12" t="s">
        <v>8342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31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IF(L3522=0,0,ROUND(E3522/L3522,2))</f>
        <v>95.95</v>
      </c>
      <c r="Q3522" s="12" t="s">
        <v>8341</v>
      </c>
      <c r="R3522" s="12" t="s">
        <v>8342</v>
      </c>
      <c r="S3522" s="10">
        <f t="shared" ref="S3522:S3585" si="277">(((J3522/60)/60)/24)+DATE(1970,1,1)</f>
        <v>42227.824212962965</v>
      </c>
      <c r="T3522" s="10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31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8341</v>
      </c>
      <c r="R3523" s="12" t="s">
        <v>8342</v>
      </c>
      <c r="S3523" s="10">
        <f t="shared" si="277"/>
        <v>41881.361342592594</v>
      </c>
      <c r="T3523" s="10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31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8341</v>
      </c>
      <c r="R3524" s="12" t="s">
        <v>8342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31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8341</v>
      </c>
      <c r="R3525" s="12" t="s">
        <v>8342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31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8341</v>
      </c>
      <c r="R3526" s="12" t="s">
        <v>8342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31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8341</v>
      </c>
      <c r="R3527" s="12" t="s">
        <v>8342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31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8341</v>
      </c>
      <c r="R3528" s="12" t="s">
        <v>8342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31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8341</v>
      </c>
      <c r="R3529" s="12" t="s">
        <v>8342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31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8341</v>
      </c>
      <c r="R3530" s="12" t="s">
        <v>8342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8341</v>
      </c>
      <c r="R3531" s="12" t="s">
        <v>8342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31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8341</v>
      </c>
      <c r="R3532" s="12" t="s">
        <v>8342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31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8341</v>
      </c>
      <c r="R3533" s="12" t="s">
        <v>8342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31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8341</v>
      </c>
      <c r="R3534" s="12" t="s">
        <v>8342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31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8341</v>
      </c>
      <c r="R3535" s="12" t="s">
        <v>8342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31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8341</v>
      </c>
      <c r="R3536" s="12" t="s">
        <v>8342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31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8341</v>
      </c>
      <c r="R3537" s="12" t="s">
        <v>8342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31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8341</v>
      </c>
      <c r="R3538" s="12" t="s">
        <v>8342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31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8341</v>
      </c>
      <c r="R3539" s="12" t="s">
        <v>8342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31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8341</v>
      </c>
      <c r="R3540" s="12" t="s">
        <v>8342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3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8341</v>
      </c>
      <c r="R3541" s="12" t="s">
        <v>8342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31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8341</v>
      </c>
      <c r="R3542" s="12" t="s">
        <v>8342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31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8341</v>
      </c>
      <c r="R3543" s="12" t="s">
        <v>8342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31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8341</v>
      </c>
      <c r="R3544" s="12" t="s">
        <v>8342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31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8341</v>
      </c>
      <c r="R3545" s="12" t="s">
        <v>8342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31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8341</v>
      </c>
      <c r="R3546" s="12" t="s">
        <v>8342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31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8341</v>
      </c>
      <c r="R3547" s="12" t="s">
        <v>8342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31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8341</v>
      </c>
      <c r="R3548" s="12" t="s">
        <v>8342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31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8341</v>
      </c>
      <c r="R3549" s="12" t="s">
        <v>8342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31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8341</v>
      </c>
      <c r="R3550" s="12" t="s">
        <v>8342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3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8341</v>
      </c>
      <c r="R3551" s="12" t="s">
        <v>8342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31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8341</v>
      </c>
      <c r="R3552" s="12" t="s">
        <v>8342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31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8341</v>
      </c>
      <c r="R3553" s="12" t="s">
        <v>8342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31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8341</v>
      </c>
      <c r="R3554" s="12" t="s">
        <v>8342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31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8341</v>
      </c>
      <c r="R3555" s="12" t="s">
        <v>8342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31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8341</v>
      </c>
      <c r="R3556" s="12" t="s">
        <v>8342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31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8341</v>
      </c>
      <c r="R3557" s="12" t="s">
        <v>8342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31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8341</v>
      </c>
      <c r="R3558" s="12" t="s">
        <v>8342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31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8341</v>
      </c>
      <c r="R3559" s="12" t="s">
        <v>8342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31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8341</v>
      </c>
      <c r="R3560" s="12" t="s">
        <v>8342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3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8341</v>
      </c>
      <c r="R3561" s="12" t="s">
        <v>8342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31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8341</v>
      </c>
      <c r="R3562" s="12" t="s">
        <v>8342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31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8341</v>
      </c>
      <c r="R3563" s="12" t="s">
        <v>8342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31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8341</v>
      </c>
      <c r="R3564" s="12" t="s">
        <v>8342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31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8341</v>
      </c>
      <c r="R3565" s="12" t="s">
        <v>8342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31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8341</v>
      </c>
      <c r="R3566" s="12" t="s">
        <v>8342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31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8341</v>
      </c>
      <c r="R3567" s="12" t="s">
        <v>8342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31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8341</v>
      </c>
      <c r="R3568" s="12" t="s">
        <v>8342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31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8341</v>
      </c>
      <c r="R3569" s="12" t="s">
        <v>8342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31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8341</v>
      </c>
      <c r="R3570" s="12" t="s">
        <v>8342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3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8341</v>
      </c>
      <c r="R3571" s="12" t="s">
        <v>8342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31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8341</v>
      </c>
      <c r="R3572" s="12" t="s">
        <v>8342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31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8341</v>
      </c>
      <c r="R3573" s="12" t="s">
        <v>8342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31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8341</v>
      </c>
      <c r="R3574" s="12" t="s">
        <v>8342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31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8341</v>
      </c>
      <c r="R3575" s="12" t="s">
        <v>8342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31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8341</v>
      </c>
      <c r="R3576" s="12" t="s">
        <v>8342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31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8341</v>
      </c>
      <c r="R3577" s="12" t="s">
        <v>8342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31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8341</v>
      </c>
      <c r="R3578" s="12" t="s">
        <v>8342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31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8341</v>
      </c>
      <c r="R3579" s="12" t="s">
        <v>8342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31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8341</v>
      </c>
      <c r="R3580" s="12" t="s">
        <v>8342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3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8341</v>
      </c>
      <c r="R3581" s="12" t="s">
        <v>8342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31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8341</v>
      </c>
      <c r="R3582" s="12" t="s">
        <v>8342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31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8341</v>
      </c>
      <c r="R3583" s="12" t="s">
        <v>8342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31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8341</v>
      </c>
      <c r="R3584" s="12" t="s">
        <v>8342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31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8341</v>
      </c>
      <c r="R3585" s="12" t="s">
        <v>8342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31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IF(L3586=0,0,ROUND(E3586/L3586,2))</f>
        <v>30.94</v>
      </c>
      <c r="Q3586" s="12" t="s">
        <v>8341</v>
      </c>
      <c r="R3586" s="12" t="s">
        <v>8342</v>
      </c>
      <c r="S3586" s="10">
        <f t="shared" ref="S3586:S3649" si="282">(((J3586/60)/60)/24)+DATE(1970,1,1)</f>
        <v>42168.316481481481</v>
      </c>
      <c r="T3586" s="10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31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8341</v>
      </c>
      <c r="R3587" s="12" t="s">
        <v>8342</v>
      </c>
      <c r="S3587" s="10">
        <f t="shared" si="282"/>
        <v>41964.716319444444</v>
      </c>
      <c r="T3587" s="10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31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8341</v>
      </c>
      <c r="R3588" s="12" t="s">
        <v>8342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31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8341</v>
      </c>
      <c r="R3589" s="12" t="s">
        <v>8342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31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8341</v>
      </c>
      <c r="R3590" s="12" t="s">
        <v>8342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3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8341</v>
      </c>
      <c r="R3591" s="12" t="s">
        <v>8342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31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8341</v>
      </c>
      <c r="R3592" s="12" t="s">
        <v>8342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31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8341</v>
      </c>
      <c r="R3593" s="12" t="s">
        <v>8342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31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8341</v>
      </c>
      <c r="R3594" s="12" t="s">
        <v>8342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31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8341</v>
      </c>
      <c r="R3595" s="12" t="s">
        <v>8342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31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8341</v>
      </c>
      <c r="R3596" s="12" t="s">
        <v>8342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31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8341</v>
      </c>
      <c r="R3597" s="12" t="s">
        <v>8342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31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8341</v>
      </c>
      <c r="R3598" s="12" t="s">
        <v>8342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31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8341</v>
      </c>
      <c r="R3599" s="12" t="s">
        <v>8342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31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8341</v>
      </c>
      <c r="R3600" s="12" t="s">
        <v>8342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3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8341</v>
      </c>
      <c r="R3601" s="12" t="s">
        <v>8342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31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8341</v>
      </c>
      <c r="R3602" s="12" t="s">
        <v>8342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31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8341</v>
      </c>
      <c r="R3603" s="12" t="s">
        <v>8342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31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8341</v>
      </c>
      <c r="R3604" s="12" t="s">
        <v>8342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31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8341</v>
      </c>
      <c r="R3605" s="12" t="s">
        <v>8342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31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8341</v>
      </c>
      <c r="R3606" s="12" t="s">
        <v>8342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31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8341</v>
      </c>
      <c r="R3607" s="12" t="s">
        <v>8342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31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8341</v>
      </c>
      <c r="R3608" s="12" t="s">
        <v>8342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31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8341</v>
      </c>
      <c r="R3609" s="12" t="s">
        <v>8342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31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8341</v>
      </c>
      <c r="R3610" s="12" t="s">
        <v>8342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3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8341</v>
      </c>
      <c r="R3611" s="12" t="s">
        <v>8342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31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8341</v>
      </c>
      <c r="R3612" s="12" t="s">
        <v>8342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31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8341</v>
      </c>
      <c r="R3613" s="12" t="s">
        <v>8342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31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8341</v>
      </c>
      <c r="R3614" s="12" t="s">
        <v>8342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31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8341</v>
      </c>
      <c r="R3615" s="12" t="s">
        <v>8342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31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8341</v>
      </c>
      <c r="R3616" s="12" t="s">
        <v>8342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31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8341</v>
      </c>
      <c r="R3617" s="12" t="s">
        <v>8342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31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8341</v>
      </c>
      <c r="R3618" s="12" t="s">
        <v>8342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31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8341</v>
      </c>
      <c r="R3619" s="12" t="s">
        <v>8342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31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8341</v>
      </c>
      <c r="R3620" s="12" t="s">
        <v>8342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3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8341</v>
      </c>
      <c r="R3621" s="12" t="s">
        <v>8342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31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8341</v>
      </c>
      <c r="R3622" s="12" t="s">
        <v>8342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31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8341</v>
      </c>
      <c r="R3623" s="12" t="s">
        <v>8342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31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8341</v>
      </c>
      <c r="R3624" s="12" t="s">
        <v>8342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31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8341</v>
      </c>
      <c r="R3625" s="12" t="s">
        <v>8342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31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8341</v>
      </c>
      <c r="R3626" s="12" t="s">
        <v>8342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31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8341</v>
      </c>
      <c r="R3627" s="12" t="s">
        <v>8342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31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8341</v>
      </c>
      <c r="R3628" s="12" t="s">
        <v>8342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31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8341</v>
      </c>
      <c r="R3629" s="12" t="s">
        <v>8342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31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8341</v>
      </c>
      <c r="R3630" s="12" t="s">
        <v>8344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8341</v>
      </c>
      <c r="R3631" s="12" t="s">
        <v>8344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31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8341</v>
      </c>
      <c r="R3632" s="12" t="s">
        <v>8344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31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8341</v>
      </c>
      <c r="R3633" s="12" t="s">
        <v>8344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31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8341</v>
      </c>
      <c r="R3634" s="12" t="s">
        <v>8344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31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8341</v>
      </c>
      <c r="R3635" s="12" t="s">
        <v>8344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31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8341</v>
      </c>
      <c r="R3636" s="12" t="s">
        <v>8344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31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8341</v>
      </c>
      <c r="R3637" s="12" t="s">
        <v>8344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31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8341</v>
      </c>
      <c r="R3638" s="12" t="s">
        <v>8344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31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8341</v>
      </c>
      <c r="R3639" s="12" t="s">
        <v>8344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31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8341</v>
      </c>
      <c r="R3640" s="12" t="s">
        <v>8344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3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8341</v>
      </c>
      <c r="R3641" s="12" t="s">
        <v>8344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31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8341</v>
      </c>
      <c r="R3642" s="12" t="s">
        <v>8344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31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8341</v>
      </c>
      <c r="R3643" s="12" t="s">
        <v>8344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31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8341</v>
      </c>
      <c r="R3644" s="12" t="s">
        <v>8344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31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8341</v>
      </c>
      <c r="R3645" s="12" t="s">
        <v>8344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31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8341</v>
      </c>
      <c r="R3646" s="12" t="s">
        <v>8344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31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8341</v>
      </c>
      <c r="R3647" s="12" t="s">
        <v>8344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31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8341</v>
      </c>
      <c r="R3648" s="12" t="s">
        <v>8344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31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8341</v>
      </c>
      <c r="R3649" s="12" t="s">
        <v>8344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31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IF(L3650=0,0,ROUND(E3650/L3650,2))</f>
        <v>550.04</v>
      </c>
      <c r="Q3650" s="12" t="s">
        <v>8341</v>
      </c>
      <c r="R3650" s="12" t="s">
        <v>8342</v>
      </c>
      <c r="S3650" s="10">
        <f t="shared" ref="S3650:S3713" si="287">(((J3650/60)/60)/24)+DATE(1970,1,1)</f>
        <v>41887.292187500003</v>
      </c>
      <c r="T3650" s="10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3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8341</v>
      </c>
      <c r="R3651" s="12" t="s">
        <v>8342</v>
      </c>
      <c r="S3651" s="10">
        <f t="shared" si="287"/>
        <v>41780.712893518517</v>
      </c>
      <c r="T3651" s="10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31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8341</v>
      </c>
      <c r="R3652" s="12" t="s">
        <v>8342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31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8341</v>
      </c>
      <c r="R3653" s="12" t="s">
        <v>8342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31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8341</v>
      </c>
      <c r="R3654" s="12" t="s">
        <v>8342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31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8341</v>
      </c>
      <c r="R3655" s="12" t="s">
        <v>8342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31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8341</v>
      </c>
      <c r="R3656" s="12" t="s">
        <v>8342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31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8341</v>
      </c>
      <c r="R3657" s="12" t="s">
        <v>8342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31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8341</v>
      </c>
      <c r="R3658" s="12" t="s">
        <v>8342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31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8341</v>
      </c>
      <c r="R3659" s="12" t="s">
        <v>8342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31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8341</v>
      </c>
      <c r="R3660" s="12" t="s">
        <v>8342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3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8341</v>
      </c>
      <c r="R3661" s="12" t="s">
        <v>8342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31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8341</v>
      </c>
      <c r="R3662" s="12" t="s">
        <v>8342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31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8341</v>
      </c>
      <c r="R3663" s="12" t="s">
        <v>8342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31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8341</v>
      </c>
      <c r="R3664" s="12" t="s">
        <v>8342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31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8341</v>
      </c>
      <c r="R3665" s="12" t="s">
        <v>8342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31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8341</v>
      </c>
      <c r="R3666" s="12" t="s">
        <v>8342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31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8341</v>
      </c>
      <c r="R3667" s="12" t="s">
        <v>8342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31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8341</v>
      </c>
      <c r="R3668" s="12" t="s">
        <v>8342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31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8341</v>
      </c>
      <c r="R3669" s="12" t="s">
        <v>8342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31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8341</v>
      </c>
      <c r="R3670" s="12" t="s">
        <v>8342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3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8341</v>
      </c>
      <c r="R3671" s="12" t="s">
        <v>8342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31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8341</v>
      </c>
      <c r="R3672" s="12" t="s">
        <v>8342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31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8341</v>
      </c>
      <c r="R3673" s="12" t="s">
        <v>8342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31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8341</v>
      </c>
      <c r="R3674" s="12" t="s">
        <v>8342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31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8341</v>
      </c>
      <c r="R3675" s="12" t="s">
        <v>8342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31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8341</v>
      </c>
      <c r="R3676" s="12" t="s">
        <v>8342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31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8341</v>
      </c>
      <c r="R3677" s="12" t="s">
        <v>8342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31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8341</v>
      </c>
      <c r="R3678" s="12" t="s">
        <v>8342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31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8341</v>
      </c>
      <c r="R3679" s="12" t="s">
        <v>8342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31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8341</v>
      </c>
      <c r="R3680" s="12" t="s">
        <v>8342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3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8341</v>
      </c>
      <c r="R3681" s="12" t="s">
        <v>8342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31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8341</v>
      </c>
      <c r="R3682" s="12" t="s">
        <v>8342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31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8341</v>
      </c>
      <c r="R3683" s="12" t="s">
        <v>8342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31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8341</v>
      </c>
      <c r="R3684" s="12" t="s">
        <v>8342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31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8341</v>
      </c>
      <c r="R3685" s="12" t="s">
        <v>8342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31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8341</v>
      </c>
      <c r="R3686" s="12" t="s">
        <v>8342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31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8341</v>
      </c>
      <c r="R3687" s="12" t="s">
        <v>8342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31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8341</v>
      </c>
      <c r="R3688" s="12" t="s">
        <v>8342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31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8341</v>
      </c>
      <c r="R3689" s="12" t="s">
        <v>8342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31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8341</v>
      </c>
      <c r="R3690" s="12" t="s">
        <v>8342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3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8341</v>
      </c>
      <c r="R3691" s="12" t="s">
        <v>8342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31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8341</v>
      </c>
      <c r="R3692" s="12" t="s">
        <v>8342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31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8341</v>
      </c>
      <c r="R3693" s="12" t="s">
        <v>8342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31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8341</v>
      </c>
      <c r="R3694" s="12" t="s">
        <v>8342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31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8341</v>
      </c>
      <c r="R3695" s="12" t="s">
        <v>8342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31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8341</v>
      </c>
      <c r="R3696" s="12" t="s">
        <v>8342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31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8341</v>
      </c>
      <c r="R3697" s="12" t="s">
        <v>8342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31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8341</v>
      </c>
      <c r="R3698" s="12" t="s">
        <v>8342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31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8341</v>
      </c>
      <c r="R3699" s="12" t="s">
        <v>8342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31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8341</v>
      </c>
      <c r="R3700" s="12" t="s">
        <v>8342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3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8341</v>
      </c>
      <c r="R3701" s="12" t="s">
        <v>8342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31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8341</v>
      </c>
      <c r="R3702" s="12" t="s">
        <v>8342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31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8341</v>
      </c>
      <c r="R3703" s="12" t="s">
        <v>8342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31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8341</v>
      </c>
      <c r="R3704" s="12" t="s">
        <v>8342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31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8341</v>
      </c>
      <c r="R3705" s="12" t="s">
        <v>8342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31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8341</v>
      </c>
      <c r="R3706" s="12" t="s">
        <v>8342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31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8341</v>
      </c>
      <c r="R3707" s="12" t="s">
        <v>8342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31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8341</v>
      </c>
      <c r="R3708" s="12" t="s">
        <v>8342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31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8341</v>
      </c>
      <c r="R3709" s="12" t="s">
        <v>8342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31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8341</v>
      </c>
      <c r="R3710" s="12" t="s">
        <v>8342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3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8341</v>
      </c>
      <c r="R3711" s="12" t="s">
        <v>8342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31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8341</v>
      </c>
      <c r="R3712" s="12" t="s">
        <v>8342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31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8341</v>
      </c>
      <c r="R3713" s="12" t="s">
        <v>8342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31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IF(L3714=0,0,ROUND(E3714/L3714,2))</f>
        <v>110.87</v>
      </c>
      <c r="Q3714" s="12" t="s">
        <v>8341</v>
      </c>
      <c r="R3714" s="12" t="s">
        <v>8342</v>
      </c>
      <c r="S3714" s="10">
        <f t="shared" ref="S3714:S3777" si="292">(((J3714/60)/60)/24)+DATE(1970,1,1)</f>
        <v>42134.172071759262</v>
      </c>
      <c r="T3714" s="10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31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8341</v>
      </c>
      <c r="R3715" s="12" t="s">
        <v>8342</v>
      </c>
      <c r="S3715" s="10">
        <f t="shared" si="292"/>
        <v>42505.738032407404</v>
      </c>
      <c r="T3715" s="10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31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8341</v>
      </c>
      <c r="R3716" s="12" t="s">
        <v>8342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31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8341</v>
      </c>
      <c r="R3717" s="12" t="s">
        <v>8342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31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8341</v>
      </c>
      <c r="R3718" s="12" t="s">
        <v>8342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31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8341</v>
      </c>
      <c r="R3719" s="12" t="s">
        <v>8342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31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8341</v>
      </c>
      <c r="R3720" s="12" t="s">
        <v>8342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3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8341</v>
      </c>
      <c r="R3721" s="12" t="s">
        <v>8342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31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8341</v>
      </c>
      <c r="R3722" s="12" t="s">
        <v>8342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31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8341</v>
      </c>
      <c r="R3723" s="12" t="s">
        <v>8342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31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8341</v>
      </c>
      <c r="R3724" s="12" t="s">
        <v>8342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31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8341</v>
      </c>
      <c r="R3725" s="12" t="s">
        <v>8342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31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8341</v>
      </c>
      <c r="R3726" s="12" t="s">
        <v>8342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31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8341</v>
      </c>
      <c r="R3727" s="12" t="s">
        <v>8342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31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8341</v>
      </c>
      <c r="R3728" s="12" t="s">
        <v>8342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31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8341</v>
      </c>
      <c r="R3729" s="12" t="s">
        <v>8342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31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8341</v>
      </c>
      <c r="R3730" s="12" t="s">
        <v>8342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8341</v>
      </c>
      <c r="R3731" s="12" t="s">
        <v>8342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31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8341</v>
      </c>
      <c r="R3732" s="12" t="s">
        <v>8342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31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8341</v>
      </c>
      <c r="R3733" s="12" t="s">
        <v>8342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31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8341</v>
      </c>
      <c r="R3734" s="12" t="s">
        <v>8342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31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8341</v>
      </c>
      <c r="R3735" s="12" t="s">
        <v>8342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31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8341</v>
      </c>
      <c r="R3736" s="12" t="s">
        <v>8342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31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8341</v>
      </c>
      <c r="R3737" s="12" t="s">
        <v>8342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31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8341</v>
      </c>
      <c r="R3738" s="12" t="s">
        <v>8342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31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8341</v>
      </c>
      <c r="R3739" s="12" t="s">
        <v>8342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31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8341</v>
      </c>
      <c r="R3740" s="12" t="s">
        <v>8342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3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8341</v>
      </c>
      <c r="R3741" s="12" t="s">
        <v>8342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31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8341</v>
      </c>
      <c r="R3742" s="12" t="s">
        <v>8342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31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8341</v>
      </c>
      <c r="R3743" s="12" t="s">
        <v>8342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31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8341</v>
      </c>
      <c r="R3744" s="12" t="s">
        <v>8342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31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8341</v>
      </c>
      <c r="R3745" s="12" t="s">
        <v>8342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31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8341</v>
      </c>
      <c r="R3746" s="12" t="s">
        <v>8342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31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8341</v>
      </c>
      <c r="R3747" s="12" t="s">
        <v>8342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31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8341</v>
      </c>
      <c r="R3748" s="12" t="s">
        <v>8342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31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8341</v>
      </c>
      <c r="R3749" s="12" t="s">
        <v>8342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31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8341</v>
      </c>
      <c r="R3750" s="12" t="s">
        <v>8344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3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8341</v>
      </c>
      <c r="R3751" s="12" t="s">
        <v>8344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31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8341</v>
      </c>
      <c r="R3752" s="12" t="s">
        <v>8344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31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8341</v>
      </c>
      <c r="R3753" s="12" t="s">
        <v>8344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31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8341</v>
      </c>
      <c r="R3754" s="12" t="s">
        <v>8344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31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8341</v>
      </c>
      <c r="R3755" s="12" t="s">
        <v>8344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31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8341</v>
      </c>
      <c r="R3756" s="12" t="s">
        <v>8344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31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8341</v>
      </c>
      <c r="R3757" s="12" t="s">
        <v>8344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31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8341</v>
      </c>
      <c r="R3758" s="12" t="s">
        <v>8344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31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8341</v>
      </c>
      <c r="R3759" s="12" t="s">
        <v>8344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31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8341</v>
      </c>
      <c r="R3760" s="12" t="s">
        <v>8344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3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8341</v>
      </c>
      <c r="R3761" s="12" t="s">
        <v>8344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31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8341</v>
      </c>
      <c r="R3762" s="12" t="s">
        <v>8344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31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8341</v>
      </c>
      <c r="R3763" s="12" t="s">
        <v>8344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31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8341</v>
      </c>
      <c r="R3764" s="12" t="s">
        <v>8344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31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8341</v>
      </c>
      <c r="R3765" s="12" t="s">
        <v>8344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31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8341</v>
      </c>
      <c r="R3766" s="12" t="s">
        <v>8344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31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8341</v>
      </c>
      <c r="R3767" s="12" t="s">
        <v>8344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31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8341</v>
      </c>
      <c r="R3768" s="12" t="s">
        <v>8344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31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8341</v>
      </c>
      <c r="R3769" s="12" t="s">
        <v>8344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31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8341</v>
      </c>
      <c r="R3770" s="12" t="s">
        <v>8344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3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8341</v>
      </c>
      <c r="R3771" s="12" t="s">
        <v>8344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31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8341</v>
      </c>
      <c r="R3772" s="12" t="s">
        <v>8344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31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8341</v>
      </c>
      <c r="R3773" s="12" t="s">
        <v>8344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31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8341</v>
      </c>
      <c r="R3774" s="12" t="s">
        <v>8344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31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8341</v>
      </c>
      <c r="R3775" s="12" t="s">
        <v>8344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31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8341</v>
      </c>
      <c r="R3776" s="12" t="s">
        <v>8344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31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8341</v>
      </c>
      <c r="R3777" s="12" t="s">
        <v>8344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31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IF(L3778=0,0,ROUND(E3778/L3778,2))</f>
        <v>90.82</v>
      </c>
      <c r="Q3778" s="12" t="s">
        <v>8341</v>
      </c>
      <c r="R3778" s="12" t="s">
        <v>8344</v>
      </c>
      <c r="S3778" s="10">
        <f t="shared" ref="S3778:S3841" si="297">(((J3778/60)/60)/24)+DATE(1970,1,1)</f>
        <v>41814.367800925924</v>
      </c>
      <c r="T3778" s="10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31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8341</v>
      </c>
      <c r="R3779" s="12" t="s">
        <v>8344</v>
      </c>
      <c r="S3779" s="10">
        <f t="shared" si="297"/>
        <v>41887.111354166671</v>
      </c>
      <c r="T3779" s="10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31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8341</v>
      </c>
      <c r="R3780" s="12" t="s">
        <v>8344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3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8341</v>
      </c>
      <c r="R3781" s="12" t="s">
        <v>8344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31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8341</v>
      </c>
      <c r="R3782" s="12" t="s">
        <v>8344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31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8341</v>
      </c>
      <c r="R3783" s="12" t="s">
        <v>8344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31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8341</v>
      </c>
      <c r="R3784" s="12" t="s">
        <v>8344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31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8341</v>
      </c>
      <c r="R3785" s="12" t="s">
        <v>8344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31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8341</v>
      </c>
      <c r="R3786" s="12" t="s">
        <v>8344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31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8341</v>
      </c>
      <c r="R3787" s="12" t="s">
        <v>8344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31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8341</v>
      </c>
      <c r="R3788" s="12" t="s">
        <v>8344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31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8341</v>
      </c>
      <c r="R3789" s="12" t="s">
        <v>8344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31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8341</v>
      </c>
      <c r="R3790" s="12" t="s">
        <v>8344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3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8341</v>
      </c>
      <c r="R3791" s="12" t="s">
        <v>8344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31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8341</v>
      </c>
      <c r="R3792" s="12" t="s">
        <v>8344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31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8341</v>
      </c>
      <c r="R3793" s="12" t="s">
        <v>8344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31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8341</v>
      </c>
      <c r="R3794" s="12" t="s">
        <v>8344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31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8341</v>
      </c>
      <c r="R3795" s="12" t="s">
        <v>8344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31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8341</v>
      </c>
      <c r="R3796" s="12" t="s">
        <v>8344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31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8341</v>
      </c>
      <c r="R3797" s="12" t="s">
        <v>8344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31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8341</v>
      </c>
      <c r="R3798" s="12" t="s">
        <v>8344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31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8341</v>
      </c>
      <c r="R3799" s="12" t="s">
        <v>8344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31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8341</v>
      </c>
      <c r="R3800" s="12" t="s">
        <v>8344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3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8341</v>
      </c>
      <c r="R3801" s="12" t="s">
        <v>8344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31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8341</v>
      </c>
      <c r="R3802" s="12" t="s">
        <v>8344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31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8341</v>
      </c>
      <c r="R3803" s="12" t="s">
        <v>8344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31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8341</v>
      </c>
      <c r="R3804" s="12" t="s">
        <v>8344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31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8341</v>
      </c>
      <c r="R3805" s="12" t="s">
        <v>8344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31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8341</v>
      </c>
      <c r="R3806" s="12" t="s">
        <v>8344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31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8341</v>
      </c>
      <c r="R3807" s="12" t="s">
        <v>8344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31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8341</v>
      </c>
      <c r="R3808" s="12" t="s">
        <v>8344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31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8341</v>
      </c>
      <c r="R3809" s="12" t="s">
        <v>8344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31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8341</v>
      </c>
      <c r="R3810" s="12" t="s">
        <v>8342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3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8341</v>
      </c>
      <c r="R3811" s="12" t="s">
        <v>8342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31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8341</v>
      </c>
      <c r="R3812" s="12" t="s">
        <v>8342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31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8341</v>
      </c>
      <c r="R3813" s="12" t="s">
        <v>8342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31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8341</v>
      </c>
      <c r="R3814" s="12" t="s">
        <v>8342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31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8341</v>
      </c>
      <c r="R3815" s="12" t="s">
        <v>8342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31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8341</v>
      </c>
      <c r="R3816" s="12" t="s">
        <v>8342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31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8341</v>
      </c>
      <c r="R3817" s="12" t="s">
        <v>8342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31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8341</v>
      </c>
      <c r="R3818" s="12" t="s">
        <v>8342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31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8341</v>
      </c>
      <c r="R3819" s="12" t="s">
        <v>8342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31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8341</v>
      </c>
      <c r="R3820" s="12" t="s">
        <v>8342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3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8341</v>
      </c>
      <c r="R3821" s="12" t="s">
        <v>8342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31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8341</v>
      </c>
      <c r="R3822" s="12" t="s">
        <v>8342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31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8341</v>
      </c>
      <c r="R3823" s="12" t="s">
        <v>8342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31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8341</v>
      </c>
      <c r="R3824" s="12" t="s">
        <v>8342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31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8341</v>
      </c>
      <c r="R3825" s="12" t="s">
        <v>8342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31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8341</v>
      </c>
      <c r="R3826" s="12" t="s">
        <v>8342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31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8341</v>
      </c>
      <c r="R3827" s="12" t="s">
        <v>8342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31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8341</v>
      </c>
      <c r="R3828" s="12" t="s">
        <v>8342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31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8341</v>
      </c>
      <c r="R3829" s="12" t="s">
        <v>8342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31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8341</v>
      </c>
      <c r="R3830" s="12" t="s">
        <v>8342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8341</v>
      </c>
      <c r="R3831" s="12" t="s">
        <v>8342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31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8341</v>
      </c>
      <c r="R3832" s="12" t="s">
        <v>8342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31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8341</v>
      </c>
      <c r="R3833" s="12" t="s">
        <v>8342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31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8341</v>
      </c>
      <c r="R3834" s="12" t="s">
        <v>8342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31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8341</v>
      </c>
      <c r="R3835" s="12" t="s">
        <v>8342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31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8341</v>
      </c>
      <c r="R3836" s="12" t="s">
        <v>8342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31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8341</v>
      </c>
      <c r="R3837" s="12" t="s">
        <v>8342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31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8341</v>
      </c>
      <c r="R3838" s="12" t="s">
        <v>8342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31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8341</v>
      </c>
      <c r="R3839" s="12" t="s">
        <v>8342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31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8341</v>
      </c>
      <c r="R3840" s="12" t="s">
        <v>8342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3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8341</v>
      </c>
      <c r="R3841" s="12" t="s">
        <v>8342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31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IF(L3842=0,0,ROUND(E3842/L3842,2))</f>
        <v>21.67</v>
      </c>
      <c r="Q3842" s="12" t="s">
        <v>8341</v>
      </c>
      <c r="R3842" s="12" t="s">
        <v>8342</v>
      </c>
      <c r="S3842" s="10">
        <f t="shared" ref="S3842:S3905" si="302">(((J3842/60)/60)/24)+DATE(1970,1,1)</f>
        <v>42432.701724537037</v>
      </c>
      <c r="T3842" s="10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31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8341</v>
      </c>
      <c r="R3843" s="12" t="s">
        <v>8342</v>
      </c>
      <c r="S3843" s="10">
        <f t="shared" si="302"/>
        <v>41780.785729166666</v>
      </c>
      <c r="T3843" s="10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31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8341</v>
      </c>
      <c r="R3844" s="12" t="s">
        <v>8342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31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8341</v>
      </c>
      <c r="R3845" s="12" t="s">
        <v>8342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31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8341</v>
      </c>
      <c r="R3846" s="12" t="s">
        <v>8342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31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8341</v>
      </c>
      <c r="R3847" s="12" t="s">
        <v>8342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31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8341</v>
      </c>
      <c r="R3848" s="12" t="s">
        <v>8342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31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8341</v>
      </c>
      <c r="R3849" s="12" t="s">
        <v>8342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31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8341</v>
      </c>
      <c r="R3850" s="12" t="s">
        <v>8342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3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8341</v>
      </c>
      <c r="R3851" s="12" t="s">
        <v>8342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31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8341</v>
      </c>
      <c r="R3852" s="12" t="s">
        <v>8342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31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8341</v>
      </c>
      <c r="R3853" s="12" t="s">
        <v>8342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31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8341</v>
      </c>
      <c r="R3854" s="12" t="s">
        <v>8342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31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8341</v>
      </c>
      <c r="R3855" s="12" t="s">
        <v>8342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31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8341</v>
      </c>
      <c r="R3856" s="12" t="s">
        <v>8342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31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8341</v>
      </c>
      <c r="R3857" s="12" t="s">
        <v>8342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31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8341</v>
      </c>
      <c r="R3858" s="12" t="s">
        <v>8342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31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8341</v>
      </c>
      <c r="R3859" s="12" t="s">
        <v>8342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31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8341</v>
      </c>
      <c r="R3860" s="12" t="s">
        <v>8342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3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8341</v>
      </c>
      <c r="R3861" s="12" t="s">
        <v>8342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31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8341</v>
      </c>
      <c r="R3862" s="12" t="s">
        <v>8342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31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8341</v>
      </c>
      <c r="R3863" s="12" t="s">
        <v>8342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31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8341</v>
      </c>
      <c r="R3864" s="12" t="s">
        <v>8342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31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8341</v>
      </c>
      <c r="R3865" s="12" t="s">
        <v>8342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31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8341</v>
      </c>
      <c r="R3866" s="12" t="s">
        <v>8342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31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8341</v>
      </c>
      <c r="R3867" s="12" t="s">
        <v>8342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31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8341</v>
      </c>
      <c r="R3868" s="12" t="s">
        <v>8342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31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8341</v>
      </c>
      <c r="R3869" s="12" t="s">
        <v>8342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31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8341</v>
      </c>
      <c r="R3870" s="12" t="s">
        <v>8344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3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8341</v>
      </c>
      <c r="R3871" s="12" t="s">
        <v>8344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31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8341</v>
      </c>
      <c r="R3872" s="12" t="s">
        <v>8344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31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8341</v>
      </c>
      <c r="R3873" s="12" t="s">
        <v>8344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31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8341</v>
      </c>
      <c r="R3874" s="12" t="s">
        <v>8344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31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8341</v>
      </c>
      <c r="R3875" s="12" t="s">
        <v>8344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31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8341</v>
      </c>
      <c r="R3876" s="12" t="s">
        <v>8344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31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8341</v>
      </c>
      <c r="R3877" s="12" t="s">
        <v>8344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31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8341</v>
      </c>
      <c r="R3878" s="12" t="s">
        <v>8344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31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8341</v>
      </c>
      <c r="R3879" s="12" t="s">
        <v>8344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31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8341</v>
      </c>
      <c r="R3880" s="12" t="s">
        <v>8344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3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8341</v>
      </c>
      <c r="R3881" s="12" t="s">
        <v>8344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31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8341</v>
      </c>
      <c r="R3882" s="12" t="s">
        <v>8344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31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8341</v>
      </c>
      <c r="R3883" s="12" t="s">
        <v>8344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31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8341</v>
      </c>
      <c r="R3884" s="12" t="s">
        <v>8344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31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8341</v>
      </c>
      <c r="R3885" s="12" t="s">
        <v>8344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31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8341</v>
      </c>
      <c r="R3886" s="12" t="s">
        <v>8344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31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8341</v>
      </c>
      <c r="R3887" s="12" t="s">
        <v>8344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31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8341</v>
      </c>
      <c r="R3888" s="12" t="s">
        <v>8344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31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8341</v>
      </c>
      <c r="R3889" s="12" t="s">
        <v>8344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31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8341</v>
      </c>
      <c r="R3890" s="12" t="s">
        <v>8342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3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8341</v>
      </c>
      <c r="R3891" s="12" t="s">
        <v>8342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31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8341</v>
      </c>
      <c r="R3892" s="12" t="s">
        <v>8342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31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8341</v>
      </c>
      <c r="R3893" s="12" t="s">
        <v>8342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31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8341</v>
      </c>
      <c r="R3894" s="12" t="s">
        <v>8342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31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8341</v>
      </c>
      <c r="R3895" s="12" t="s">
        <v>8342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31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8341</v>
      </c>
      <c r="R3896" s="12" t="s">
        <v>8342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31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8341</v>
      </c>
      <c r="R3897" s="12" t="s">
        <v>8342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31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8341</v>
      </c>
      <c r="R3898" s="12" t="s">
        <v>8342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31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8341</v>
      </c>
      <c r="R3899" s="12" t="s">
        <v>8342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31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8341</v>
      </c>
      <c r="R3900" s="12" t="s">
        <v>8342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3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8341</v>
      </c>
      <c r="R3901" s="12" t="s">
        <v>8342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31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8341</v>
      </c>
      <c r="R3902" s="12" t="s">
        <v>8342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31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8341</v>
      </c>
      <c r="R3903" s="12" t="s">
        <v>8342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31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8341</v>
      </c>
      <c r="R3904" s="12" t="s">
        <v>8342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31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8341</v>
      </c>
      <c r="R3905" s="12" t="s">
        <v>8342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31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IF(L3906=0,0,ROUND(E3906/L3906,2))</f>
        <v>1.5</v>
      </c>
      <c r="Q3906" s="12" t="s">
        <v>8341</v>
      </c>
      <c r="R3906" s="12" t="s">
        <v>8342</v>
      </c>
      <c r="S3906" s="10">
        <f t="shared" ref="S3906:S3969" si="307">(((J3906/60)/60)/24)+DATE(1970,1,1)</f>
        <v>42095.229166666672</v>
      </c>
      <c r="T3906" s="10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31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8341</v>
      </c>
      <c r="R3907" s="12" t="s">
        <v>8342</v>
      </c>
      <c r="S3907" s="10">
        <f t="shared" si="307"/>
        <v>42124.623877314814</v>
      </c>
      <c r="T3907" s="10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31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8341</v>
      </c>
      <c r="R3908" s="12" t="s">
        <v>8342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31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8341</v>
      </c>
      <c r="R3909" s="12" t="s">
        <v>8342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31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8341</v>
      </c>
      <c r="R3910" s="12" t="s">
        <v>8342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3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8341</v>
      </c>
      <c r="R3911" s="12" t="s">
        <v>8342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31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8341</v>
      </c>
      <c r="R3912" s="12" t="s">
        <v>8342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31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8341</v>
      </c>
      <c r="R3913" s="12" t="s">
        <v>8342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31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8341</v>
      </c>
      <c r="R3914" s="12" t="s">
        <v>8342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31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8341</v>
      </c>
      <c r="R3915" s="12" t="s">
        <v>8342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31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8341</v>
      </c>
      <c r="R3916" s="12" t="s">
        <v>8342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31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8341</v>
      </c>
      <c r="R3917" s="12" t="s">
        <v>8342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31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8341</v>
      </c>
      <c r="R3918" s="12" t="s">
        <v>8342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31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8341</v>
      </c>
      <c r="R3919" s="12" t="s">
        <v>8342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31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8341</v>
      </c>
      <c r="R3920" s="12" t="s">
        <v>8342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3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8341</v>
      </c>
      <c r="R3921" s="12" t="s">
        <v>8342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31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8341</v>
      </c>
      <c r="R3922" s="12" t="s">
        <v>8342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31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8341</v>
      </c>
      <c r="R3923" s="12" t="s">
        <v>8342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31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8341</v>
      </c>
      <c r="R3924" s="12" t="s">
        <v>8342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31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8341</v>
      </c>
      <c r="R3925" s="12" t="s">
        <v>8342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31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8341</v>
      </c>
      <c r="R3926" s="12" t="s">
        <v>8342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31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8341</v>
      </c>
      <c r="R3927" s="12" t="s">
        <v>8342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31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8341</v>
      </c>
      <c r="R3928" s="12" t="s">
        <v>8342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31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8341</v>
      </c>
      <c r="R3929" s="12" t="s">
        <v>8342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31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8341</v>
      </c>
      <c r="R3930" s="12" t="s">
        <v>8342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8341</v>
      </c>
      <c r="R3931" s="12" t="s">
        <v>8342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31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8341</v>
      </c>
      <c r="R3932" s="12" t="s">
        <v>8342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31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8341</v>
      </c>
      <c r="R3933" s="12" t="s">
        <v>8342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31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8341</v>
      </c>
      <c r="R3934" s="12" t="s">
        <v>8342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31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8341</v>
      </c>
      <c r="R3935" s="12" t="s">
        <v>8342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31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8341</v>
      </c>
      <c r="R3936" s="12" t="s">
        <v>8342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31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8341</v>
      </c>
      <c r="R3937" s="12" t="s">
        <v>8342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31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8341</v>
      </c>
      <c r="R3938" s="12" t="s">
        <v>8342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31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8341</v>
      </c>
      <c r="R3939" s="12" t="s">
        <v>8342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31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8341</v>
      </c>
      <c r="R3940" s="12" t="s">
        <v>8342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3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8341</v>
      </c>
      <c r="R3941" s="12" t="s">
        <v>8342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31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8341</v>
      </c>
      <c r="R3942" s="12" t="s">
        <v>8342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31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8341</v>
      </c>
      <c r="R3943" s="12" t="s">
        <v>8342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31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8341</v>
      </c>
      <c r="R3944" s="12" t="s">
        <v>8342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31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8341</v>
      </c>
      <c r="R3945" s="12" t="s">
        <v>8342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31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8341</v>
      </c>
      <c r="R3946" s="12" t="s">
        <v>8342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31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8341</v>
      </c>
      <c r="R3947" s="12" t="s">
        <v>8342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31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8341</v>
      </c>
      <c r="R3948" s="12" t="s">
        <v>8342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31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8341</v>
      </c>
      <c r="R3949" s="12" t="s">
        <v>8342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31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8341</v>
      </c>
      <c r="R3950" s="12" t="s">
        <v>8342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3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8341</v>
      </c>
      <c r="R3951" s="12" t="s">
        <v>8342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31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8341</v>
      </c>
      <c r="R3952" s="12" t="s">
        <v>8342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31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8341</v>
      </c>
      <c r="R3953" s="12" t="s">
        <v>8342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31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8341</v>
      </c>
      <c r="R3954" s="12" t="s">
        <v>8342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31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8341</v>
      </c>
      <c r="R3955" s="12" t="s">
        <v>8342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31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8341</v>
      </c>
      <c r="R3956" s="12" t="s">
        <v>8342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31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8341</v>
      </c>
      <c r="R3957" s="12" t="s">
        <v>8342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31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8341</v>
      </c>
      <c r="R3958" s="12" t="s">
        <v>8342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31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8341</v>
      </c>
      <c r="R3959" s="12" t="s">
        <v>8342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31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8341</v>
      </c>
      <c r="R3960" s="12" t="s">
        <v>8342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3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8341</v>
      </c>
      <c r="R3961" s="12" t="s">
        <v>8342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31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8341</v>
      </c>
      <c r="R3962" s="12" t="s">
        <v>8342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31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8341</v>
      </c>
      <c r="R3963" s="12" t="s">
        <v>8342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31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8341</v>
      </c>
      <c r="R3964" s="12" t="s">
        <v>8342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31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8341</v>
      </c>
      <c r="R3965" s="12" t="s">
        <v>8342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31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8341</v>
      </c>
      <c r="R3966" s="12" t="s">
        <v>8342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31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8341</v>
      </c>
      <c r="R3967" s="12" t="s">
        <v>8342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31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8341</v>
      </c>
      <c r="R3968" s="12" t="s">
        <v>8342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31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8341</v>
      </c>
      <c r="R3969" s="12" t="s">
        <v>8342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31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IF(L3970=0,0,ROUND(E3970/L3970,2))</f>
        <v>47.91</v>
      </c>
      <c r="Q3970" s="12" t="s">
        <v>8341</v>
      </c>
      <c r="R3970" s="12" t="s">
        <v>8342</v>
      </c>
      <c r="S3970" s="10">
        <f t="shared" ref="S3970:S4033" si="312">(((J3970/60)/60)/24)+DATE(1970,1,1)</f>
        <v>42452.815659722226</v>
      </c>
      <c r="T3970" s="10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3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8341</v>
      </c>
      <c r="R3971" s="12" t="s">
        <v>8342</v>
      </c>
      <c r="S3971" s="10">
        <f t="shared" si="312"/>
        <v>42601.854699074072</v>
      </c>
      <c r="T3971" s="10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31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8341</v>
      </c>
      <c r="R3972" s="12" t="s">
        <v>8342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31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8341</v>
      </c>
      <c r="R3973" s="12" t="s">
        <v>8342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31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8341</v>
      </c>
      <c r="R3974" s="12" t="s">
        <v>8342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31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8341</v>
      </c>
      <c r="R3975" s="12" t="s">
        <v>8342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31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8341</v>
      </c>
      <c r="R3976" s="12" t="s">
        <v>8342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31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8341</v>
      </c>
      <c r="R3977" s="12" t="s">
        <v>8342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31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8341</v>
      </c>
      <c r="R3978" s="12" t="s">
        <v>8342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31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8341</v>
      </c>
      <c r="R3979" s="12" t="s">
        <v>8342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31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8341</v>
      </c>
      <c r="R3980" s="12" t="s">
        <v>8342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3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8341</v>
      </c>
      <c r="R3981" s="12" t="s">
        <v>8342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31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8341</v>
      </c>
      <c r="R3982" s="12" t="s">
        <v>8342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31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8341</v>
      </c>
      <c r="R3983" s="12" t="s">
        <v>8342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31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8341</v>
      </c>
      <c r="R3984" s="12" t="s">
        <v>8342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31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8341</v>
      </c>
      <c r="R3985" s="12" t="s">
        <v>8342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31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8341</v>
      </c>
      <c r="R3986" s="12" t="s">
        <v>8342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31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8341</v>
      </c>
      <c r="R3987" s="12" t="s">
        <v>8342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31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8341</v>
      </c>
      <c r="R3988" s="12" t="s">
        <v>8342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31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8341</v>
      </c>
      <c r="R3989" s="12" t="s">
        <v>8342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31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8341</v>
      </c>
      <c r="R3990" s="12" t="s">
        <v>8342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3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8341</v>
      </c>
      <c r="R3991" s="12" t="s">
        <v>8342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31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8341</v>
      </c>
      <c r="R3992" s="12" t="s">
        <v>8342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31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8341</v>
      </c>
      <c r="R3993" s="12" t="s">
        <v>8342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31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8341</v>
      </c>
      <c r="R3994" s="12" t="s">
        <v>8342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31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8341</v>
      </c>
      <c r="R3995" s="12" t="s">
        <v>8342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31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8341</v>
      </c>
      <c r="R3996" s="12" t="s">
        <v>8342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31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8341</v>
      </c>
      <c r="R3997" s="12" t="s">
        <v>8342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31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8341</v>
      </c>
      <c r="R3998" s="12" t="s">
        <v>8342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31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8341</v>
      </c>
      <c r="R3999" s="12" t="s">
        <v>8342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31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8341</v>
      </c>
      <c r="R4000" s="12" t="s">
        <v>8342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3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8341</v>
      </c>
      <c r="R4001" s="12" t="s">
        <v>8342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31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8341</v>
      </c>
      <c r="R4002" s="12" t="s">
        <v>8342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31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8341</v>
      </c>
      <c r="R4003" s="12" t="s">
        <v>8342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31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8341</v>
      </c>
      <c r="R4004" s="12" t="s">
        <v>8342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31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8341</v>
      </c>
      <c r="R4005" s="12" t="s">
        <v>8342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31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8341</v>
      </c>
      <c r="R4006" s="12" t="s">
        <v>8342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31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8341</v>
      </c>
      <c r="R4007" s="12" t="s">
        <v>8342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31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8341</v>
      </c>
      <c r="R4008" s="12" t="s">
        <v>8342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31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8341</v>
      </c>
      <c r="R4009" s="12" t="s">
        <v>8342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31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8341</v>
      </c>
      <c r="R4010" s="12" t="s">
        <v>8342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3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8341</v>
      </c>
      <c r="R4011" s="12" t="s">
        <v>8342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31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8341</v>
      </c>
      <c r="R4012" s="12" t="s">
        <v>8342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31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8341</v>
      </c>
      <c r="R4013" s="12" t="s">
        <v>8342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31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8341</v>
      </c>
      <c r="R4014" s="12" t="s">
        <v>8342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31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8341</v>
      </c>
      <c r="R4015" s="12" t="s">
        <v>8342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31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8341</v>
      </c>
      <c r="R4016" s="12" t="s">
        <v>8342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31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8341</v>
      </c>
      <c r="R4017" s="12" t="s">
        <v>8342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31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8341</v>
      </c>
      <c r="R4018" s="12" t="s">
        <v>8342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31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8341</v>
      </c>
      <c r="R4019" s="12" t="s">
        <v>8342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31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8341</v>
      </c>
      <c r="R4020" s="12" t="s">
        <v>8342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3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8341</v>
      </c>
      <c r="R4021" s="12" t="s">
        <v>8342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31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8341</v>
      </c>
      <c r="R4022" s="12" t="s">
        <v>8342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31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8341</v>
      </c>
      <c r="R4023" s="12" t="s">
        <v>8342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31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8341</v>
      </c>
      <c r="R4024" s="12" t="s">
        <v>8342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31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8341</v>
      </c>
      <c r="R4025" s="12" t="s">
        <v>8342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31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8341</v>
      </c>
      <c r="R4026" s="12" t="s">
        <v>8342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31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8341</v>
      </c>
      <c r="R4027" s="12" t="s">
        <v>8342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31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8341</v>
      </c>
      <c r="R4028" s="12" t="s">
        <v>8342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31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8341</v>
      </c>
      <c r="R4029" s="12" t="s">
        <v>8342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31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8341</v>
      </c>
      <c r="R4030" s="12" t="s">
        <v>8342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8341</v>
      </c>
      <c r="R4031" s="12" t="s">
        <v>8342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31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8341</v>
      </c>
      <c r="R4032" s="12" t="s">
        <v>8342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31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8341</v>
      </c>
      <c r="R4033" s="12" t="s">
        <v>8342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31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IF(L4034=0,0,ROUND(E4034/L4034,2))</f>
        <v>59</v>
      </c>
      <c r="Q4034" s="12" t="s">
        <v>8341</v>
      </c>
      <c r="R4034" s="12" t="s">
        <v>8342</v>
      </c>
      <c r="S4034" s="10">
        <f t="shared" ref="S4034:S4097" si="317">(((J4034/60)/60)/24)+DATE(1970,1,1)</f>
        <v>42293.809212962966</v>
      </c>
      <c r="T4034" s="10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31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8341</v>
      </c>
      <c r="R4035" s="12" t="s">
        <v>8342</v>
      </c>
      <c r="S4035" s="10">
        <f t="shared" si="317"/>
        <v>42614.268796296295</v>
      </c>
      <c r="T4035" s="10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31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8341</v>
      </c>
      <c r="R4036" s="12" t="s">
        <v>8342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31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8341</v>
      </c>
      <c r="R4037" s="12" t="s">
        <v>8342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31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8341</v>
      </c>
      <c r="R4038" s="12" t="s">
        <v>8342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31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8341</v>
      </c>
      <c r="R4039" s="12" t="s">
        <v>8342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31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8341</v>
      </c>
      <c r="R4040" s="12" t="s">
        <v>8342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3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8341</v>
      </c>
      <c r="R4041" s="12" t="s">
        <v>8342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31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8341</v>
      </c>
      <c r="R4042" s="12" t="s">
        <v>8342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31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8341</v>
      </c>
      <c r="R4043" s="12" t="s">
        <v>8342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31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8341</v>
      </c>
      <c r="R4044" s="12" t="s">
        <v>8342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31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8341</v>
      </c>
      <c r="R4045" s="12" t="s">
        <v>8342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31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8341</v>
      </c>
      <c r="R4046" s="12" t="s">
        <v>8342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31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8341</v>
      </c>
      <c r="R4047" s="12" t="s">
        <v>8342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31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8341</v>
      </c>
      <c r="R4048" s="12" t="s">
        <v>8342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31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8341</v>
      </c>
      <c r="R4049" s="12" t="s">
        <v>8342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31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8341</v>
      </c>
      <c r="R4050" s="12" t="s">
        <v>8342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3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8341</v>
      </c>
      <c r="R4051" s="12" t="s">
        <v>8342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31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8341</v>
      </c>
      <c r="R4052" s="12" t="s">
        <v>8342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31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8341</v>
      </c>
      <c r="R4053" s="12" t="s">
        <v>8342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31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8341</v>
      </c>
      <c r="R4054" s="12" t="s">
        <v>8342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31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8341</v>
      </c>
      <c r="R4055" s="12" t="s">
        <v>8342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31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8341</v>
      </c>
      <c r="R4056" s="12" t="s">
        <v>8342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31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8341</v>
      </c>
      <c r="R4057" s="12" t="s">
        <v>8342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31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8341</v>
      </c>
      <c r="R4058" s="12" t="s">
        <v>8342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31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8341</v>
      </c>
      <c r="R4059" s="12" t="s">
        <v>8342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31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8341</v>
      </c>
      <c r="R4060" s="12" t="s">
        <v>8342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3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8341</v>
      </c>
      <c r="R4061" s="12" t="s">
        <v>8342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31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8341</v>
      </c>
      <c r="R4062" s="12" t="s">
        <v>8342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31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8341</v>
      </c>
      <c r="R4063" s="12" t="s">
        <v>8342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31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8341</v>
      </c>
      <c r="R4064" s="12" t="s">
        <v>8342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31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8341</v>
      </c>
      <c r="R4065" s="12" t="s">
        <v>8342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31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8341</v>
      </c>
      <c r="R4066" s="12" t="s">
        <v>8342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31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8341</v>
      </c>
      <c r="R4067" s="12" t="s">
        <v>8342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31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8341</v>
      </c>
      <c r="R4068" s="12" t="s">
        <v>8342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31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8341</v>
      </c>
      <c r="R4069" s="12" t="s">
        <v>8342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31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8341</v>
      </c>
      <c r="R4070" s="12" t="s">
        <v>8342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3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8341</v>
      </c>
      <c r="R4071" s="12" t="s">
        <v>8342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31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8341</v>
      </c>
      <c r="R4072" s="12" t="s">
        <v>8342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31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8341</v>
      </c>
      <c r="R4073" s="12" t="s">
        <v>8342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31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8341</v>
      </c>
      <c r="R4074" s="12" t="s">
        <v>8342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31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8341</v>
      </c>
      <c r="R4075" s="12" t="s">
        <v>8342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31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8341</v>
      </c>
      <c r="R4076" s="12" t="s">
        <v>8342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31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8341</v>
      </c>
      <c r="R4077" s="12" t="s">
        <v>8342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31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8341</v>
      </c>
      <c r="R4078" s="12" t="s">
        <v>8342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31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8341</v>
      </c>
      <c r="R4079" s="12" t="s">
        <v>8342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31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8341</v>
      </c>
      <c r="R4080" s="12" t="s">
        <v>8342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3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8341</v>
      </c>
      <c r="R4081" s="12" t="s">
        <v>8342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31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8341</v>
      </c>
      <c r="R4082" s="12" t="s">
        <v>8342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31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8341</v>
      </c>
      <c r="R4083" s="12" t="s">
        <v>8342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31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8341</v>
      </c>
      <c r="R4084" s="12" t="s">
        <v>8342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31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8341</v>
      </c>
      <c r="R4085" s="12" t="s">
        <v>8342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31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8341</v>
      </c>
      <c r="R4086" s="12" t="s">
        <v>8342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31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8341</v>
      </c>
      <c r="R4087" s="12" t="s">
        <v>8342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31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8341</v>
      </c>
      <c r="R4088" s="12" t="s">
        <v>8342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31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8341</v>
      </c>
      <c r="R4089" s="12" t="s">
        <v>8342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31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8341</v>
      </c>
      <c r="R4090" s="12" t="s">
        <v>8342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3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8341</v>
      </c>
      <c r="R4091" s="12" t="s">
        <v>8342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31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8341</v>
      </c>
      <c r="R4092" s="12" t="s">
        <v>8342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31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8341</v>
      </c>
      <c r="R4093" s="12" t="s">
        <v>8342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31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8341</v>
      </c>
      <c r="R4094" s="12" t="s">
        <v>8342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31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8341</v>
      </c>
      <c r="R4095" s="12" t="s">
        <v>8342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31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8341</v>
      </c>
      <c r="R4096" s="12" t="s">
        <v>8342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31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8341</v>
      </c>
      <c r="R4097" s="12" t="s">
        <v>8342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31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IF(L4098=0,0,ROUND(E4098/L4098,2))</f>
        <v>80</v>
      </c>
      <c r="Q4098" s="12" t="s">
        <v>8341</v>
      </c>
      <c r="R4098" s="12" t="s">
        <v>8342</v>
      </c>
      <c r="S4098" s="10">
        <f t="shared" ref="S4098:S4115" si="322">(((J4098/60)/60)/24)+DATE(1970,1,1)</f>
        <v>42750.530312499999</v>
      </c>
      <c r="T4098" s="10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31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8341</v>
      </c>
      <c r="R4099" s="12" t="s">
        <v>8342</v>
      </c>
      <c r="S4099" s="10">
        <f t="shared" si="322"/>
        <v>42344.824502314819</v>
      </c>
      <c r="T4099" s="10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31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8341</v>
      </c>
      <c r="R4100" s="12" t="s">
        <v>8342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3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8341</v>
      </c>
      <c r="R4101" s="12" t="s">
        <v>8342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31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8341</v>
      </c>
      <c r="R4102" s="12" t="s">
        <v>8342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31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8341</v>
      </c>
      <c r="R4103" s="12" t="s">
        <v>8342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31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8341</v>
      </c>
      <c r="R4104" s="12" t="s">
        <v>8342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31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8341</v>
      </c>
      <c r="R4105" s="12" t="s">
        <v>8342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31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8341</v>
      </c>
      <c r="R4106" s="12" t="s">
        <v>8342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31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8341</v>
      </c>
      <c r="R4107" s="12" t="s">
        <v>8342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31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8341</v>
      </c>
      <c r="R4108" s="12" t="s">
        <v>8342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31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8341</v>
      </c>
      <c r="R4109" s="12" t="s">
        <v>8342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31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8341</v>
      </c>
      <c r="R4110" s="12" t="s">
        <v>8342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3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8341</v>
      </c>
      <c r="R4111" s="12" t="s">
        <v>8342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31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8341</v>
      </c>
      <c r="R4112" s="12" t="s">
        <v>8342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31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8341</v>
      </c>
      <c r="R4113" s="12" t="s">
        <v>8342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31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8341</v>
      </c>
      <c r="R4114" s="12" t="s">
        <v>8342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31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8341</v>
      </c>
      <c r="R4115" s="12" t="s">
        <v>8342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8696B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EB6F-7FF0-4F48-B665-E8E797E89969}">
  <sheetPr>
    <tabColor theme="9" tint="0.39997558519241921"/>
  </sheetPr>
  <dimension ref="A2:E107"/>
  <sheetViews>
    <sheetView showGridLines="0" topLeftCell="A64" workbookViewId="0">
      <selection activeCell="F95" sqref="F95"/>
    </sheetView>
  </sheetViews>
  <sheetFormatPr defaultRowHeight="15" x14ac:dyDescent="0.25"/>
  <cols>
    <col min="1" max="1" width="15.28515625" bestFit="1" customWidth="1"/>
    <col min="2" max="2" width="18" bestFit="1" customWidth="1"/>
    <col min="3" max="3" width="6.140625" bestFit="1" customWidth="1"/>
    <col min="4" max="6" width="11.28515625" bestFit="1" customWidth="1"/>
  </cols>
  <sheetData>
    <row r="2" spans="1:5" x14ac:dyDescent="0.25">
      <c r="A2" s="13" t="s">
        <v>8378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8360</v>
      </c>
      <c r="B18" s="15">
        <v>839</v>
      </c>
      <c r="C18" s="15">
        <v>493</v>
      </c>
      <c r="D18" s="15">
        <v>37</v>
      </c>
      <c r="E18" s="15">
        <v>1369</v>
      </c>
    </row>
    <row r="27" spans="1:5" x14ac:dyDescent="0.25">
      <c r="A27" s="13" t="s">
        <v>8399</v>
      </c>
      <c r="B27" t="s">
        <v>8341</v>
      </c>
    </row>
    <row r="28" spans="1:5" x14ac:dyDescent="0.25">
      <c r="A28" s="13" t="s">
        <v>8378</v>
      </c>
      <c r="B28" t="s">
        <v>8363</v>
      </c>
    </row>
    <row r="30" spans="1:5" x14ac:dyDescent="0.25">
      <c r="A30" s="13" t="s">
        <v>8362</v>
      </c>
      <c r="B30" s="13" t="s">
        <v>8359</v>
      </c>
    </row>
    <row r="31" spans="1:5" x14ac:dyDescent="0.25">
      <c r="A31" s="13" t="s">
        <v>8361</v>
      </c>
      <c r="B31" t="s">
        <v>8218</v>
      </c>
      <c r="C31" t="s">
        <v>8220</v>
      </c>
      <c r="D31" t="s">
        <v>8360</v>
      </c>
    </row>
    <row r="32" spans="1:5" x14ac:dyDescent="0.25">
      <c r="A32" s="17" t="s">
        <v>8372</v>
      </c>
      <c r="B32" s="26">
        <v>0.6292134831460674</v>
      </c>
      <c r="C32" s="26">
        <v>0.3707865168539326</v>
      </c>
      <c r="D32" s="26">
        <v>1</v>
      </c>
    </row>
    <row r="33" spans="1:4" x14ac:dyDescent="0.25">
      <c r="A33" s="17" t="s">
        <v>8373</v>
      </c>
      <c r="B33" s="26">
        <v>0.6454545454545455</v>
      </c>
      <c r="C33" s="26">
        <v>0.35454545454545455</v>
      </c>
      <c r="D33" s="26">
        <v>1</v>
      </c>
    </row>
    <row r="34" spans="1:4" x14ac:dyDescent="0.25">
      <c r="A34" s="17" t="s">
        <v>8374</v>
      </c>
      <c r="B34" s="26">
        <v>0.6292134831460674</v>
      </c>
      <c r="C34" s="26">
        <v>0.3707865168539326</v>
      </c>
      <c r="D34" s="26">
        <v>1</v>
      </c>
    </row>
    <row r="35" spans="1:4" x14ac:dyDescent="0.25">
      <c r="A35" s="17" t="s">
        <v>8375</v>
      </c>
      <c r="B35" s="26">
        <v>0.63963963963963966</v>
      </c>
      <c r="C35" s="26">
        <v>0.36036036036036034</v>
      </c>
      <c r="D35" s="26">
        <v>1</v>
      </c>
    </row>
    <row r="36" spans="1:4" x14ac:dyDescent="0.25">
      <c r="A36" s="17" t="s">
        <v>8366</v>
      </c>
      <c r="B36" s="26">
        <v>0.68098159509202449</v>
      </c>
      <c r="C36" s="26">
        <v>0.31901840490797545</v>
      </c>
      <c r="D36" s="26">
        <v>1</v>
      </c>
    </row>
    <row r="37" spans="1:4" x14ac:dyDescent="0.25">
      <c r="A37" s="17" t="s">
        <v>8376</v>
      </c>
      <c r="B37" s="26">
        <v>0.67114093959731547</v>
      </c>
      <c r="C37" s="26">
        <v>0.32885906040268459</v>
      </c>
      <c r="D37" s="26">
        <v>1</v>
      </c>
    </row>
    <row r="38" spans="1:4" x14ac:dyDescent="0.25">
      <c r="A38" s="17" t="s">
        <v>8367</v>
      </c>
      <c r="B38" s="26">
        <v>0.63503649635036497</v>
      </c>
      <c r="C38" s="26">
        <v>0.36496350364963503</v>
      </c>
      <c r="D38" s="26">
        <v>1</v>
      </c>
    </row>
    <row r="39" spans="1:4" x14ac:dyDescent="0.25">
      <c r="A39" s="17" t="s">
        <v>8368</v>
      </c>
      <c r="B39" s="26">
        <v>0.60504201680672265</v>
      </c>
      <c r="C39" s="26">
        <v>0.3949579831932773</v>
      </c>
      <c r="D39" s="26">
        <v>1</v>
      </c>
    </row>
    <row r="40" spans="1:4" x14ac:dyDescent="0.25">
      <c r="A40" s="17" t="s">
        <v>8369</v>
      </c>
      <c r="B40" s="26">
        <v>0.63440860215053763</v>
      </c>
      <c r="C40" s="26">
        <v>0.36559139784946237</v>
      </c>
      <c r="D40" s="26">
        <v>1</v>
      </c>
    </row>
    <row r="41" spans="1:4" x14ac:dyDescent="0.25">
      <c r="A41" s="17" t="s">
        <v>8370</v>
      </c>
      <c r="B41" s="26">
        <v>0.56521739130434778</v>
      </c>
      <c r="C41" s="26">
        <v>0.43478260869565216</v>
      </c>
      <c r="D41" s="26">
        <v>1</v>
      </c>
    </row>
    <row r="42" spans="1:4" x14ac:dyDescent="0.25">
      <c r="A42" s="17" t="s">
        <v>8371</v>
      </c>
      <c r="B42" s="26">
        <v>0.63529411764705879</v>
      </c>
      <c r="C42" s="26">
        <v>0.36470588235294116</v>
      </c>
      <c r="D42" s="26">
        <v>1</v>
      </c>
    </row>
    <row r="43" spans="1:4" x14ac:dyDescent="0.25">
      <c r="A43" s="17" t="s">
        <v>8377</v>
      </c>
      <c r="B43" s="26">
        <v>0.51388888888888884</v>
      </c>
      <c r="C43" s="26">
        <v>0.4861111111111111</v>
      </c>
      <c r="D43" s="26">
        <v>1</v>
      </c>
    </row>
    <row r="44" spans="1:4" x14ac:dyDescent="0.25">
      <c r="A44" s="17" t="s">
        <v>8360</v>
      </c>
      <c r="B44" s="26">
        <v>0.62987987987987992</v>
      </c>
      <c r="C44" s="26">
        <v>0.37012012012012013</v>
      </c>
      <c r="D44" s="26">
        <v>1</v>
      </c>
    </row>
    <row r="50" spans="1:2" x14ac:dyDescent="0.25">
      <c r="A50" s="13" t="s">
        <v>8399</v>
      </c>
      <c r="B50" t="s">
        <v>8341</v>
      </c>
    </row>
    <row r="51" spans="1:2" x14ac:dyDescent="0.25">
      <c r="A51" s="13" t="s">
        <v>8378</v>
      </c>
      <c r="B51" t="s">
        <v>8363</v>
      </c>
    </row>
    <row r="53" spans="1:2" x14ac:dyDescent="0.25">
      <c r="A53" s="13" t="s">
        <v>8361</v>
      </c>
      <c r="B53" t="s">
        <v>8362</v>
      </c>
    </row>
    <row r="54" spans="1:2" x14ac:dyDescent="0.25">
      <c r="A54" s="17" t="s">
        <v>8372</v>
      </c>
      <c r="B54" s="26">
        <v>7.0351758793969849E-2</v>
      </c>
    </row>
    <row r="55" spans="1:2" x14ac:dyDescent="0.25">
      <c r="A55" s="17" t="s">
        <v>8373</v>
      </c>
      <c r="B55" s="26">
        <v>8.6862885857860728E-2</v>
      </c>
    </row>
    <row r="56" spans="1:2" x14ac:dyDescent="0.25">
      <c r="A56" s="17" t="s">
        <v>8374</v>
      </c>
      <c r="B56" s="26">
        <v>7.6094759511844939E-2</v>
      </c>
    </row>
    <row r="57" spans="1:2" x14ac:dyDescent="0.25">
      <c r="A57" s="17" t="s">
        <v>8375</v>
      </c>
      <c r="B57" s="26">
        <v>8.1119885139985637E-2</v>
      </c>
    </row>
    <row r="58" spans="1:2" x14ac:dyDescent="0.25">
      <c r="A58" s="17" t="s">
        <v>8366</v>
      </c>
      <c r="B58" s="26">
        <v>0.11916726489590811</v>
      </c>
    </row>
    <row r="59" spans="1:2" x14ac:dyDescent="0.25">
      <c r="A59" s="17" t="s">
        <v>8376</v>
      </c>
      <c r="B59" s="26">
        <v>0.10983488872936109</v>
      </c>
    </row>
    <row r="60" spans="1:2" x14ac:dyDescent="0.25">
      <c r="A60" s="17" t="s">
        <v>8367</v>
      </c>
      <c r="B60" s="26">
        <v>9.9066762383345303E-2</v>
      </c>
    </row>
    <row r="61" spans="1:2" x14ac:dyDescent="0.25">
      <c r="A61" s="17" t="s">
        <v>8368</v>
      </c>
      <c r="B61" s="26">
        <v>8.82986360373295E-2</v>
      </c>
    </row>
    <row r="62" spans="1:2" x14ac:dyDescent="0.25">
      <c r="A62" s="17" t="s">
        <v>8369</v>
      </c>
      <c r="B62" s="26">
        <v>6.9633883704235469E-2</v>
      </c>
    </row>
    <row r="63" spans="1:2" x14ac:dyDescent="0.25">
      <c r="A63" s="17" t="s">
        <v>8370</v>
      </c>
      <c r="B63" s="26">
        <v>8.255563531945441E-2</v>
      </c>
    </row>
    <row r="64" spans="1:2" x14ac:dyDescent="0.25">
      <c r="A64" s="17" t="s">
        <v>8371</v>
      </c>
      <c r="B64" s="26">
        <v>6.3173007896625985E-2</v>
      </c>
    </row>
    <row r="65" spans="1:2" x14ac:dyDescent="0.25">
      <c r="A65" s="17" t="s">
        <v>8377</v>
      </c>
      <c r="B65" s="26">
        <v>5.3840631730078969E-2</v>
      </c>
    </row>
    <row r="66" spans="1:2" x14ac:dyDescent="0.25">
      <c r="A66" s="17" t="s">
        <v>8360</v>
      </c>
      <c r="B66" s="26">
        <v>1</v>
      </c>
    </row>
    <row r="71" spans="1:2" x14ac:dyDescent="0.25">
      <c r="A71" s="13" t="s">
        <v>8399</v>
      </c>
      <c r="B71" t="s">
        <v>8341</v>
      </c>
    </row>
    <row r="72" spans="1:2" x14ac:dyDescent="0.25">
      <c r="A72" s="13" t="s">
        <v>8358</v>
      </c>
      <c r="B72" t="s">
        <v>8363</v>
      </c>
    </row>
    <row r="74" spans="1:2" x14ac:dyDescent="0.25">
      <c r="A74" s="13" t="s">
        <v>8361</v>
      </c>
      <c r="B74" t="s">
        <v>8362</v>
      </c>
    </row>
    <row r="75" spans="1:2" x14ac:dyDescent="0.25">
      <c r="A75" s="14">
        <v>2010</v>
      </c>
      <c r="B75" s="15">
        <v>3</v>
      </c>
    </row>
    <row r="76" spans="1:2" x14ac:dyDescent="0.25">
      <c r="A76" s="27" t="s">
        <v>8424</v>
      </c>
      <c r="B76" s="15">
        <v>1</v>
      </c>
    </row>
    <row r="77" spans="1:2" x14ac:dyDescent="0.25">
      <c r="A77" s="27" t="s">
        <v>8425</v>
      </c>
      <c r="B77" s="15">
        <v>2</v>
      </c>
    </row>
    <row r="78" spans="1:2" x14ac:dyDescent="0.25">
      <c r="A78" s="14">
        <v>2011</v>
      </c>
      <c r="B78" s="15">
        <v>4</v>
      </c>
    </row>
    <row r="79" spans="1:2" x14ac:dyDescent="0.25">
      <c r="A79" s="27" t="s">
        <v>8426</v>
      </c>
      <c r="B79" s="15">
        <v>1</v>
      </c>
    </row>
    <row r="80" spans="1:2" x14ac:dyDescent="0.25">
      <c r="A80" s="27" t="s">
        <v>8423</v>
      </c>
      <c r="B80" s="15">
        <v>1</v>
      </c>
    </row>
    <row r="81" spans="1:2" x14ac:dyDescent="0.25">
      <c r="A81" s="27" t="s">
        <v>8425</v>
      </c>
      <c r="B81" s="15">
        <v>2</v>
      </c>
    </row>
    <row r="82" spans="1:2" x14ac:dyDescent="0.25">
      <c r="A82" s="14">
        <v>2012</v>
      </c>
      <c r="B82" s="15">
        <v>8</v>
      </c>
    </row>
    <row r="83" spans="1:2" x14ac:dyDescent="0.25">
      <c r="A83" s="27" t="s">
        <v>8426</v>
      </c>
      <c r="B83" s="15">
        <v>2</v>
      </c>
    </row>
    <row r="84" spans="1:2" x14ac:dyDescent="0.25">
      <c r="A84" s="27" t="s">
        <v>8423</v>
      </c>
      <c r="B84" s="15">
        <v>2</v>
      </c>
    </row>
    <row r="85" spans="1:2" x14ac:dyDescent="0.25">
      <c r="A85" s="27" t="s">
        <v>8424</v>
      </c>
      <c r="B85" s="15">
        <v>1</v>
      </c>
    </row>
    <row r="86" spans="1:2" x14ac:dyDescent="0.25">
      <c r="A86" s="27" t="s">
        <v>8425</v>
      </c>
      <c r="B86" s="15">
        <v>3</v>
      </c>
    </row>
    <row r="87" spans="1:2" x14ac:dyDescent="0.25">
      <c r="A87" s="14">
        <v>2013</v>
      </c>
      <c r="B87" s="15">
        <v>11</v>
      </c>
    </row>
    <row r="88" spans="1:2" x14ac:dyDescent="0.25">
      <c r="A88" s="27" t="s">
        <v>8423</v>
      </c>
      <c r="B88" s="15">
        <v>5</v>
      </c>
    </row>
    <row r="89" spans="1:2" x14ac:dyDescent="0.25">
      <c r="A89" s="27" t="s">
        <v>8424</v>
      </c>
      <c r="B89" s="15">
        <v>3</v>
      </c>
    </row>
    <row r="90" spans="1:2" x14ac:dyDescent="0.25">
      <c r="A90" s="27" t="s">
        <v>8425</v>
      </c>
      <c r="B90" s="15">
        <v>3</v>
      </c>
    </row>
    <row r="91" spans="1:2" x14ac:dyDescent="0.25">
      <c r="A91" s="14">
        <v>2014</v>
      </c>
      <c r="B91" s="15">
        <v>403</v>
      </c>
    </row>
    <row r="92" spans="1:2" x14ac:dyDescent="0.25">
      <c r="A92" s="27" t="s">
        <v>8423</v>
      </c>
      <c r="B92" s="15">
        <v>121</v>
      </c>
    </row>
    <row r="93" spans="1:2" x14ac:dyDescent="0.25">
      <c r="A93" s="27" t="s">
        <v>8424</v>
      </c>
      <c r="B93" s="15">
        <v>164</v>
      </c>
    </row>
    <row r="94" spans="1:2" x14ac:dyDescent="0.25">
      <c r="A94" s="27" t="s">
        <v>8425</v>
      </c>
      <c r="B94" s="15">
        <v>118</v>
      </c>
    </row>
    <row r="95" spans="1:2" x14ac:dyDescent="0.25">
      <c r="A95" s="14">
        <v>2015</v>
      </c>
      <c r="B95" s="15">
        <v>518</v>
      </c>
    </row>
    <row r="96" spans="1:2" x14ac:dyDescent="0.25">
      <c r="A96" s="27" t="s">
        <v>8426</v>
      </c>
      <c r="B96" s="15">
        <v>148</v>
      </c>
    </row>
    <row r="97" spans="1:2" x14ac:dyDescent="0.25">
      <c r="A97" s="27" t="s">
        <v>8423</v>
      </c>
      <c r="B97" s="15">
        <v>175</v>
      </c>
    </row>
    <row r="98" spans="1:2" x14ac:dyDescent="0.25">
      <c r="A98" s="27" t="s">
        <v>8424</v>
      </c>
      <c r="B98" s="15">
        <v>110</v>
      </c>
    </row>
    <row r="99" spans="1:2" x14ac:dyDescent="0.25">
      <c r="A99" s="27" t="s">
        <v>8425</v>
      </c>
      <c r="B99" s="15">
        <v>85</v>
      </c>
    </row>
    <row r="100" spans="1:2" x14ac:dyDescent="0.25">
      <c r="A100" s="14">
        <v>2016</v>
      </c>
      <c r="B100" s="15">
        <v>391</v>
      </c>
    </row>
    <row r="101" spans="1:2" x14ac:dyDescent="0.25">
      <c r="A101" s="27" t="s">
        <v>8426</v>
      </c>
      <c r="B101" s="15">
        <v>119</v>
      </c>
    </row>
    <row r="102" spans="1:2" x14ac:dyDescent="0.25">
      <c r="A102" s="27" t="s">
        <v>8423</v>
      </c>
      <c r="B102" s="15">
        <v>128</v>
      </c>
    </row>
    <row r="103" spans="1:2" x14ac:dyDescent="0.25">
      <c r="A103" s="27" t="s">
        <v>8424</v>
      </c>
      <c r="B103" s="15">
        <v>79</v>
      </c>
    </row>
    <row r="104" spans="1:2" x14ac:dyDescent="0.25">
      <c r="A104" s="27" t="s">
        <v>8425</v>
      </c>
      <c r="B104" s="15">
        <v>65</v>
      </c>
    </row>
    <row r="105" spans="1:2" x14ac:dyDescent="0.25">
      <c r="A105" s="14">
        <v>2017</v>
      </c>
      <c r="B105" s="15">
        <v>55</v>
      </c>
    </row>
    <row r="106" spans="1:2" x14ac:dyDescent="0.25">
      <c r="A106" s="27" t="s">
        <v>8426</v>
      </c>
      <c r="B106" s="15">
        <v>55</v>
      </c>
    </row>
    <row r="107" spans="1:2" x14ac:dyDescent="0.25">
      <c r="A107" s="14" t="s">
        <v>8360</v>
      </c>
      <c r="B107" s="15">
        <v>1393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C6AD-DC3F-459C-A543-35FDB3CA19E1}">
  <sheetPr>
    <tabColor theme="9" tint="0.39997558519241921"/>
  </sheetPr>
  <dimension ref="A1:O13"/>
  <sheetViews>
    <sheetView showGridLines="0" topLeftCell="A37" workbookViewId="0">
      <selection activeCell="K32" sqref="K3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0.5703125" customWidth="1"/>
    <col min="10" max="10" width="13.28515625" bestFit="1" customWidth="1"/>
    <col min="11" max="11" width="10.28515625" bestFit="1" customWidth="1"/>
    <col min="13" max="13" width="14" bestFit="1" customWidth="1"/>
  </cols>
  <sheetData>
    <row r="1" spans="1:15" s="19" customFormat="1" x14ac:dyDescent="0.25">
      <c r="A1" s="30" t="s">
        <v>8381</v>
      </c>
      <c r="B1" s="30" t="s">
        <v>8400</v>
      </c>
      <c r="C1" s="30" t="s">
        <v>8401</v>
      </c>
      <c r="D1" s="30" t="s">
        <v>8402</v>
      </c>
      <c r="E1" s="30" t="s">
        <v>8403</v>
      </c>
      <c r="F1" s="30" t="s">
        <v>8404</v>
      </c>
      <c r="G1" s="30" t="s">
        <v>8405</v>
      </c>
      <c r="H1" s="30" t="s">
        <v>8406</v>
      </c>
      <c r="I1" s="30" t="s">
        <v>8420</v>
      </c>
      <c r="J1" s="30" t="s">
        <v>8421</v>
      </c>
      <c r="K1" s="30" t="s">
        <v>8422</v>
      </c>
      <c r="M1" s="19" t="s">
        <v>8381</v>
      </c>
      <c r="N1" s="19" t="s">
        <v>8418</v>
      </c>
      <c r="O1" s="19" t="s">
        <v>8419</v>
      </c>
    </row>
    <row r="2" spans="1:15" x14ac:dyDescent="0.25">
      <c r="A2" s="28" t="str">
        <f>"Less Than " &amp; CHAR(10) &amp; "1,000"</f>
        <v>Less Than 
1,000</v>
      </c>
      <c r="B2" s="28">
        <f>COUNTIFS(Kickstarter!$R:$R,"plays",Kickstarter!$F:$F,"successful",Kickstarter!$D:$D,"&lt;"&amp;$O2)</f>
        <v>141</v>
      </c>
      <c r="C2" s="28">
        <f>COUNTIFS(Kickstarter!$R:$R,"plays",Kickstarter!$F:$F,"failed",Kickstarter!$D:$D,"&lt;"&amp;$O2)</f>
        <v>45</v>
      </c>
      <c r="D2" s="28">
        <f>COUNTIFS(Kickstarter!$R:$R,"plays",Kickstarter!$F:$F,"canceled",Kickstarter!$D:$D,"&lt;"&amp;$O2)</f>
        <v>0</v>
      </c>
      <c r="E2" s="28">
        <f>SUM(B2:D2)</f>
        <v>186</v>
      </c>
      <c r="F2" s="29">
        <f>B2/$E2</f>
        <v>0.75806451612903225</v>
      </c>
      <c r="G2" s="29">
        <f t="shared" ref="G2:H12" si="0">C2/$E2</f>
        <v>0.24193548387096775</v>
      </c>
      <c r="H2" s="29">
        <f t="shared" si="0"/>
        <v>0</v>
      </c>
      <c r="I2" s="28">
        <f>SUM(B2:C2)</f>
        <v>186</v>
      </c>
      <c r="J2" s="28">
        <f>I2</f>
        <v>186</v>
      </c>
      <c r="K2" s="29">
        <f>J2/$I$13</f>
        <v>0.17884615384615385</v>
      </c>
      <c r="M2" t="s">
        <v>8407</v>
      </c>
      <c r="O2">
        <v>1000</v>
      </c>
    </row>
    <row r="3" spans="1:15" x14ac:dyDescent="0.25">
      <c r="A3" s="28" t="str">
        <f>"1,000 to " &amp; CHAR(10) &amp; "4,999"</f>
        <v>1,000 to 
4,999</v>
      </c>
      <c r="B3" s="28">
        <f>COUNTIFS(Kickstarter!$R:$R,"plays",Kickstarter!$F:$F,"successful",Kickstarter!$D:$D,"&gt;="&amp;$N3,Kickstarter!$D:$D,"&lt;"&amp;$O3)</f>
        <v>387</v>
      </c>
      <c r="C3" s="28">
        <f>COUNTIFS(Kickstarter!$R:$R,"plays",Kickstarter!$F:$F,"failed",Kickstarter!$D:$D,"&gt;="&amp;$N3,Kickstarter!$D:$D,"&lt;"&amp;$O3)</f>
        <v>146</v>
      </c>
      <c r="D3" s="28">
        <f>COUNTIFS(Kickstarter!$R:$R,"plays",Kickstarter!$F:$F,"canceled",Kickstarter!$D:$D,"&gt;="&amp;$N3,Kickstarter!$D:$D,"&lt;"&amp;$O3)</f>
        <v>0</v>
      </c>
      <c r="E3" s="28">
        <f t="shared" ref="E3:E12" si="1">SUM(B3:D3)</f>
        <v>533</v>
      </c>
      <c r="F3" s="29">
        <f t="shared" ref="F3:F12" si="2">B3/$E3</f>
        <v>0.726078799249531</v>
      </c>
      <c r="G3" s="29">
        <f t="shared" si="0"/>
        <v>0.27392120075046905</v>
      </c>
      <c r="H3" s="29">
        <f t="shared" si="0"/>
        <v>0</v>
      </c>
      <c r="I3" s="28">
        <f t="shared" ref="I3:I12" si="3">SUM(B3:C3)</f>
        <v>533</v>
      </c>
      <c r="J3" s="28">
        <f>SUM(I3,J2)</f>
        <v>719</v>
      </c>
      <c r="K3" s="29">
        <f t="shared" ref="K3:K12" si="4">J3/$I$13</f>
        <v>0.69134615384615383</v>
      </c>
      <c r="M3" t="s">
        <v>8408</v>
      </c>
      <c r="N3">
        <v>1000</v>
      </c>
      <c r="O3">
        <v>4999</v>
      </c>
    </row>
    <row r="4" spans="1:15" x14ac:dyDescent="0.25">
      <c r="A4" s="28" t="str">
        <f>"5,000 to " &amp; CHAR(10) &amp; "9,999"</f>
        <v>5,000 to 
9,999</v>
      </c>
      <c r="B4" s="28">
        <f>COUNTIFS(Kickstarter!$R:$R,"plays",Kickstarter!$F:$F,"successful",Kickstarter!$D:$D,"&gt;="&amp;$N4,Kickstarter!$D:$D,"&lt;"&amp;$O4)</f>
        <v>93</v>
      </c>
      <c r="C4" s="28">
        <f>COUNTIFS(Kickstarter!$R:$R,"plays",Kickstarter!$F:$F,"failed",Kickstarter!$D:$D,"&gt;="&amp;$N4,Kickstarter!$D:$D,"&lt;"&amp;$O4)</f>
        <v>76</v>
      </c>
      <c r="D4" s="28">
        <f>COUNTIFS(Kickstarter!$R:$R,"plays",Kickstarter!$F:$F,"canceled",Kickstarter!$D:$D,"&gt;="&amp;$N4,Kickstarter!$D:$D,"&lt;"&amp;$O4)</f>
        <v>0</v>
      </c>
      <c r="E4" s="28">
        <f t="shared" si="1"/>
        <v>169</v>
      </c>
      <c r="F4" s="29">
        <f t="shared" si="2"/>
        <v>0.55029585798816572</v>
      </c>
      <c r="G4" s="29">
        <f t="shared" si="0"/>
        <v>0.44970414201183434</v>
      </c>
      <c r="H4" s="29">
        <f t="shared" si="0"/>
        <v>0</v>
      </c>
      <c r="I4" s="28">
        <f t="shared" si="3"/>
        <v>169</v>
      </c>
      <c r="J4" s="28">
        <f t="shared" ref="J4:J12" si="5">SUM(I4,J3)</f>
        <v>888</v>
      </c>
      <c r="K4" s="29">
        <f t="shared" si="4"/>
        <v>0.85384615384615381</v>
      </c>
      <c r="M4" t="s">
        <v>8409</v>
      </c>
      <c r="N4">
        <v>5000</v>
      </c>
      <c r="O4">
        <v>9999</v>
      </c>
    </row>
    <row r="5" spans="1:15" x14ac:dyDescent="0.25">
      <c r="A5" s="28" t="str">
        <f>"10,000 to " &amp; CHAR(10) &amp; "14,999"</f>
        <v>10,000 to 
14,999</v>
      </c>
      <c r="B5" s="28">
        <f>COUNTIFS(Kickstarter!$R:$R,"plays",Kickstarter!$F:$F,"successful",Kickstarter!$D:$D,"&gt;="&amp;$N5,Kickstarter!$D:$D,"&lt;"&amp;$O5)</f>
        <v>39</v>
      </c>
      <c r="C5" s="28">
        <f>COUNTIFS(Kickstarter!$R:$R,"plays",Kickstarter!$F:$F,"failed",Kickstarter!$D:$D,"&gt;="&amp;$N5,Kickstarter!$D:$D,"&lt;"&amp;$O5)</f>
        <v>33</v>
      </c>
      <c r="D5" s="28">
        <f>COUNTIFS(Kickstarter!$R:$R,"plays",Kickstarter!$F:$F,"canceled",Kickstarter!$D:$D,"&gt;="&amp;$N5,Kickstarter!$D:$D,"&lt;"&amp;$O5)</f>
        <v>0</v>
      </c>
      <c r="E5" s="28">
        <f t="shared" si="1"/>
        <v>72</v>
      </c>
      <c r="F5" s="29">
        <f t="shared" si="2"/>
        <v>0.54166666666666663</v>
      </c>
      <c r="G5" s="29">
        <f t="shared" si="0"/>
        <v>0.45833333333333331</v>
      </c>
      <c r="H5" s="29">
        <f t="shared" si="0"/>
        <v>0</v>
      </c>
      <c r="I5" s="28">
        <f t="shared" si="3"/>
        <v>72</v>
      </c>
      <c r="J5" s="28">
        <f t="shared" si="5"/>
        <v>960</v>
      </c>
      <c r="K5" s="29">
        <f t="shared" si="4"/>
        <v>0.92307692307692313</v>
      </c>
      <c r="M5" t="s">
        <v>8410</v>
      </c>
      <c r="N5">
        <v>10000</v>
      </c>
      <c r="O5">
        <v>14999</v>
      </c>
    </row>
    <row r="6" spans="1:15" x14ac:dyDescent="0.25">
      <c r="A6" s="28" t="str">
        <f>"15,000 to " &amp;  CHAR(10) &amp; "19,999"</f>
        <v>15,000 to 
19,999</v>
      </c>
      <c r="B6" s="28">
        <f>COUNTIFS(Kickstarter!$R:$R,"plays",Kickstarter!$F:$F,"successful",Kickstarter!$D:$D,"&gt;="&amp;$N6,Kickstarter!$D:$D,"&lt;"&amp;$O6)</f>
        <v>12</v>
      </c>
      <c r="C6" s="28">
        <f>COUNTIFS(Kickstarter!$R:$R,"plays",Kickstarter!$F:$F,"failed",Kickstarter!$D:$D,"&gt;="&amp;$N6,Kickstarter!$D:$D,"&lt;"&amp;$O6)</f>
        <v>12</v>
      </c>
      <c r="D6" s="28">
        <f>COUNTIFS(Kickstarter!$R:$R,"plays",Kickstarter!$F:$F,"canceled",Kickstarter!$D:$D,"&gt;="&amp;$N6,Kickstarter!$D:$D,"&lt;"&amp;$O6)</f>
        <v>0</v>
      </c>
      <c r="E6" s="28">
        <f t="shared" si="1"/>
        <v>24</v>
      </c>
      <c r="F6" s="29">
        <f t="shared" si="2"/>
        <v>0.5</v>
      </c>
      <c r="G6" s="29">
        <f t="shared" si="0"/>
        <v>0.5</v>
      </c>
      <c r="H6" s="29">
        <f t="shared" si="0"/>
        <v>0</v>
      </c>
      <c r="I6" s="28">
        <f t="shared" si="3"/>
        <v>24</v>
      </c>
      <c r="J6" s="28">
        <f t="shared" si="5"/>
        <v>984</v>
      </c>
      <c r="K6" s="29">
        <f t="shared" si="4"/>
        <v>0.94615384615384612</v>
      </c>
      <c r="M6" t="s">
        <v>8411</v>
      </c>
      <c r="N6">
        <v>15000</v>
      </c>
      <c r="O6">
        <v>19999</v>
      </c>
    </row>
    <row r="7" spans="1:15" x14ac:dyDescent="0.25">
      <c r="A7" s="28" t="str">
        <f>"20,000 to " &amp; CHAR(10) &amp; "24,999"</f>
        <v>20,000 to 
24,999</v>
      </c>
      <c r="B7" s="28">
        <f>COUNTIFS(Kickstarter!$R:$R,"plays",Kickstarter!$F:$F,"successful",Kickstarter!$D:$D,"&gt;="&amp;$N7,Kickstarter!$D:$D,"&lt;"&amp;$O7)</f>
        <v>9</v>
      </c>
      <c r="C7" s="28">
        <f>COUNTIFS(Kickstarter!$R:$R,"plays",Kickstarter!$F:$F,"failed",Kickstarter!$D:$D,"&gt;="&amp;$N7,Kickstarter!$D:$D,"&lt;"&amp;$O7)</f>
        <v>11</v>
      </c>
      <c r="D7" s="28">
        <f>COUNTIFS(Kickstarter!$R:$R,"plays",Kickstarter!$F:$F,"canceled",Kickstarter!$D:$D,"&gt;="&amp;$N7,Kickstarter!$D:$D,"&lt;"&amp;$O7)</f>
        <v>0</v>
      </c>
      <c r="E7" s="28">
        <f t="shared" si="1"/>
        <v>20</v>
      </c>
      <c r="F7" s="29">
        <f t="shared" si="2"/>
        <v>0.45</v>
      </c>
      <c r="G7" s="29">
        <f t="shared" si="0"/>
        <v>0.55000000000000004</v>
      </c>
      <c r="H7" s="29">
        <f t="shared" si="0"/>
        <v>0</v>
      </c>
      <c r="I7" s="28">
        <f t="shared" si="3"/>
        <v>20</v>
      </c>
      <c r="J7" s="28">
        <f t="shared" si="5"/>
        <v>1004</v>
      </c>
      <c r="K7" s="29">
        <f t="shared" si="4"/>
        <v>0.9653846153846154</v>
      </c>
      <c r="M7" t="s">
        <v>8412</v>
      </c>
      <c r="N7">
        <v>20000</v>
      </c>
      <c r="O7">
        <v>24999</v>
      </c>
    </row>
    <row r="8" spans="1:15" x14ac:dyDescent="0.25">
      <c r="A8" s="28" t="str">
        <f>"25,000 to " &amp; CHAR(10) &amp; "29,999"</f>
        <v>25,000 to 
29,999</v>
      </c>
      <c r="B8" s="28">
        <f>COUNTIFS(Kickstarter!$R:$R,"plays",Kickstarter!$F:$F,"successful",Kickstarter!$D:$D,"&gt;="&amp;$N8,Kickstarter!$D:$D,"&lt;"&amp;$O8)</f>
        <v>1</v>
      </c>
      <c r="C8" s="28">
        <f>COUNTIFS(Kickstarter!$R:$R,"plays",Kickstarter!$F:$F,"failed",Kickstarter!$D:$D,"&gt;="&amp;$N8,Kickstarter!$D:$D,"&lt;"&amp;$O8)</f>
        <v>4</v>
      </c>
      <c r="D8" s="28">
        <f>COUNTIFS(Kickstarter!$R:$R,"plays",Kickstarter!$F:$F,"canceled",Kickstarter!$D:$D,"&gt;="&amp;$N8,Kickstarter!$D:$D,"&lt;"&amp;$O8)</f>
        <v>0</v>
      </c>
      <c r="E8" s="28">
        <f t="shared" si="1"/>
        <v>5</v>
      </c>
      <c r="F8" s="29">
        <f t="shared" si="2"/>
        <v>0.2</v>
      </c>
      <c r="G8" s="29">
        <f t="shared" si="0"/>
        <v>0.8</v>
      </c>
      <c r="H8" s="29">
        <f t="shared" si="0"/>
        <v>0</v>
      </c>
      <c r="I8" s="28">
        <f t="shared" si="3"/>
        <v>5</v>
      </c>
      <c r="J8" s="28">
        <f t="shared" si="5"/>
        <v>1009</v>
      </c>
      <c r="K8" s="29">
        <f t="shared" si="4"/>
        <v>0.97019230769230769</v>
      </c>
      <c r="M8" t="s">
        <v>8413</v>
      </c>
      <c r="N8">
        <v>25000</v>
      </c>
      <c r="O8">
        <v>29999</v>
      </c>
    </row>
    <row r="9" spans="1:15" x14ac:dyDescent="0.25">
      <c r="A9" s="28" t="str">
        <f>"30,000 to " &amp; CHAR(10) &amp; "34,999"</f>
        <v>30,000 to 
34,999</v>
      </c>
      <c r="B9" s="28">
        <f>COUNTIFS(Kickstarter!$R:$R,"plays",Kickstarter!$F:$F,"successful",Kickstarter!$D:$D,"&gt;="&amp;$N9,Kickstarter!$D:$D,"&lt;"&amp;$O9)</f>
        <v>3</v>
      </c>
      <c r="C9" s="28">
        <f>COUNTIFS(Kickstarter!$R:$R,"plays",Kickstarter!$F:$F,"failed",Kickstarter!$D:$D,"&gt;="&amp;$N9,Kickstarter!$D:$D,"&lt;"&amp;$O9)</f>
        <v>8</v>
      </c>
      <c r="D9" s="28">
        <f>COUNTIFS(Kickstarter!$R:$R,"plays",Kickstarter!$F:$F,"canceled",Kickstarter!$D:$D,"&gt;="&amp;$N9,Kickstarter!$D:$D,"&lt;"&amp;$O9)</f>
        <v>0</v>
      </c>
      <c r="E9" s="28">
        <f t="shared" si="1"/>
        <v>11</v>
      </c>
      <c r="F9" s="29">
        <f t="shared" si="2"/>
        <v>0.27272727272727271</v>
      </c>
      <c r="G9" s="29">
        <f t="shared" si="0"/>
        <v>0.72727272727272729</v>
      </c>
      <c r="H9" s="29">
        <f t="shared" si="0"/>
        <v>0</v>
      </c>
      <c r="I9" s="28">
        <f t="shared" si="3"/>
        <v>11</v>
      </c>
      <c r="J9" s="28">
        <f t="shared" si="5"/>
        <v>1020</v>
      </c>
      <c r="K9" s="29">
        <f t="shared" si="4"/>
        <v>0.98076923076923073</v>
      </c>
      <c r="M9" t="s">
        <v>8414</v>
      </c>
      <c r="N9">
        <v>30000</v>
      </c>
      <c r="O9">
        <v>34999</v>
      </c>
    </row>
    <row r="10" spans="1:15" x14ac:dyDescent="0.25">
      <c r="A10" s="28" t="str">
        <f>"40,000 to " &amp; CHAR(10) &amp; "44,999"</f>
        <v>40,000 to 
44,999</v>
      </c>
      <c r="B10" s="28">
        <f>COUNTIFS(Kickstarter!$R:$R,"plays",Kickstarter!$F:$F,"successful",Kickstarter!$D:$D,"&gt;="&amp;$N10,Kickstarter!$D:$D,"&lt;"&amp;$O10)</f>
        <v>2</v>
      </c>
      <c r="C10" s="28">
        <f>COUNTIFS(Kickstarter!$R:$R,"plays",Kickstarter!$F:$F,"failed",Kickstarter!$D:$D,"&gt;="&amp;$N10,Kickstarter!$D:$D,"&lt;"&amp;$O10)</f>
        <v>1</v>
      </c>
      <c r="D10" s="28">
        <f>COUNTIFS(Kickstarter!$R:$R,"plays",Kickstarter!$F:$F,"canceled",Kickstarter!$D:$D,"&gt;="&amp;$N10,Kickstarter!$D:$D,"&lt;"&amp;$O10)</f>
        <v>0</v>
      </c>
      <c r="E10" s="28">
        <f t="shared" si="1"/>
        <v>3</v>
      </c>
      <c r="F10" s="29">
        <f t="shared" si="2"/>
        <v>0.66666666666666663</v>
      </c>
      <c r="G10" s="29">
        <f t="shared" si="0"/>
        <v>0.33333333333333331</v>
      </c>
      <c r="H10" s="29">
        <f t="shared" si="0"/>
        <v>0</v>
      </c>
      <c r="I10" s="28">
        <f t="shared" si="3"/>
        <v>3</v>
      </c>
      <c r="J10" s="28">
        <f t="shared" si="5"/>
        <v>1023</v>
      </c>
      <c r="K10" s="29">
        <f t="shared" si="4"/>
        <v>0.9836538461538461</v>
      </c>
      <c r="M10" t="s">
        <v>8415</v>
      </c>
      <c r="N10">
        <v>40000</v>
      </c>
      <c r="O10">
        <v>44999</v>
      </c>
    </row>
    <row r="11" spans="1:15" x14ac:dyDescent="0.25">
      <c r="A11" s="28" t="str">
        <f>"45,000 to " &amp; CHAR(10) &amp; "49,999"</f>
        <v>45,000 to 
49,999</v>
      </c>
      <c r="B11" s="28">
        <f>COUNTIFS(Kickstarter!$R:$R,"plays",Kickstarter!$F:$F,"successful",Kickstarter!$D:$D,"&gt;="&amp;$N11,Kickstarter!$D:$D,"&lt;"&amp;$O11)</f>
        <v>0</v>
      </c>
      <c r="C11" s="28">
        <f>COUNTIFS(Kickstarter!$R:$R,"plays",Kickstarter!$F:$F,"failed",Kickstarter!$D:$D,"&gt;="&amp;$N11,Kickstarter!$D:$D,"&lt;"&amp;$O11)</f>
        <v>1</v>
      </c>
      <c r="D11" s="28">
        <f>COUNTIFS(Kickstarter!$R:$R,"plays",Kickstarter!$F:$F,"canceled",Kickstarter!$D:$D,"&gt;="&amp;$N11,Kickstarter!$D:$D,"&lt;"&amp;$O11)</f>
        <v>0</v>
      </c>
      <c r="E11" s="28">
        <f t="shared" si="1"/>
        <v>1</v>
      </c>
      <c r="F11" s="29">
        <f t="shared" si="2"/>
        <v>0</v>
      </c>
      <c r="G11" s="29">
        <f t="shared" si="0"/>
        <v>1</v>
      </c>
      <c r="H11" s="29">
        <f t="shared" si="0"/>
        <v>0</v>
      </c>
      <c r="I11" s="28">
        <f t="shared" si="3"/>
        <v>1</v>
      </c>
      <c r="J11" s="28">
        <f t="shared" si="5"/>
        <v>1024</v>
      </c>
      <c r="K11" s="29">
        <f t="shared" si="4"/>
        <v>0.98461538461538467</v>
      </c>
      <c r="M11" t="s">
        <v>8416</v>
      </c>
      <c r="N11">
        <v>45000</v>
      </c>
      <c r="O11">
        <v>49999</v>
      </c>
    </row>
    <row r="12" spans="1:15" x14ac:dyDescent="0.25">
      <c r="A12" s="28" t="str">
        <f>"50,000 or " &amp; CHAR(10) &amp; "More"</f>
        <v>50,000 or 
More</v>
      </c>
      <c r="B12" s="28">
        <f>COUNTIFS(Kickstarter!$R:$R,"plays",Kickstarter!$F:$F,"successful",Kickstarter!$D:$D,"&gt;="&amp;$N12)</f>
        <v>2</v>
      </c>
      <c r="C12" s="28">
        <f>COUNTIFS(Kickstarter!$R:$R,"plays",Kickstarter!$F:$F,"failed",Kickstarter!$D:$D,"&gt;="&amp;$N12)</f>
        <v>14</v>
      </c>
      <c r="D12" s="28">
        <f>COUNTIFS(Kickstarter!$R:$R,"plays",Kickstarter!$F:$F,"canceled",Kickstarter!$D:$D,"&gt;="&amp;$N12)</f>
        <v>0</v>
      </c>
      <c r="E12" s="28">
        <f t="shared" si="1"/>
        <v>16</v>
      </c>
      <c r="F12" s="29">
        <f t="shared" si="2"/>
        <v>0.125</v>
      </c>
      <c r="G12" s="29">
        <f t="shared" si="0"/>
        <v>0.875</v>
      </c>
      <c r="H12" s="29">
        <f t="shared" si="0"/>
        <v>0</v>
      </c>
      <c r="I12" s="28">
        <f t="shared" si="3"/>
        <v>16</v>
      </c>
      <c r="J12" s="28">
        <f t="shared" si="5"/>
        <v>1040</v>
      </c>
      <c r="K12" s="29">
        <f t="shared" si="4"/>
        <v>1</v>
      </c>
      <c r="M12" t="s">
        <v>8417</v>
      </c>
      <c r="N12">
        <v>50000</v>
      </c>
    </row>
    <row r="13" spans="1:15" x14ac:dyDescent="0.25">
      <c r="I13">
        <f>SUM(I2:I12)</f>
        <v>1040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05A7-D746-40FE-BD9D-712C1A709A79}">
  <dimension ref="A3:G49"/>
  <sheetViews>
    <sheetView showGridLines="0" topLeftCell="A4"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7" x14ac:dyDescent="0.25">
      <c r="A3" s="13" t="s">
        <v>8222</v>
      </c>
      <c r="B3" t="s">
        <v>8363</v>
      </c>
    </row>
    <row r="5" spans="1:7" x14ac:dyDescent="0.25">
      <c r="A5" s="13" t="s">
        <v>8362</v>
      </c>
      <c r="B5" s="13" t="s">
        <v>8359</v>
      </c>
    </row>
    <row r="6" spans="1:7" x14ac:dyDescent="0.25">
      <c r="A6" s="13" t="s">
        <v>8361</v>
      </c>
      <c r="B6" t="s">
        <v>8218</v>
      </c>
      <c r="C6" t="s">
        <v>8220</v>
      </c>
      <c r="D6" t="s">
        <v>8360</v>
      </c>
    </row>
    <row r="7" spans="1:7" x14ac:dyDescent="0.25">
      <c r="A7" s="14" t="s">
        <v>8341</v>
      </c>
      <c r="B7" s="16">
        <v>839</v>
      </c>
      <c r="C7" s="16">
        <v>493</v>
      </c>
      <c r="D7" s="16">
        <v>1332</v>
      </c>
      <c r="G7" s="18"/>
    </row>
    <row r="8" spans="1:7" x14ac:dyDescent="0.25">
      <c r="A8" s="14" t="s">
        <v>8317</v>
      </c>
      <c r="B8" s="16">
        <v>540</v>
      </c>
      <c r="C8" s="16">
        <v>120</v>
      </c>
      <c r="D8" s="16">
        <v>660</v>
      </c>
      <c r="G8" s="18"/>
    </row>
    <row r="9" spans="1:7" x14ac:dyDescent="0.25">
      <c r="A9" s="14" t="s">
        <v>8308</v>
      </c>
      <c r="B9" s="16">
        <v>300</v>
      </c>
      <c r="C9" s="16">
        <v>180</v>
      </c>
      <c r="D9" s="16">
        <v>480</v>
      </c>
      <c r="G9" s="18"/>
    </row>
    <row r="10" spans="1:7" x14ac:dyDescent="0.25">
      <c r="A10" s="14" t="s">
        <v>8312</v>
      </c>
      <c r="B10" s="16">
        <v>209</v>
      </c>
      <c r="C10" s="16">
        <v>213</v>
      </c>
      <c r="D10" s="16">
        <v>422</v>
      </c>
      <c r="G10" s="18"/>
    </row>
    <row r="11" spans="1:7" x14ac:dyDescent="0.25">
      <c r="A11" s="14" t="s">
        <v>8329</v>
      </c>
      <c r="B11" s="16">
        <v>103</v>
      </c>
      <c r="C11" s="16">
        <v>117</v>
      </c>
      <c r="D11" s="16">
        <v>220</v>
      </c>
      <c r="G11" s="18"/>
    </row>
    <row r="12" spans="1:7" x14ac:dyDescent="0.25">
      <c r="A12" s="14" t="s">
        <v>8315</v>
      </c>
      <c r="B12" s="16">
        <v>80</v>
      </c>
      <c r="C12" s="16">
        <v>127</v>
      </c>
      <c r="D12" s="16">
        <v>207</v>
      </c>
      <c r="G12" s="18"/>
    </row>
    <row r="13" spans="1:7" x14ac:dyDescent="0.25">
      <c r="A13" s="14" t="s">
        <v>8322</v>
      </c>
      <c r="B13" s="16">
        <v>80</v>
      </c>
      <c r="C13" s="16">
        <v>140</v>
      </c>
      <c r="D13" s="16">
        <v>220</v>
      </c>
      <c r="G13" s="18"/>
    </row>
    <row r="14" spans="1:7" x14ac:dyDescent="0.25">
      <c r="A14" s="14" t="s">
        <v>8325</v>
      </c>
      <c r="B14" s="16">
        <v>34</v>
      </c>
      <c r="C14" s="16">
        <v>140</v>
      </c>
      <c r="D14" s="16">
        <v>174</v>
      </c>
      <c r="G14" s="18"/>
    </row>
    <row r="15" spans="1:7" x14ac:dyDescent="0.25">
      <c r="A15" s="14" t="s">
        <v>8360</v>
      </c>
      <c r="B15" s="16">
        <v>2185</v>
      </c>
      <c r="C15" s="16">
        <v>1530</v>
      </c>
      <c r="D15" s="16">
        <v>3715</v>
      </c>
      <c r="G15" s="18"/>
    </row>
    <row r="16" spans="1:7" x14ac:dyDescent="0.25">
      <c r="G16" s="18"/>
    </row>
    <row r="28" spans="1:7" x14ac:dyDescent="0.25">
      <c r="A28" s="13" t="s">
        <v>8222</v>
      </c>
      <c r="B28" t="s">
        <v>8363</v>
      </c>
    </row>
    <row r="30" spans="1:7" x14ac:dyDescent="0.25">
      <c r="A30" s="13" t="s">
        <v>8362</v>
      </c>
      <c r="B30" s="13" t="s">
        <v>8359</v>
      </c>
    </row>
    <row r="31" spans="1:7" x14ac:dyDescent="0.25">
      <c r="A31" s="13" t="s">
        <v>8361</v>
      </c>
      <c r="B31" t="s">
        <v>8218</v>
      </c>
      <c r="C31" t="s">
        <v>8220</v>
      </c>
      <c r="D31" t="s">
        <v>8360</v>
      </c>
    </row>
    <row r="32" spans="1:7" x14ac:dyDescent="0.25">
      <c r="A32" s="14" t="s">
        <v>8341</v>
      </c>
      <c r="B32" s="26">
        <v>0.62987987987987992</v>
      </c>
      <c r="C32" s="26">
        <v>0.37012012012012013</v>
      </c>
      <c r="D32" s="26">
        <v>1</v>
      </c>
      <c r="G32" s="18"/>
    </row>
    <row r="33" spans="1:7" x14ac:dyDescent="0.25">
      <c r="A33" s="14" t="s">
        <v>8317</v>
      </c>
      <c r="B33" s="26">
        <v>0.81818181818181823</v>
      </c>
      <c r="C33" s="26">
        <v>0.18181818181818182</v>
      </c>
      <c r="D33" s="26">
        <v>1</v>
      </c>
      <c r="G33" s="18"/>
    </row>
    <row r="34" spans="1:7" x14ac:dyDescent="0.25">
      <c r="A34" s="14" t="s">
        <v>8308</v>
      </c>
      <c r="B34" s="26">
        <v>0.625</v>
      </c>
      <c r="C34" s="26">
        <v>0.375</v>
      </c>
      <c r="D34" s="26">
        <v>1</v>
      </c>
      <c r="G34" s="18"/>
    </row>
    <row r="35" spans="1:7" x14ac:dyDescent="0.25">
      <c r="A35" s="14" t="s">
        <v>8312</v>
      </c>
      <c r="B35" s="26">
        <v>0.49526066350710901</v>
      </c>
      <c r="C35" s="26">
        <v>0.50473933649289104</v>
      </c>
      <c r="D35" s="26">
        <v>1</v>
      </c>
      <c r="G35" s="18"/>
    </row>
    <row r="36" spans="1:7" x14ac:dyDescent="0.25">
      <c r="A36" s="14" t="s">
        <v>8329</v>
      </c>
      <c r="B36" s="26">
        <v>0.4681818181818182</v>
      </c>
      <c r="C36" s="26">
        <v>0.53181818181818186</v>
      </c>
      <c r="D36" s="26">
        <v>1</v>
      </c>
      <c r="G36" s="18"/>
    </row>
    <row r="37" spans="1:7" x14ac:dyDescent="0.25">
      <c r="A37" s="14" t="s">
        <v>8315</v>
      </c>
      <c r="B37" s="26">
        <v>0.38647342995169082</v>
      </c>
      <c r="C37" s="26">
        <v>0.61352657004830913</v>
      </c>
      <c r="D37" s="26">
        <v>1</v>
      </c>
      <c r="G37" s="18"/>
    </row>
    <row r="38" spans="1:7" x14ac:dyDescent="0.25">
      <c r="A38" s="14" t="s">
        <v>8322</v>
      </c>
      <c r="B38" s="26">
        <v>0.36363636363636365</v>
      </c>
      <c r="C38" s="26">
        <v>0.63636363636363635</v>
      </c>
      <c r="D38" s="26">
        <v>1</v>
      </c>
      <c r="G38" s="18"/>
    </row>
    <row r="39" spans="1:7" x14ac:dyDescent="0.25">
      <c r="A39" s="14" t="s">
        <v>8325</v>
      </c>
      <c r="B39" s="26">
        <v>0.19540229885057472</v>
      </c>
      <c r="C39" s="26">
        <v>0.8045977011494253</v>
      </c>
      <c r="D39" s="26">
        <v>1</v>
      </c>
      <c r="G39" s="18"/>
    </row>
    <row r="40" spans="1:7" x14ac:dyDescent="0.25">
      <c r="A40" s="14" t="s">
        <v>8360</v>
      </c>
      <c r="B40" s="26">
        <v>0.58815612382234184</v>
      </c>
      <c r="C40" s="26">
        <v>0.41184387617765816</v>
      </c>
      <c r="D40" s="26">
        <v>1</v>
      </c>
      <c r="G40" s="18"/>
    </row>
    <row r="41" spans="1:7" x14ac:dyDescent="0.25">
      <c r="G41" s="18"/>
    </row>
    <row r="49" customFormat="1" x14ac:dyDescent="0.25"/>
  </sheetData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FA7C-686F-4450-A613-D20AAE60CB18}">
  <dimension ref="A2:F47"/>
  <sheetViews>
    <sheetView topLeftCell="A4" workbookViewId="0">
      <selection activeCell="B23" sqref="B23: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8342</v>
      </c>
      <c r="B6" s="15"/>
      <c r="C6" s="15">
        <v>353</v>
      </c>
      <c r="D6" s="15">
        <v>19</v>
      </c>
      <c r="E6" s="15">
        <v>694</v>
      </c>
      <c r="F6" s="15">
        <v>1066</v>
      </c>
    </row>
    <row r="7" spans="1:6" x14ac:dyDescent="0.25">
      <c r="A7" s="14" t="s">
        <v>8350</v>
      </c>
      <c r="B7" s="15"/>
      <c r="C7" s="15"/>
      <c r="D7" s="15"/>
      <c r="E7" s="15">
        <v>260</v>
      </c>
      <c r="F7" s="15">
        <v>260</v>
      </c>
    </row>
    <row r="8" spans="1:6" x14ac:dyDescent="0.25">
      <c r="A8" s="14" t="s">
        <v>8348</v>
      </c>
      <c r="B8" s="15"/>
      <c r="C8" s="15"/>
      <c r="D8" s="15"/>
      <c r="E8" s="15">
        <v>180</v>
      </c>
      <c r="F8" s="15">
        <v>180</v>
      </c>
    </row>
    <row r="9" spans="1:6" x14ac:dyDescent="0.25">
      <c r="A9" s="14" t="s">
        <v>8319</v>
      </c>
      <c r="B9" s="15"/>
      <c r="C9" s="15">
        <v>20</v>
      </c>
      <c r="D9" s="15"/>
      <c r="E9" s="15">
        <v>140</v>
      </c>
      <c r="F9" s="15">
        <v>160</v>
      </c>
    </row>
    <row r="10" spans="1:6" x14ac:dyDescent="0.25">
      <c r="A10" s="14" t="s">
        <v>8357</v>
      </c>
      <c r="B10" s="15"/>
      <c r="C10" s="15"/>
      <c r="D10" s="15"/>
      <c r="E10" s="15">
        <v>140</v>
      </c>
      <c r="F10" s="15">
        <v>140</v>
      </c>
    </row>
    <row r="11" spans="1:6" x14ac:dyDescent="0.25">
      <c r="A11" s="14" t="s">
        <v>8334</v>
      </c>
      <c r="B11" s="15"/>
      <c r="C11" s="15">
        <v>57</v>
      </c>
      <c r="D11" s="15"/>
      <c r="E11" s="15">
        <v>103</v>
      </c>
      <c r="F11" s="15">
        <v>160</v>
      </c>
    </row>
    <row r="12" spans="1:6" x14ac:dyDescent="0.25">
      <c r="A12" s="14" t="s">
        <v>8343</v>
      </c>
      <c r="B12" s="15">
        <v>17</v>
      </c>
      <c r="C12" s="15">
        <v>80</v>
      </c>
      <c r="D12" s="15">
        <v>5</v>
      </c>
      <c r="E12" s="15">
        <v>85</v>
      </c>
      <c r="F12" s="15">
        <v>187</v>
      </c>
    </row>
    <row r="13" spans="1:6" x14ac:dyDescent="0.25">
      <c r="A13" s="14" t="s">
        <v>8354</v>
      </c>
      <c r="B13" s="15"/>
      <c r="C13" s="15"/>
      <c r="D13" s="15"/>
      <c r="E13" s="15">
        <v>80</v>
      </c>
      <c r="F13" s="15">
        <v>80</v>
      </c>
    </row>
    <row r="14" spans="1:6" x14ac:dyDescent="0.25">
      <c r="A14" s="14" t="s">
        <v>8344</v>
      </c>
      <c r="B14" s="15">
        <v>20</v>
      </c>
      <c r="C14" s="15">
        <v>60</v>
      </c>
      <c r="D14" s="15"/>
      <c r="E14" s="15">
        <v>60</v>
      </c>
      <c r="F14" s="15">
        <v>140</v>
      </c>
    </row>
    <row r="15" spans="1:6" x14ac:dyDescent="0.25">
      <c r="A15" s="14" t="s">
        <v>8346</v>
      </c>
      <c r="B15" s="15"/>
      <c r="C15" s="15"/>
      <c r="D15" s="15"/>
      <c r="E15" s="15">
        <v>60</v>
      </c>
      <c r="F15" s="15">
        <v>60</v>
      </c>
    </row>
    <row r="16" spans="1:6" x14ac:dyDescent="0.25">
      <c r="A16" s="14" t="s">
        <v>8347</v>
      </c>
      <c r="B16" s="15"/>
      <c r="C16" s="15"/>
      <c r="D16" s="15"/>
      <c r="E16" s="15">
        <v>60</v>
      </c>
      <c r="F16" s="15">
        <v>60</v>
      </c>
    </row>
    <row r="17" spans="1:6" x14ac:dyDescent="0.25">
      <c r="A17" s="14" t="s">
        <v>8349</v>
      </c>
      <c r="B17" s="15"/>
      <c r="C17" s="15"/>
      <c r="D17" s="15"/>
      <c r="E17" s="15">
        <v>60</v>
      </c>
      <c r="F17" s="15">
        <v>60</v>
      </c>
    </row>
    <row r="18" spans="1:6" x14ac:dyDescent="0.25">
      <c r="A18" s="14" t="s">
        <v>8338</v>
      </c>
      <c r="B18" s="15">
        <v>18</v>
      </c>
      <c r="C18" s="15">
        <v>2</v>
      </c>
      <c r="D18" s="15"/>
      <c r="E18" s="15">
        <v>40</v>
      </c>
      <c r="F18" s="15">
        <v>60</v>
      </c>
    </row>
    <row r="19" spans="1:6" x14ac:dyDescent="0.25">
      <c r="A19" s="14" t="s">
        <v>8352</v>
      </c>
      <c r="B19" s="15"/>
      <c r="C19" s="15"/>
      <c r="D19" s="15"/>
      <c r="E19" s="15">
        <v>40</v>
      </c>
      <c r="F19" s="15">
        <v>40</v>
      </c>
    </row>
    <row r="20" spans="1:6" x14ac:dyDescent="0.25">
      <c r="A20" s="14" t="s">
        <v>8355</v>
      </c>
      <c r="B20" s="15"/>
      <c r="C20" s="15"/>
      <c r="D20" s="15"/>
      <c r="E20" s="15">
        <v>40</v>
      </c>
      <c r="F20" s="15">
        <v>40</v>
      </c>
    </row>
    <row r="21" spans="1:6" x14ac:dyDescent="0.25">
      <c r="A21" s="14" t="s">
        <v>8353</v>
      </c>
      <c r="B21" s="15"/>
      <c r="C21" s="15"/>
      <c r="D21" s="15"/>
      <c r="E21" s="15">
        <v>40</v>
      </c>
      <c r="F21" s="15">
        <v>40</v>
      </c>
    </row>
    <row r="22" spans="1:6" x14ac:dyDescent="0.25">
      <c r="A22" s="14" t="s">
        <v>8345</v>
      </c>
      <c r="B22" s="15"/>
      <c r="C22" s="15"/>
      <c r="D22" s="15">
        <v>6</v>
      </c>
      <c r="E22" s="15">
        <v>34</v>
      </c>
      <c r="F22" s="15">
        <v>40</v>
      </c>
    </row>
    <row r="23" spans="1:6" x14ac:dyDescent="0.25">
      <c r="A23" s="14" t="s">
        <v>8314</v>
      </c>
      <c r="B23" s="15">
        <v>60</v>
      </c>
      <c r="C23" s="15">
        <v>120</v>
      </c>
      <c r="D23" s="15"/>
      <c r="E23" s="15">
        <v>20</v>
      </c>
      <c r="F23" s="15">
        <v>200</v>
      </c>
    </row>
    <row r="24" spans="1:6" x14ac:dyDescent="0.25">
      <c r="A24" s="14" t="s">
        <v>8351</v>
      </c>
      <c r="B24" s="15"/>
      <c r="C24" s="15"/>
      <c r="D24" s="15"/>
      <c r="E24" s="15">
        <v>20</v>
      </c>
      <c r="F24" s="15">
        <v>20</v>
      </c>
    </row>
    <row r="25" spans="1:6" x14ac:dyDescent="0.25">
      <c r="A25" s="14" t="s">
        <v>8356</v>
      </c>
      <c r="B25" s="15"/>
      <c r="C25" s="15"/>
      <c r="D25" s="15"/>
      <c r="E25" s="15">
        <v>20</v>
      </c>
      <c r="F25" s="15">
        <v>20</v>
      </c>
    </row>
    <row r="26" spans="1:6" x14ac:dyDescent="0.25">
      <c r="A26" s="14" t="s">
        <v>8339</v>
      </c>
      <c r="B26" s="15"/>
      <c r="C26" s="15">
        <v>11</v>
      </c>
      <c r="D26" s="15"/>
      <c r="E26" s="15">
        <v>9</v>
      </c>
      <c r="F26" s="15">
        <v>20</v>
      </c>
    </row>
    <row r="27" spans="1:6" x14ac:dyDescent="0.25">
      <c r="A27" s="14" t="s">
        <v>8323</v>
      </c>
      <c r="B27" s="15"/>
      <c r="C27" s="15">
        <v>100</v>
      </c>
      <c r="D27" s="15"/>
      <c r="E27" s="15"/>
      <c r="F27" s="15">
        <v>100</v>
      </c>
    </row>
    <row r="28" spans="1:6" x14ac:dyDescent="0.25">
      <c r="A28" s="14" t="s">
        <v>8336</v>
      </c>
      <c r="B28" s="15"/>
      <c r="C28" s="15">
        <v>20</v>
      </c>
      <c r="D28" s="15"/>
      <c r="E28" s="15"/>
      <c r="F28" s="15">
        <v>20</v>
      </c>
    </row>
    <row r="29" spans="1:6" x14ac:dyDescent="0.25">
      <c r="A29" s="14" t="s">
        <v>8311</v>
      </c>
      <c r="B29" s="15"/>
      <c r="C29" s="15">
        <v>100</v>
      </c>
      <c r="D29" s="15"/>
      <c r="E29" s="15"/>
      <c r="F29" s="15">
        <v>100</v>
      </c>
    </row>
    <row r="30" spans="1:6" x14ac:dyDescent="0.25">
      <c r="A30" s="14" t="s">
        <v>8331</v>
      </c>
      <c r="B30" s="15">
        <v>20</v>
      </c>
      <c r="C30" s="15"/>
      <c r="D30" s="15"/>
      <c r="E30" s="15"/>
      <c r="F30" s="15">
        <v>20</v>
      </c>
    </row>
    <row r="31" spans="1:6" x14ac:dyDescent="0.25">
      <c r="A31" s="14" t="s">
        <v>8335</v>
      </c>
      <c r="B31" s="15"/>
      <c r="C31" s="15">
        <v>20</v>
      </c>
      <c r="D31" s="15"/>
      <c r="E31" s="15"/>
      <c r="F31" s="15">
        <v>20</v>
      </c>
    </row>
    <row r="32" spans="1:6" x14ac:dyDescent="0.25">
      <c r="A32" s="14" t="s">
        <v>8332</v>
      </c>
      <c r="B32" s="15"/>
      <c r="C32" s="15">
        <v>20</v>
      </c>
      <c r="D32" s="15"/>
      <c r="E32" s="15"/>
      <c r="F32" s="15">
        <v>20</v>
      </c>
    </row>
    <row r="33" spans="1:6" x14ac:dyDescent="0.25">
      <c r="A33" s="14" t="s">
        <v>8313</v>
      </c>
      <c r="B33" s="15">
        <v>100</v>
      </c>
      <c r="C33" s="15">
        <v>60</v>
      </c>
      <c r="D33" s="15"/>
      <c r="E33" s="15"/>
      <c r="F33" s="15">
        <v>160</v>
      </c>
    </row>
    <row r="34" spans="1:6" x14ac:dyDescent="0.25">
      <c r="A34" s="14" t="s">
        <v>8310</v>
      </c>
      <c r="B34" s="15"/>
      <c r="C34" s="15">
        <v>80</v>
      </c>
      <c r="D34" s="15"/>
      <c r="E34" s="15"/>
      <c r="F34" s="15">
        <v>80</v>
      </c>
    </row>
    <row r="35" spans="1:6" x14ac:dyDescent="0.25">
      <c r="A35" s="14" t="s">
        <v>8324</v>
      </c>
      <c r="B35" s="15"/>
      <c r="C35" s="15">
        <v>40</v>
      </c>
      <c r="D35" s="15"/>
      <c r="E35" s="15"/>
      <c r="F35" s="15">
        <v>40</v>
      </c>
    </row>
    <row r="36" spans="1:6" x14ac:dyDescent="0.25">
      <c r="A36" s="14" t="s">
        <v>8318</v>
      </c>
      <c r="B36" s="15"/>
      <c r="C36" s="15">
        <v>60</v>
      </c>
      <c r="D36" s="15"/>
      <c r="E36" s="15"/>
      <c r="F36" s="15">
        <v>60</v>
      </c>
    </row>
    <row r="37" spans="1:6" x14ac:dyDescent="0.25">
      <c r="A37" s="14" t="s">
        <v>8316</v>
      </c>
      <c r="B37" s="15"/>
      <c r="C37" s="15">
        <v>40</v>
      </c>
      <c r="D37" s="15"/>
      <c r="E37" s="15"/>
      <c r="F37" s="15">
        <v>40</v>
      </c>
    </row>
    <row r="38" spans="1:6" x14ac:dyDescent="0.25">
      <c r="A38" s="14" t="s">
        <v>8326</v>
      </c>
      <c r="B38" s="15">
        <v>20</v>
      </c>
      <c r="C38" s="15">
        <v>120</v>
      </c>
      <c r="D38" s="15"/>
      <c r="E38" s="15"/>
      <c r="F38" s="15">
        <v>140</v>
      </c>
    </row>
    <row r="39" spans="1:6" x14ac:dyDescent="0.25">
      <c r="A39" s="14" t="s">
        <v>8321</v>
      </c>
      <c r="B39" s="15">
        <v>24</v>
      </c>
      <c r="C39" s="15"/>
      <c r="D39" s="15"/>
      <c r="E39" s="15"/>
      <c r="F39" s="15">
        <v>24</v>
      </c>
    </row>
    <row r="40" spans="1:6" x14ac:dyDescent="0.25">
      <c r="A40" s="14" t="s">
        <v>8328</v>
      </c>
      <c r="B40" s="15">
        <v>10</v>
      </c>
      <c r="C40" s="15">
        <v>47</v>
      </c>
      <c r="D40" s="15"/>
      <c r="E40" s="15"/>
      <c r="F40" s="15">
        <v>57</v>
      </c>
    </row>
    <row r="41" spans="1:6" x14ac:dyDescent="0.25">
      <c r="A41" s="14" t="s">
        <v>8337</v>
      </c>
      <c r="B41" s="15"/>
      <c r="C41" s="15">
        <v>20</v>
      </c>
      <c r="D41" s="15"/>
      <c r="E41" s="15"/>
      <c r="F41" s="15">
        <v>20</v>
      </c>
    </row>
    <row r="42" spans="1:6" x14ac:dyDescent="0.25">
      <c r="A42" s="14" t="s">
        <v>8330</v>
      </c>
      <c r="B42" s="15"/>
      <c r="C42" s="15">
        <v>20</v>
      </c>
      <c r="D42" s="15"/>
      <c r="E42" s="15"/>
      <c r="F42" s="15">
        <v>20</v>
      </c>
    </row>
    <row r="43" spans="1:6" x14ac:dyDescent="0.25">
      <c r="A43" s="14" t="s">
        <v>8340</v>
      </c>
      <c r="B43" s="15"/>
      <c r="C43" s="15">
        <v>40</v>
      </c>
      <c r="D43" s="15"/>
      <c r="E43" s="15"/>
      <c r="F43" s="15">
        <v>40</v>
      </c>
    </row>
    <row r="44" spans="1:6" x14ac:dyDescent="0.25">
      <c r="A44" s="14" t="s">
        <v>8327</v>
      </c>
      <c r="B44" s="15">
        <v>20</v>
      </c>
      <c r="C44" s="15"/>
      <c r="D44" s="15"/>
      <c r="E44" s="15"/>
      <c r="F44" s="15">
        <v>20</v>
      </c>
    </row>
    <row r="45" spans="1:6" x14ac:dyDescent="0.25">
      <c r="A45" s="14" t="s">
        <v>8309</v>
      </c>
      <c r="B45" s="15">
        <v>40</v>
      </c>
      <c r="C45" s="15"/>
      <c r="D45" s="15"/>
      <c r="E45" s="15"/>
      <c r="F45" s="15">
        <v>40</v>
      </c>
    </row>
    <row r="46" spans="1:6" x14ac:dyDescent="0.25">
      <c r="A46" s="14" t="s">
        <v>8333</v>
      </c>
      <c r="B46" s="15"/>
      <c r="C46" s="15">
        <v>40</v>
      </c>
      <c r="D46" s="15">
        <v>20</v>
      </c>
      <c r="E46" s="15"/>
      <c r="F46" s="15">
        <v>60</v>
      </c>
    </row>
    <row r="47" spans="1:6" x14ac:dyDescent="0.25">
      <c r="A47" s="14" t="s">
        <v>8360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1E5E-04C0-4A7D-987B-8AB5C4A99DAD}">
  <dimension ref="A1:F18"/>
  <sheetViews>
    <sheetView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8378</v>
      </c>
      <c r="B1" t="s">
        <v>8363</v>
      </c>
    </row>
    <row r="2" spans="1:6" x14ac:dyDescent="0.25">
      <c r="A2" s="13" t="s">
        <v>8399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8372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8373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8374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8375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8366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8376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8367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8368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8369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8370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8371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8377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8241-9E5B-4D04-9D89-182A0C9365DB}">
  <dimension ref="A1:F6"/>
  <sheetViews>
    <sheetView workbookViewId="0">
      <selection activeCell="C18" sqref="C18"/>
    </sheetView>
  </sheetViews>
  <sheetFormatPr defaultRowHeight="15" x14ac:dyDescent="0.25"/>
  <cols>
    <col min="1" max="1" width="33.5703125" style="22" bestFit="1" customWidth="1"/>
    <col min="2" max="2" width="69.140625" style="23" customWidth="1"/>
    <col min="3" max="4" width="10.5703125" style="22" bestFit="1" customWidth="1"/>
    <col min="5" max="5" width="17" style="22" bestFit="1" customWidth="1"/>
    <col min="6" max="16384" width="9.140625" style="22"/>
  </cols>
  <sheetData>
    <row r="1" spans="1:6" s="20" customFormat="1" x14ac:dyDescent="0.25">
      <c r="A1" s="20" t="s">
        <v>8379</v>
      </c>
      <c r="B1" s="21" t="s">
        <v>8380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ht="30" x14ac:dyDescent="0.25">
      <c r="A2" s="22" t="s">
        <v>3473</v>
      </c>
      <c r="B2" s="23" t="str">
        <f>VLOOKUP($A2, Kickstarter!$B:$T, 2, FALSE)</f>
        <v>Help us get actor-writer Ian Bonar's debut play - a hilarious, heartbreaking story of grief and loss - to the 2016 Edinburgh Fringe.</v>
      </c>
      <c r="C2" s="24">
        <f>VLOOKUP($A2, Kickstarter!$B:$T, 3, FALSE)</f>
        <v>2000</v>
      </c>
      <c r="D2" s="24">
        <f>VLOOKUP($A2, Kickstarter!$B:$T, 4, FALSE)</f>
        <v>2020</v>
      </c>
      <c r="E2" s="24">
        <f>VLOOKUP($A2, Kickstarter!$B:$T, 15, FALSE)</f>
        <v>51.79</v>
      </c>
      <c r="F2" s="22">
        <f>VLOOKUP($A2, Kickstarter!$B:$T, 11, FALSE)</f>
        <v>39</v>
      </c>
    </row>
    <row r="3" spans="1:6" ht="30" x14ac:dyDescent="0.25">
      <c r="A3" s="22" t="s">
        <v>3616</v>
      </c>
      <c r="B3" s="23" t="str">
        <f>VLOOKUP($A3, Kickstarter!$B:$T, 2, FALSE)</f>
        <v>The play yet to be described as "A surefire Edinburgh Fringe Festival Cult Hit". Coming to the Underbelly, Edinburgh, 5th-30th August.</v>
      </c>
      <c r="C3" s="24">
        <f>VLOOKUP($A3, Kickstarter!$B:$T, 3, FALSE)</f>
        <v>2000</v>
      </c>
      <c r="D3" s="24">
        <f>VLOOKUP($A3, Kickstarter!$B:$T, 4, FALSE)</f>
        <v>2020</v>
      </c>
      <c r="E3" s="24">
        <f>VLOOKUP($A3, Kickstarter!$B:$T, 15, FALSE)</f>
        <v>36.07</v>
      </c>
      <c r="F3" s="22">
        <f>VLOOKUP($A3, Kickstarter!$B:$T, 11, FALSE)</f>
        <v>56</v>
      </c>
    </row>
    <row r="4" spans="1:6" ht="30" x14ac:dyDescent="0.25">
      <c r="A4" s="22" t="s">
        <v>3178</v>
      </c>
      <c r="B4" s="23" t="str">
        <f>VLOOKUP($A4, Kickstarter!$B:$T, 2, FALSE)</f>
        <v>Cutting Off Kate Bush is a one-woman show written &amp; performed by Lucy Benson-Brown, premiering at the Edinburgh Fringe Festival 2014</v>
      </c>
      <c r="C4" s="24">
        <f>VLOOKUP($A4, Kickstarter!$B:$T, 3, FALSE)</f>
        <v>1500</v>
      </c>
      <c r="D4" s="24">
        <f>VLOOKUP($A4, Kickstarter!$B:$T, 4, FALSE)</f>
        <v>2576</v>
      </c>
      <c r="E4" s="24">
        <f>VLOOKUP($A4, Kickstarter!$B:$T, 15, FALSE)</f>
        <v>33.03</v>
      </c>
      <c r="F4" s="22">
        <f>VLOOKUP($A4, Kickstarter!$B:$T, 11, FALSE)</f>
        <v>78</v>
      </c>
    </row>
    <row r="5" spans="1:6" ht="30" x14ac:dyDescent="0.25">
      <c r="A5" s="22" t="s">
        <v>3329</v>
      </c>
      <c r="B5" s="23" t="str">
        <f>VLOOKUP($A5, Kickstarter!$B:$T, 2, FALSE)</f>
        <v>Jestia and Raedon is a brand new romantic comedy play going to the Edinburgh Fringe Festival this summer.</v>
      </c>
      <c r="C5" s="24">
        <f>VLOOKUP($A5, Kickstarter!$B:$T, 3, FALSE)</f>
        <v>1000</v>
      </c>
      <c r="D5" s="24">
        <f>VLOOKUP($A5, Kickstarter!$B:$T, 4, FALSE)</f>
        <v>1168</v>
      </c>
      <c r="E5" s="24">
        <f>VLOOKUP($A5, Kickstarter!$B:$T, 15, FALSE)</f>
        <v>44.92</v>
      </c>
      <c r="F5" s="22">
        <f>VLOOKUP($A5, Kickstarter!$B:$T, 11, FALSE)</f>
        <v>26</v>
      </c>
    </row>
    <row r="6" spans="1:6" ht="30" x14ac:dyDescent="0.25">
      <c r="A6" s="22" t="s">
        <v>3221</v>
      </c>
      <c r="B6" s="23" t="str">
        <f>VLOOKUP($A6, Kickstarter!$B:$T, 2, FALSE)</f>
        <v>A one-man show about love, loss, and motorways, written &amp; performed by Ben Norris. Help us get to the 2015 Edinburgh Fringe and beyond!</v>
      </c>
      <c r="C6" s="24">
        <f>VLOOKUP($A6, Kickstarter!$B:$T, 3, FALSE)</f>
        <v>4000</v>
      </c>
      <c r="D6" s="24">
        <f>VLOOKUP($A6, Kickstarter!$B:$T, 4, FALSE)</f>
        <v>4137</v>
      </c>
      <c r="E6" s="24">
        <f>VLOOKUP($A6, Kickstarter!$B:$T, 15, FALSE)</f>
        <v>36.61</v>
      </c>
      <c r="F6" s="22">
        <f>VLOOKUP($A6, Kickstarter!$B:$T,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9F6F-6FB4-4272-A6D7-1E3510937267}">
  <dimension ref="A1:C14"/>
  <sheetViews>
    <sheetView workbookViewId="0">
      <selection activeCell="B2" sqref="B2"/>
    </sheetView>
  </sheetViews>
  <sheetFormatPr defaultRowHeight="15" x14ac:dyDescent="0.25"/>
  <cols>
    <col min="1" max="1" width="31.140625" bestFit="1" customWidth="1"/>
    <col min="2" max="3" width="16.7109375" customWidth="1"/>
  </cols>
  <sheetData>
    <row r="1" spans="1:3" x14ac:dyDescent="0.25">
      <c r="A1" s="19" t="s">
        <v>8390</v>
      </c>
      <c r="B1" s="19" t="s">
        <v>8388</v>
      </c>
      <c r="C1" s="19" t="s">
        <v>8389</v>
      </c>
    </row>
    <row r="2" spans="1:3" x14ac:dyDescent="0.25">
      <c r="A2" t="s">
        <v>8384</v>
      </c>
      <c r="B2" s="25" t="e">
        <f>AVERAGE(#REF!)</f>
        <v>#REF!</v>
      </c>
      <c r="C2" s="25" t="e">
        <f>AVERAGE(#REF!)</f>
        <v>#REF!</v>
      </c>
    </row>
    <row r="3" spans="1:3" x14ac:dyDescent="0.25">
      <c r="A3" t="s">
        <v>8385</v>
      </c>
      <c r="B3" s="25" t="e">
        <f>MEDIAN(#REF!)</f>
        <v>#REF!</v>
      </c>
      <c r="C3" s="25" t="e">
        <f>MEDIAN(#REF!)</f>
        <v>#REF!</v>
      </c>
    </row>
    <row r="4" spans="1:3" x14ac:dyDescent="0.25">
      <c r="A4" t="s">
        <v>8391</v>
      </c>
      <c r="B4" s="25" t="e">
        <f>_xlfn.STDEV.P(#REF!)</f>
        <v>#REF!</v>
      </c>
      <c r="C4" s="25" t="e">
        <f>_xlfn.STDEV.P(#REF!)</f>
        <v>#REF!</v>
      </c>
    </row>
    <row r="5" spans="1:3" x14ac:dyDescent="0.25">
      <c r="A5" t="s">
        <v>8392</v>
      </c>
      <c r="B5" s="25" t="e">
        <f>_xlfn.QUARTILE.EXC(#REF!,3)</f>
        <v>#REF!</v>
      </c>
      <c r="C5" s="25" t="e">
        <f>_xlfn.QUARTILE.EXC(#REF!,3)</f>
        <v>#REF!</v>
      </c>
    </row>
    <row r="6" spans="1:3" x14ac:dyDescent="0.25">
      <c r="A6" t="s">
        <v>8393</v>
      </c>
      <c r="B6" s="25" t="e">
        <f>_xlfn.QUARTILE.EXC(#REF!,1)</f>
        <v>#REF!</v>
      </c>
      <c r="C6" s="25" t="e">
        <f>_xlfn.QUARTILE.EXC(#REF!,1)</f>
        <v>#REF!</v>
      </c>
    </row>
    <row r="7" spans="1:3" x14ac:dyDescent="0.25">
      <c r="A7" t="s">
        <v>8394</v>
      </c>
      <c r="B7" s="25" t="e">
        <f>B5-B6</f>
        <v>#REF!</v>
      </c>
      <c r="C7" s="25" t="e">
        <f>C5-C6</f>
        <v>#REF!</v>
      </c>
    </row>
    <row r="8" spans="1:3" x14ac:dyDescent="0.25">
      <c r="B8" s="25"/>
      <c r="C8" s="25"/>
    </row>
    <row r="9" spans="1:3" x14ac:dyDescent="0.25">
      <c r="A9" t="s">
        <v>8386</v>
      </c>
      <c r="B9" s="25" t="e">
        <f>AVERAGE(#REF!)</f>
        <v>#REF!</v>
      </c>
      <c r="C9" s="25" t="e">
        <f>AVERAGE(#REF!)</f>
        <v>#REF!</v>
      </c>
    </row>
    <row r="10" spans="1:3" x14ac:dyDescent="0.25">
      <c r="A10" t="s">
        <v>8387</v>
      </c>
      <c r="B10" s="25" t="e">
        <f>MEDIAN(#REF!)</f>
        <v>#REF!</v>
      </c>
      <c r="C10" s="25" t="e">
        <f>MEDIAN(#REF!)</f>
        <v>#REF!</v>
      </c>
    </row>
    <row r="11" spans="1:3" x14ac:dyDescent="0.25">
      <c r="A11" t="s">
        <v>8395</v>
      </c>
      <c r="B11" s="25" t="e">
        <f>_xlfn.STDEV.P(#REF!)</f>
        <v>#REF!</v>
      </c>
      <c r="C11" s="25" t="e">
        <f>_xlfn.STDEV.P(#REF!)</f>
        <v>#REF!</v>
      </c>
    </row>
    <row r="12" spans="1:3" x14ac:dyDescent="0.25">
      <c r="A12" t="s">
        <v>8396</v>
      </c>
      <c r="B12" s="25" t="e">
        <f>_xlfn.QUARTILE.EXC(#REF!,3)</f>
        <v>#REF!</v>
      </c>
      <c r="C12" s="25" t="e">
        <f>_xlfn.QUARTILE.EXC(#REF!,3)</f>
        <v>#REF!</v>
      </c>
    </row>
    <row r="13" spans="1:3" x14ac:dyDescent="0.25">
      <c r="A13" t="s">
        <v>8397</v>
      </c>
      <c r="B13" s="25" t="e">
        <f>_xlfn.QUARTILE.EXC(#REF!,1)</f>
        <v>#REF!</v>
      </c>
      <c r="C13" s="25" t="e">
        <f>_xlfn.QUARTILE.EXC(#REF!,1)</f>
        <v>#REF!</v>
      </c>
    </row>
    <row r="14" spans="1:3" x14ac:dyDescent="0.25">
      <c r="A14" t="s">
        <v>8398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Darin Myers</cp:lastModifiedBy>
  <dcterms:created xsi:type="dcterms:W3CDTF">2017-04-20T15:17:24Z</dcterms:created>
  <dcterms:modified xsi:type="dcterms:W3CDTF">2022-07-05T19:51:47Z</dcterms:modified>
</cp:coreProperties>
</file>