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3"/>
  <workbookPr filterPrivacy="1"/>
  <xr:revisionPtr revIDLastSave="0" documentId="8_{E402370D-536A-4C1C-AC00-D61A14B6985A}" xr6:coauthVersionLast="41" xr6:coauthVersionMax="4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3" i="1" l="1"/>
  <c r="B4" i="1"/>
  <c r="B2" i="1"/>
  <c r="B5" i="1"/>
  <c r="B6" i="1"/>
  <c r="B7" i="1"/>
  <c r="B8" i="1"/>
  <c r="B9" i="1"/>
  <c r="D11" i="1"/>
  <c r="D12" i="1"/>
  <c r="J12" i="1"/>
  <c r="J11" i="1"/>
</calcChain>
</file>

<file path=xl/sharedStrings.xml><?xml version="1.0" encoding="utf-8"?>
<sst xmlns="http://schemas.openxmlformats.org/spreadsheetml/2006/main" count="31" uniqueCount="31">
  <si>
    <t>calcoli</t>
  </si>
  <si>
    <t>DATI</t>
  </si>
  <si>
    <t>G(0)</t>
  </si>
  <si>
    <t>Wc</t>
  </si>
  <si>
    <t>Kmin</t>
  </si>
  <si>
    <t>Valore di K</t>
  </si>
  <si>
    <t>Mf</t>
  </si>
  <si>
    <t>MODULO</t>
  </si>
  <si>
    <t>Delta</t>
  </si>
  <si>
    <t>FASE</t>
  </si>
  <si>
    <t>Guadagno</t>
  </si>
  <si>
    <t>MF</t>
  </si>
  <si>
    <t>t1</t>
  </si>
  <si>
    <t>AngoloToT</t>
  </si>
  <si>
    <t>t2</t>
  </si>
  <si>
    <t>ANGOLO RA</t>
  </si>
  <si>
    <t>w</t>
  </si>
  <si>
    <t>M</t>
  </si>
  <si>
    <t>Numero reti di anticipo</t>
  </si>
  <si>
    <t>Wn</t>
  </si>
  <si>
    <t>Valori Rete/i di Anticipo</t>
  </si>
  <si>
    <t>Solo valori NEGATIVI</t>
  </si>
  <si>
    <t>An</t>
  </si>
  <si>
    <t>TAU</t>
  </si>
  <si>
    <t>1/TAU</t>
  </si>
  <si>
    <t>Bn</t>
  </si>
  <si>
    <t>ALPHA-TAU</t>
  </si>
  <si>
    <t>1/ALPHA-TAU</t>
  </si>
  <si>
    <t>e</t>
  </si>
  <si>
    <t>SOVRAEL.</t>
  </si>
  <si>
    <t>Tass.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</si>
</sst>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D9D9D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7" xfId="0" applyFill="1" applyBorder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5" borderId="16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6" borderId="18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23" xfId="0" applyFill="1" applyBorder="1"/>
    <xf numFmtId="0" fontId="0" fillId="4" borderId="12" xfId="0" applyFill="1" applyBorder="1"/>
    <xf numFmtId="0" fontId="0" fillId="4" borderId="24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0" fillId="4" borderId="26" xfId="0" applyFill="1" applyBorder="1"/>
    <xf numFmtId="0" fontId="0" fillId="4" borderId="27" xfId="0" applyFill="1" applyBorder="1"/>
    <xf numFmtId="0" fontId="0" fillId="4" borderId="28" xfId="0" applyFill="1" applyBorder="1"/>
    <xf numFmtId="0" fontId="0" fillId="4" borderId="29" xfId="0" applyFill="1" applyBorder="1"/>
    <xf numFmtId="0" fontId="0" fillId="2" borderId="30" xfId="0" applyFill="1" applyBorder="1"/>
    <xf numFmtId="0" fontId="0" fillId="5" borderId="31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7" borderId="32" xfId="0" applyFill="1" applyBorder="1"/>
    <xf numFmtId="0" fontId="0" fillId="7" borderId="3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 xr3:uid="{AEA406A1-0E4B-5B11-9CD5-51D6E497D94C}">
      <selection activeCell="C2" sqref="C2"/>
    </sheetView>
  </sheetViews>
  <sheetFormatPr defaultRowHeight="15"/>
  <cols>
    <col min="1" max="1" width="10.85546875" bestFit="1" customWidth="1"/>
    <col min="2" max="2" width="12.7109375" customWidth="1"/>
    <col min="3" max="3" width="21.7109375" bestFit="1" customWidth="1"/>
    <col min="4" max="4" width="12" bestFit="1" customWidth="1"/>
    <col min="9" max="9" width="12.28515625" bestFit="1" customWidth="1"/>
    <col min="10" max="10" width="11.28515625" customWidth="1"/>
  </cols>
  <sheetData>
    <row r="1" spans="1:13" ht="14.45" customHeight="1">
      <c r="A1" s="24" t="s">
        <v>0</v>
      </c>
      <c r="B1" s="25"/>
      <c r="L1" s="2" t="s">
        <v>1</v>
      </c>
      <c r="M1" s="3"/>
    </row>
    <row r="2" spans="1:13">
      <c r="A2" s="26" t="s">
        <v>2</v>
      </c>
      <c r="B2" s="27">
        <f>M5/M8^2</f>
        <v>200</v>
      </c>
      <c r="L2" s="4" t="s">
        <v>3</v>
      </c>
      <c r="M2" s="5">
        <v>2</v>
      </c>
    </row>
    <row r="3" spans="1:13">
      <c r="A3" s="26" t="s">
        <v>4</v>
      </c>
      <c r="B3" s="23">
        <f>(1-M12)/(B2*M12)</f>
        <v>0.16166666666666665</v>
      </c>
      <c r="C3" s="34" t="s">
        <v>5</v>
      </c>
      <c r="D3" s="33">
        <v>0.2</v>
      </c>
      <c r="L3" s="4" t="s">
        <v>6</v>
      </c>
      <c r="M3" s="5">
        <v>90</v>
      </c>
    </row>
    <row r="4" spans="1:13">
      <c r="A4" s="26" t="s">
        <v>7</v>
      </c>
      <c r="B4" s="27">
        <f>D3*M5/(SQRT((M2*M6)^2+1)*SQRT((M2*M7)^2+1)*SQRT((M2+0.3)^2+0.4^2)*SQRT((M2-0.3)^2+0.4^2))</f>
        <v>1.3616888239638501E-3</v>
      </c>
      <c r="L4" s="4" t="s">
        <v>8</v>
      </c>
      <c r="M4" s="5">
        <v>0.8</v>
      </c>
    </row>
    <row r="5" spans="1:13">
      <c r="A5" s="26" t="s">
        <v>9</v>
      </c>
      <c r="B5" s="27">
        <f>DEGREES(-ATAN(M6*M2)-ATAN(M7*M2)-ATAN((M2+0.3)/0.4)-ATAN((M2-0.3)/0.4))</f>
        <v>-334.02967945485989</v>
      </c>
      <c r="L5" s="4" t="s">
        <v>10</v>
      </c>
      <c r="M5" s="5">
        <v>50</v>
      </c>
    </row>
    <row r="6" spans="1:13">
      <c r="A6" s="26" t="s">
        <v>11</v>
      </c>
      <c r="B6" s="27">
        <f>180+B5</f>
        <v>-154.02967945485989</v>
      </c>
      <c r="L6" s="4" t="s">
        <v>12</v>
      </c>
      <c r="M6" s="5">
        <v>15</v>
      </c>
    </row>
    <row r="7" spans="1:13">
      <c r="A7" s="26" t="s">
        <v>13</v>
      </c>
      <c r="B7" s="27">
        <f>M3-B6</f>
        <v>244.02967945485989</v>
      </c>
      <c r="L7" s="4" t="s">
        <v>14</v>
      </c>
      <c r="M7" s="5">
        <v>30</v>
      </c>
    </row>
    <row r="8" spans="1:13">
      <c r="A8" s="26" t="s">
        <v>15</v>
      </c>
      <c r="B8" s="27">
        <f>B7/D9</f>
        <v>81.343226484953291</v>
      </c>
      <c r="L8" s="4" t="s">
        <v>16</v>
      </c>
      <c r="M8" s="5">
        <v>0.5</v>
      </c>
    </row>
    <row r="9" spans="1:13">
      <c r="A9" s="28" t="s">
        <v>17</v>
      </c>
      <c r="B9" s="29">
        <f>(1/B4)^(1/D9)</f>
        <v>9.0220945821010279</v>
      </c>
      <c r="C9" s="30" t="s">
        <v>18</v>
      </c>
      <c r="D9" s="1">
        <v>3</v>
      </c>
      <c r="L9" s="4" t="s">
        <v>19</v>
      </c>
      <c r="M9" s="5">
        <v>100</v>
      </c>
    </row>
    <row r="10" spans="1:13" ht="14.45" customHeight="1">
      <c r="A10" s="31" t="s">
        <v>20</v>
      </c>
      <c r="B10" s="32"/>
      <c r="C10" s="8"/>
      <c r="D10" s="8"/>
      <c r="E10" s="8"/>
      <c r="F10" s="8"/>
      <c r="G10" s="8"/>
      <c r="H10" s="8"/>
      <c r="I10" s="17" t="s">
        <v>21</v>
      </c>
      <c r="J10" s="18"/>
      <c r="L10" s="4" t="s">
        <v>22</v>
      </c>
      <c r="M10" s="5">
        <v>1.4999999999999999E-2</v>
      </c>
    </row>
    <row r="11" spans="1:13">
      <c r="A11" s="9" t="s">
        <v>23</v>
      </c>
      <c r="B11" s="10"/>
      <c r="C11" s="11"/>
      <c r="D11" s="12">
        <f>(B9-COS(RADIANS(B8)))/(M2*SIN(RADIANS(B8)))</f>
        <v>4.486905857028173</v>
      </c>
      <c r="E11" s="10"/>
      <c r="F11" s="10"/>
      <c r="G11" s="10"/>
      <c r="H11" s="10"/>
      <c r="I11" s="21" t="s">
        <v>24</v>
      </c>
      <c r="J11" s="20">
        <f>-1/D11</f>
        <v>-0.22287073361114229</v>
      </c>
      <c r="L11" s="4" t="s">
        <v>25</v>
      </c>
      <c r="M11" s="5">
        <v>20</v>
      </c>
    </row>
    <row r="12" spans="1:13">
      <c r="A12" s="13" t="s">
        <v>26</v>
      </c>
      <c r="B12" s="14"/>
      <c r="C12" s="15"/>
      <c r="D12" s="16">
        <f>(COS(RADIANS(B8))-(1/B9))/(M2*SIN(RADIANS(B8)))</f>
        <v>2.0066607852938654E-2</v>
      </c>
      <c r="E12" s="14"/>
      <c r="F12" s="14"/>
      <c r="G12" s="14"/>
      <c r="H12" s="14"/>
      <c r="I12" s="22" t="s">
        <v>27</v>
      </c>
      <c r="J12" s="19">
        <f>-1/D12</f>
        <v>-49.834033102588137</v>
      </c>
      <c r="L12" s="4" t="s">
        <v>28</v>
      </c>
      <c r="M12" s="5">
        <v>0.03</v>
      </c>
    </row>
    <row r="13" spans="1:13">
      <c r="L13" s="4" t="s">
        <v>29</v>
      </c>
      <c r="M13" s="5">
        <v>5</v>
      </c>
    </row>
    <row r="14" spans="1:13">
      <c r="L14" s="6" t="s">
        <v>30</v>
      </c>
      <c r="M14" s="7">
        <v>15</v>
      </c>
    </row>
  </sheetData>
  <mergeCells count="8">
    <mergeCell ref="A1:B1"/>
    <mergeCell ref="I10:J10"/>
    <mergeCell ref="D12:H12"/>
    <mergeCell ref="A12:C12"/>
    <mergeCell ref="D11:H11"/>
    <mergeCell ref="A11:C11"/>
    <mergeCell ref="A10:H10"/>
    <mergeCell ref="L1:M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2019-01-27T22:31:03Z</dcterms:modified>
  <cp:category/>
  <cp:contentStatus/>
</cp:coreProperties>
</file>