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rlenis\Desktop\CENTRO DE CONCILIACION APG\APG CENTROS\"/>
    </mc:Choice>
  </mc:AlternateContent>
  <bookViews>
    <workbookView xWindow="14300" yWindow="470" windowWidth="14510" windowHeight="16020"/>
  </bookViews>
  <sheets>
    <sheet name="TARIFAS 2022 CONCILIACIÓN" sheetId="1" r:id="rId1"/>
    <sheet name="Hoja2" sheetId="4" r:id="rId2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 l="1"/>
  <c r="I5" i="1"/>
  <c r="I6" i="1"/>
  <c r="I7" i="1"/>
  <c r="I8" i="1"/>
  <c r="I9" i="1"/>
  <c r="I10" i="1"/>
  <c r="I4" i="1"/>
  <c r="F4" i="1"/>
  <c r="F11" i="1" l="1"/>
  <c r="F10" i="1"/>
  <c r="C9" i="1"/>
  <c r="F9" i="1" s="1"/>
  <c r="F8" i="1"/>
  <c r="D8" i="1"/>
  <c r="C8" i="1"/>
  <c r="F7" i="1"/>
  <c r="D7" i="1"/>
  <c r="C7" i="1"/>
  <c r="F6" i="1"/>
  <c r="D6" i="1"/>
  <c r="C6" i="1"/>
  <c r="F5" i="1"/>
  <c r="D5" i="1"/>
  <c r="C5" i="1"/>
  <c r="G4" i="1"/>
  <c r="H4" i="1" s="1"/>
  <c r="D4" i="1"/>
  <c r="C4" i="1"/>
  <c r="G8" i="1" l="1"/>
  <c r="H8" i="1" s="1"/>
  <c r="G7" i="1"/>
  <c r="H7" i="1" s="1"/>
  <c r="G10" i="1"/>
  <c r="H10" i="1" s="1"/>
  <c r="G11" i="1"/>
  <c r="H11" i="1" s="1"/>
  <c r="G9" i="1"/>
  <c r="H9" i="1" s="1"/>
  <c r="G5" i="1"/>
  <c r="H5" i="1" s="1"/>
  <c r="G6" i="1"/>
  <c r="H6" i="1" s="1"/>
  <c r="I11" i="1" l="1"/>
  <c r="J11" i="1" s="1"/>
</calcChain>
</file>

<file path=xl/sharedStrings.xml><?xml version="1.0" encoding="utf-8"?>
<sst xmlns="http://schemas.openxmlformats.org/spreadsheetml/2006/main" count="20" uniqueCount="18">
  <si>
    <t>TARIFAS SERVICIOS DE CONCILIACIÓN (DECR. 1885 DE 2021)</t>
  </si>
  <si>
    <t>CUANTIA EN UVT</t>
  </si>
  <si>
    <t>CUANTIA EN PESOS</t>
  </si>
  <si>
    <t>VALOR UVT</t>
  </si>
  <si>
    <t>DESDE</t>
  </si>
  <si>
    <t>HASTA</t>
  </si>
  <si>
    <t>TARIFA (UVT)</t>
  </si>
  <si>
    <t>TARIFA (PESOS)</t>
  </si>
  <si>
    <t>IVA</t>
  </si>
  <si>
    <t>TARIFA TOTAL</t>
  </si>
  <si>
    <t>MIN COBRAR</t>
  </si>
  <si>
    <t>INDETERMINADA</t>
  </si>
  <si>
    <t>cuantias superiores a $47.243.243,44 ingrese el valor en la siguiente celda para liquidar, recuerde cambiarlo cada vez que va consultar</t>
  </si>
  <si>
    <t>BARRANQUILLA</t>
  </si>
  <si>
    <t>BOGOTÁ</t>
  </si>
  <si>
    <t>PUERTO COLOMBIA</t>
  </si>
  <si>
    <t>MOCOA</t>
  </si>
  <si>
    <t>10%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</si>
</sst>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\ #,##0;[Red]\-&quot;$&quot;\ #,##0"/>
    <numFmt numFmtId="8" formatCode="&quot;$&quot;\ #,##0.00;[Red]\-&quot;$&quot;\ #,##0.00"/>
    <numFmt numFmtId="164" formatCode="&quot;$&quot;\ #,##0.00"/>
    <numFmt numFmtId="165" formatCode="_-&quot;$&quot;\ * #,##0.00_-;\-&quot;$&quot;\ * #,##0.00_-;_-&quot;$&quot;\ * &quot;-&quot;??_-;_-@"/>
  </numFmts>
  <fonts count="4" x14ac:knownFonts="1">
    <font>
      <sz val="11"/>
      <color rgb="FF000000"/>
      <name val="Calibri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5" borderId="4" xfId="0" applyFont="1" applyFill="1" applyBorder="1" applyAlignment="1">
      <alignment horizontal="center"/>
    </xf>
    <xf numFmtId="6" fontId="1" fillId="0" borderId="4" xfId="0" applyNumberFormat="1" applyFont="1" applyBorder="1"/>
    <xf numFmtId="8" fontId="1" fillId="0" borderId="4" xfId="0" applyNumberFormat="1" applyFont="1" applyBorder="1"/>
    <xf numFmtId="10" fontId="1" fillId="0" borderId="4" xfId="0" applyNumberFormat="1" applyFont="1" applyBorder="1"/>
    <xf numFmtId="0" fontId="1" fillId="7" borderId="4" xfId="0" applyFont="1" applyFill="1" applyBorder="1"/>
    <xf numFmtId="8" fontId="1" fillId="7" borderId="4" xfId="0" applyNumberFormat="1" applyFont="1" applyFill="1" applyBorder="1"/>
    <xf numFmtId="165" fontId="1" fillId="0" borderId="0" xfId="0" applyNumberFormat="1" applyFont="1"/>
    <xf numFmtId="0" fontId="1" fillId="0" borderId="7" xfId="0" applyFont="1" applyBorder="1" applyAlignment="1">
      <alignment horizontal="center"/>
    </xf>
    <xf numFmtId="0" fontId="1" fillId="6" borderId="6" xfId="0" applyFont="1" applyFill="1" applyBorder="1"/>
    <xf numFmtId="0" fontId="1" fillId="0" borderId="7" xfId="0" applyFont="1" applyBorder="1"/>
    <xf numFmtId="164" fontId="1" fillId="0" borderId="6" xfId="0" applyNumberFormat="1" applyFont="1" applyBorder="1"/>
    <xf numFmtId="0" fontId="1" fillId="4" borderId="16" xfId="0" applyFont="1" applyFill="1" applyBorder="1"/>
    <xf numFmtId="6" fontId="1" fillId="4" borderId="16" xfId="0" applyNumberFormat="1" applyFont="1" applyFill="1" applyBorder="1"/>
    <xf numFmtId="0" fontId="1" fillId="0" borderId="16" xfId="0" applyFont="1" applyBorder="1"/>
    <xf numFmtId="0" fontId="1" fillId="0" borderId="17" xfId="0" applyFont="1" applyBorder="1"/>
    <xf numFmtId="164" fontId="1" fillId="8" borderId="11" xfId="0" applyNumberFormat="1" applyFont="1" applyFill="1" applyBorder="1"/>
    <xf numFmtId="10" fontId="1" fillId="8" borderId="11" xfId="0" applyNumberFormat="1" applyFont="1" applyFill="1" applyBorder="1"/>
    <xf numFmtId="8" fontId="1" fillId="8" borderId="11" xfId="0" applyNumberFormat="1" applyFont="1" applyFill="1" applyBorder="1"/>
    <xf numFmtId="0" fontId="1" fillId="7" borderId="5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5" xfId="0" applyFont="1" applyFill="1" applyBorder="1" applyAlignment="1">
      <alignment horizontal="center"/>
    </xf>
    <xf numFmtId="0" fontId="2" fillId="0" borderId="14" xfId="0" applyFont="1" applyBorder="1"/>
    <xf numFmtId="0" fontId="1" fillId="2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/>
    <xf numFmtId="0" fontId="1" fillId="8" borderId="8" xfId="0" applyFont="1" applyFill="1" applyBorder="1" applyAlignment="1">
      <alignment horizontal="center" wrapText="1"/>
    </xf>
    <xf numFmtId="0" fontId="2" fillId="8" borderId="9" xfId="0" applyFont="1" applyFill="1" applyBorder="1"/>
    <xf numFmtId="0" fontId="2" fillId="8" borderId="10" xfId="0" applyFont="1" applyFill="1" applyBorder="1"/>
    <xf numFmtId="0" fontId="3" fillId="0" borderId="0" xfId="0" applyFont="1" applyAlignment="1"/>
    <xf numFmtId="164" fontId="0" fillId="0" borderId="0" xfId="0" applyNumberFormat="1" applyFont="1" applyAlignment="1"/>
    <xf numFmtId="0" fontId="1" fillId="0" borderId="15" xfId="0" applyFont="1" applyBorder="1"/>
    <xf numFmtId="0" fontId="1" fillId="5" borderId="1" xfId="0" applyFont="1" applyFill="1" applyBorder="1" applyAlignment="1">
      <alignment horizontal="center"/>
    </xf>
    <xf numFmtId="164" fontId="1" fillId="9" borderId="6" xfId="0" applyNumberFormat="1" applyFont="1" applyFill="1" applyBorder="1"/>
    <xf numFmtId="164" fontId="1" fillId="10" borderId="6" xfId="0" applyNumberFormat="1" applyFont="1" applyFill="1" applyBorder="1"/>
    <xf numFmtId="0" fontId="1" fillId="11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D13" sqref="D13"/>
    </sheetView>
  </sheetViews>
  <sheetFormatPr baseColWidth="10" defaultColWidth="14.453125" defaultRowHeight="15" customHeight="1" x14ac:dyDescent="0.35"/>
  <cols>
    <col min="1" max="1" width="10.7265625" customWidth="1"/>
    <col min="2" max="2" width="17.26953125" bestFit="1" customWidth="1"/>
    <col min="3" max="4" width="17.7265625" customWidth="1"/>
    <col min="5" max="5" width="12.7265625" customWidth="1"/>
    <col min="6" max="6" width="14.7265625" customWidth="1"/>
    <col min="7" max="7" width="16.1796875" customWidth="1"/>
    <col min="8" max="8" width="14" customWidth="1"/>
    <col min="9" max="9" width="14.90625" bestFit="1" customWidth="1"/>
    <col min="10" max="10" width="14.1796875" customWidth="1"/>
  </cols>
  <sheetData>
    <row r="1" spans="1:11" ht="14.5" x14ac:dyDescent="0.3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1" ht="14.5" x14ac:dyDescent="0.35">
      <c r="A2" s="27" t="s">
        <v>1</v>
      </c>
      <c r="B2" s="26"/>
      <c r="C2" s="25" t="s">
        <v>2</v>
      </c>
      <c r="D2" s="26"/>
      <c r="E2" s="15" t="s">
        <v>3</v>
      </c>
      <c r="F2" s="16">
        <v>42412</v>
      </c>
      <c r="G2" s="39"/>
      <c r="H2" s="17"/>
      <c r="I2" s="35"/>
      <c r="J2" s="18"/>
    </row>
    <row r="3" spans="1:11" ht="14.5" x14ac:dyDescent="0.35">
      <c r="A3" s="11" t="s">
        <v>4</v>
      </c>
      <c r="B3" s="2" t="s">
        <v>5</v>
      </c>
      <c r="C3" s="2" t="s">
        <v>4</v>
      </c>
      <c r="D3" s="2" t="s">
        <v>5</v>
      </c>
      <c r="E3" s="3" t="s">
        <v>6</v>
      </c>
      <c r="F3" s="3" t="s">
        <v>7</v>
      </c>
      <c r="G3" s="2" t="s">
        <v>8</v>
      </c>
      <c r="H3" s="4" t="s">
        <v>9</v>
      </c>
      <c r="I3" s="36" t="s">
        <v>17</v>
      </c>
      <c r="J3" s="12" t="s">
        <v>10</v>
      </c>
    </row>
    <row r="4" spans="1:11" ht="14.5" x14ac:dyDescent="0.35">
      <c r="A4" s="13">
        <v>0</v>
      </c>
      <c r="B4" s="1">
        <v>200.18</v>
      </c>
      <c r="C4" s="5">
        <f t="shared" ref="C4:D4" si="0">A4*$F$2</f>
        <v>0</v>
      </c>
      <c r="D4" s="6">
        <f t="shared" si="0"/>
        <v>8490034.1600000001</v>
      </c>
      <c r="E4" s="1">
        <v>7.51</v>
      </c>
      <c r="F4" s="6">
        <f>E4*$F$2</f>
        <v>318514.12</v>
      </c>
      <c r="G4" s="6">
        <f t="shared" ref="G4:G11" si="1">F4*19%</f>
        <v>60517.682800000002</v>
      </c>
      <c r="H4" s="6">
        <f t="shared" ref="H4:H11" si="2">F4+G4</f>
        <v>379031.8028</v>
      </c>
      <c r="I4" s="14">
        <f>H4*10/100</f>
        <v>37903.18028</v>
      </c>
      <c r="J4" s="14">
        <f>H4-I4</f>
        <v>341128.62251999998</v>
      </c>
      <c r="K4" s="34"/>
    </row>
    <row r="5" spans="1:11" ht="14.5" x14ac:dyDescent="0.35">
      <c r="A5" s="13">
        <v>200.18</v>
      </c>
      <c r="B5" s="1">
        <v>325.3</v>
      </c>
      <c r="C5" s="5">
        <f t="shared" ref="C5:D5" si="3">A5*$F$2</f>
        <v>8490034.1600000001</v>
      </c>
      <c r="D5" s="6">
        <f t="shared" si="3"/>
        <v>13796623.6</v>
      </c>
      <c r="E5" s="1">
        <v>10.84</v>
      </c>
      <c r="F5" s="6">
        <f t="shared" ref="F5:F8" si="4">E5*$F$2</f>
        <v>459746.08</v>
      </c>
      <c r="G5" s="6">
        <f t="shared" si="1"/>
        <v>87351.7552</v>
      </c>
      <c r="H5" s="6">
        <f t="shared" si="2"/>
        <v>547097.83519999997</v>
      </c>
      <c r="I5" s="14">
        <f t="shared" ref="I5:I11" si="5">H5*10/100</f>
        <v>54709.783519999997</v>
      </c>
      <c r="J5" s="14">
        <f t="shared" ref="J5:J11" si="6">H5-I5</f>
        <v>492388.05167999998</v>
      </c>
    </row>
    <row r="6" spans="1:11" ht="14.5" x14ac:dyDescent="0.35">
      <c r="A6" s="13">
        <v>325.3</v>
      </c>
      <c r="B6" s="1">
        <v>425.39</v>
      </c>
      <c r="C6" s="5">
        <f t="shared" ref="C6:D6" si="7">A6*$F$2</f>
        <v>13796623.6</v>
      </c>
      <c r="D6" s="6">
        <f t="shared" si="7"/>
        <v>18041640.68</v>
      </c>
      <c r="E6" s="1">
        <v>12.75</v>
      </c>
      <c r="F6" s="6">
        <f t="shared" si="4"/>
        <v>540753</v>
      </c>
      <c r="G6" s="6">
        <f t="shared" si="1"/>
        <v>102743.07</v>
      </c>
      <c r="H6" s="6">
        <f t="shared" si="2"/>
        <v>643496.07000000007</v>
      </c>
      <c r="I6" s="14">
        <f t="shared" si="5"/>
        <v>64349.607000000011</v>
      </c>
      <c r="J6" s="14">
        <f t="shared" si="6"/>
        <v>579146.46300000011</v>
      </c>
    </row>
    <row r="7" spans="1:11" ht="14.5" x14ac:dyDescent="0.35">
      <c r="A7" s="13">
        <v>425.39</v>
      </c>
      <c r="B7" s="1">
        <v>875.8</v>
      </c>
      <c r="C7" s="5">
        <f t="shared" ref="C7:D7" si="8">A7*$F$2</f>
        <v>18041640.68</v>
      </c>
      <c r="D7" s="6">
        <f t="shared" si="8"/>
        <v>37144429.600000001</v>
      </c>
      <c r="E7" s="1">
        <v>17.52</v>
      </c>
      <c r="F7" s="6">
        <f t="shared" si="4"/>
        <v>743058.24</v>
      </c>
      <c r="G7" s="6">
        <f t="shared" si="1"/>
        <v>141181.0656</v>
      </c>
      <c r="H7" s="6">
        <f t="shared" si="2"/>
        <v>884239.30559999996</v>
      </c>
      <c r="I7" s="14">
        <f t="shared" si="5"/>
        <v>88423.930559999993</v>
      </c>
      <c r="J7" s="14">
        <f t="shared" si="6"/>
        <v>795815.37503999996</v>
      </c>
    </row>
    <row r="8" spans="1:11" ht="14.5" x14ac:dyDescent="0.35">
      <c r="A8" s="13">
        <v>875.8</v>
      </c>
      <c r="B8" s="1">
        <v>1301.18</v>
      </c>
      <c r="C8" s="5">
        <f t="shared" ref="C8:D8" si="9">A8*$F$2</f>
        <v>37144429.600000001</v>
      </c>
      <c r="D8" s="6">
        <f t="shared" si="9"/>
        <v>55185646.160000004</v>
      </c>
      <c r="E8" s="1">
        <v>20.85</v>
      </c>
      <c r="F8" s="6">
        <f t="shared" si="4"/>
        <v>884290.20000000007</v>
      </c>
      <c r="G8" s="6">
        <f t="shared" si="1"/>
        <v>168015.13800000001</v>
      </c>
      <c r="H8" s="6">
        <f t="shared" si="2"/>
        <v>1052305.338</v>
      </c>
      <c r="I8" s="14">
        <f t="shared" si="5"/>
        <v>105230.53379999999</v>
      </c>
      <c r="J8" s="14">
        <f t="shared" si="6"/>
        <v>947074.80420000001</v>
      </c>
    </row>
    <row r="9" spans="1:11" ht="14.5" x14ac:dyDescent="0.35">
      <c r="A9" s="13">
        <v>1301.18</v>
      </c>
      <c r="B9" s="1"/>
      <c r="C9" s="5">
        <f>A9*$F$2</f>
        <v>55185646.160000004</v>
      </c>
      <c r="D9" s="6"/>
      <c r="E9" s="7">
        <v>3.5000000000000003E-2</v>
      </c>
      <c r="F9" s="6">
        <f>E9*$C$9</f>
        <v>1931497.6156000004</v>
      </c>
      <c r="G9" s="6">
        <f t="shared" si="1"/>
        <v>366984.5469640001</v>
      </c>
      <c r="H9" s="6">
        <f t="shared" si="2"/>
        <v>2298482.1625640006</v>
      </c>
      <c r="I9" s="14">
        <f t="shared" si="5"/>
        <v>229848.21625640005</v>
      </c>
      <c r="J9" s="14">
        <f t="shared" si="6"/>
        <v>2068633.9463076005</v>
      </c>
    </row>
    <row r="10" spans="1:11" ht="14.5" x14ac:dyDescent="0.35">
      <c r="A10" s="22" t="s">
        <v>11</v>
      </c>
      <c r="B10" s="23"/>
      <c r="C10" s="23"/>
      <c r="D10" s="24"/>
      <c r="E10" s="8">
        <v>11.68</v>
      </c>
      <c r="F10" s="9">
        <f>F2*E10</f>
        <v>495372.16</v>
      </c>
      <c r="G10" s="9">
        <f t="shared" si="1"/>
        <v>94120.710399999996</v>
      </c>
      <c r="H10" s="9">
        <f t="shared" si="2"/>
        <v>589492.87040000001</v>
      </c>
      <c r="I10" s="37">
        <f t="shared" si="5"/>
        <v>58949.287039999996</v>
      </c>
      <c r="J10" s="37">
        <f t="shared" si="6"/>
        <v>530543.58336000005</v>
      </c>
    </row>
    <row r="11" spans="1:11" ht="46.5" customHeight="1" thickBot="1" x14ac:dyDescent="0.4">
      <c r="A11" s="30" t="s">
        <v>12</v>
      </c>
      <c r="B11" s="31"/>
      <c r="C11" s="32"/>
      <c r="D11" s="19">
        <v>15000000</v>
      </c>
      <c r="E11" s="20">
        <v>3.5000000000000003E-2</v>
      </c>
      <c r="F11" s="19">
        <f>D11*E11</f>
        <v>525000</v>
      </c>
      <c r="G11" s="19">
        <f t="shared" si="1"/>
        <v>99750</v>
      </c>
      <c r="H11" s="21">
        <f t="shared" si="2"/>
        <v>624750</v>
      </c>
      <c r="I11" s="38">
        <f t="shared" si="5"/>
        <v>62475</v>
      </c>
      <c r="J11" s="38">
        <f t="shared" si="6"/>
        <v>562275</v>
      </c>
    </row>
    <row r="12" spans="1:11" ht="14.5" x14ac:dyDescent="0.35">
      <c r="D12" s="10"/>
    </row>
    <row r="13" spans="1:11" ht="15" customHeight="1" x14ac:dyDescent="0.35">
      <c r="B13" s="33" t="s">
        <v>13</v>
      </c>
    </row>
    <row r="14" spans="1:11" ht="15" customHeight="1" x14ac:dyDescent="0.35">
      <c r="B14" s="33" t="s">
        <v>14</v>
      </c>
    </row>
    <row r="15" spans="1:11" ht="15" customHeight="1" x14ac:dyDescent="0.35">
      <c r="B15" s="33" t="s">
        <v>15</v>
      </c>
    </row>
    <row r="16" spans="1:11" ht="15" customHeight="1" x14ac:dyDescent="0.35">
      <c r="B16" s="33" t="s">
        <v>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</sheetData>
  <mergeCells count="5">
    <mergeCell ref="A10:D10"/>
    <mergeCell ref="C2:D2"/>
    <mergeCell ref="A2:B2"/>
    <mergeCell ref="A1:J1"/>
    <mergeCell ref="A11:C1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baseColWidth="10" defaultRowHeight="14.5" x14ac:dyDescent="0.35"/>
  <cols>
    <col min="1" max="1" width="12.7265625" customWidth="1"/>
    <col min="2" max="2" width="20.26953125" customWidth="1"/>
    <col min="3" max="3" width="18.81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TARIFAS 2022 CONCILIACIÓN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Latorre Soles</dc:creator>
  <cp:lastModifiedBy>Yarlenis</cp:lastModifiedBy>
  <dcterms:created xsi:type="dcterms:W3CDTF">2022-01-28T18:49:48Z</dcterms:created>
  <dcterms:modified xsi:type="dcterms:W3CDTF">2023-05-11T15:49:44Z</dcterms:modified>
</cp:coreProperties>
</file>