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2.35\DeptShare\FoodServices\PROCUREMENT\Bid Forms\Bid 2023-2024\Dairy\"/>
    </mc:Choice>
  </mc:AlternateContent>
  <xr:revisionPtr revIDLastSave="0" documentId="8_{DE0B4B3F-80F6-428C-8529-9F551B8B741A}" xr6:coauthVersionLast="47" xr6:coauthVersionMax="47" xr10:uidLastSave="{00000000-0000-0000-0000-000000000000}"/>
  <bookViews>
    <workbookView xWindow="-120" yWindow="-120" windowWidth="38640" windowHeight="21240" activeTab="1" xr2:uid="{7F796FD4-0AA5-4BC0-879A-0D5A765D4669}"/>
  </bookViews>
  <sheets>
    <sheet name="All Bids" sheetId="1" r:id="rId1"/>
    <sheet name="Items_NO BID" sheetId="3" r:id="rId2"/>
    <sheet name="Items_Driftwood ONLY bid" sheetId="5" r:id="rId3"/>
    <sheet name="Items_Clearbrook ONLY b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L3" i="4"/>
  <c r="L2" i="4"/>
  <c r="L9" i="3"/>
  <c r="L8" i="3"/>
  <c r="L7" i="3"/>
  <c r="L6" i="3"/>
  <c r="L5" i="3"/>
  <c r="L4" i="3"/>
  <c r="L3" i="3"/>
  <c r="L2" i="3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Q140" i="1"/>
  <c r="P140" i="1"/>
  <c r="R140" i="1" s="1"/>
  <c r="O140" i="1"/>
  <c r="N140" i="1"/>
  <c r="L140" i="1"/>
  <c r="R139" i="1"/>
  <c r="Q139" i="1"/>
  <c r="P139" i="1"/>
  <c r="O139" i="1"/>
  <c r="N139" i="1"/>
  <c r="L139" i="1"/>
  <c r="Q138" i="1"/>
  <c r="P138" i="1"/>
  <c r="R138" i="1" s="1"/>
  <c r="O138" i="1"/>
  <c r="N138" i="1"/>
  <c r="L138" i="1"/>
  <c r="R137" i="1"/>
  <c r="Q137" i="1"/>
  <c r="P137" i="1"/>
  <c r="O137" i="1"/>
  <c r="N137" i="1"/>
  <c r="L137" i="1"/>
  <c r="Q136" i="1"/>
  <c r="P136" i="1"/>
  <c r="R136" i="1" s="1"/>
  <c r="O136" i="1"/>
  <c r="N136" i="1"/>
  <c r="L136" i="1"/>
  <c r="R135" i="1"/>
  <c r="Q135" i="1"/>
  <c r="P135" i="1"/>
  <c r="O135" i="1"/>
  <c r="N135" i="1"/>
  <c r="L135" i="1"/>
  <c r="Q134" i="1"/>
  <c r="R134" i="1" s="1"/>
  <c r="O134" i="1"/>
  <c r="N134" i="1"/>
  <c r="L134" i="1"/>
  <c r="Q133" i="1"/>
  <c r="R133" i="1" s="1"/>
  <c r="P133" i="1"/>
  <c r="O133" i="1"/>
  <c r="N133" i="1"/>
  <c r="L133" i="1"/>
  <c r="Q132" i="1"/>
  <c r="P132" i="1"/>
  <c r="R132" i="1" s="1"/>
  <c r="O132" i="1"/>
  <c r="N132" i="1"/>
  <c r="L132" i="1"/>
  <c r="Q131" i="1"/>
  <c r="R131" i="1" s="1"/>
  <c r="P131" i="1"/>
  <c r="O131" i="1"/>
  <c r="N131" i="1"/>
  <c r="L131" i="1"/>
  <c r="Q130" i="1"/>
  <c r="P130" i="1"/>
  <c r="R130" i="1" s="1"/>
  <c r="O130" i="1"/>
  <c r="N130" i="1"/>
  <c r="L130" i="1"/>
  <c r="Q129" i="1"/>
  <c r="R129" i="1" s="1"/>
  <c r="P129" i="1"/>
  <c r="O129" i="1"/>
  <c r="N129" i="1"/>
  <c r="L129" i="1"/>
  <c r="Q128" i="1"/>
  <c r="P128" i="1"/>
  <c r="R128" i="1" s="1"/>
  <c r="O128" i="1"/>
  <c r="N128" i="1"/>
  <c r="L128" i="1"/>
  <c r="Q127" i="1"/>
  <c r="R127" i="1" s="1"/>
  <c r="P127" i="1"/>
  <c r="O127" i="1"/>
  <c r="N127" i="1"/>
  <c r="L127" i="1"/>
  <c r="R126" i="1"/>
  <c r="Q126" i="1"/>
  <c r="O126" i="1"/>
  <c r="N126" i="1"/>
  <c r="L126" i="1"/>
  <c r="Q125" i="1"/>
  <c r="P125" i="1"/>
  <c r="R125" i="1" s="1"/>
  <c r="O125" i="1"/>
  <c r="N125" i="1"/>
  <c r="L125" i="1"/>
  <c r="Q124" i="1"/>
  <c r="R124" i="1" s="1"/>
  <c r="P124" i="1"/>
  <c r="O124" i="1"/>
  <c r="N124" i="1"/>
  <c r="L124" i="1"/>
  <c r="Q123" i="1"/>
  <c r="P123" i="1"/>
  <c r="R123" i="1" s="1"/>
  <c r="O123" i="1"/>
  <c r="N123" i="1"/>
  <c r="L123" i="1"/>
  <c r="Q122" i="1"/>
  <c r="R122" i="1" s="1"/>
  <c r="P122" i="1"/>
  <c r="O122" i="1"/>
  <c r="N122" i="1"/>
  <c r="L122" i="1"/>
  <c r="Q121" i="1"/>
  <c r="P121" i="1"/>
  <c r="R121" i="1" s="1"/>
  <c r="O121" i="1"/>
  <c r="N121" i="1"/>
  <c r="L121" i="1"/>
  <c r="R120" i="1"/>
  <c r="Q120" i="1"/>
  <c r="P120" i="1"/>
  <c r="O120" i="1"/>
  <c r="N120" i="1"/>
  <c r="L120" i="1"/>
  <c r="Q119" i="1"/>
  <c r="P119" i="1"/>
  <c r="R119" i="1" s="1"/>
  <c r="O119" i="1"/>
  <c r="N119" i="1"/>
  <c r="L119" i="1"/>
  <c r="R118" i="1"/>
  <c r="Q118" i="1"/>
  <c r="P118" i="1"/>
  <c r="O118" i="1"/>
  <c r="N118" i="1"/>
  <c r="L118" i="1"/>
  <c r="Q117" i="1"/>
  <c r="P117" i="1"/>
  <c r="R117" i="1" s="1"/>
  <c r="O117" i="1"/>
  <c r="N117" i="1"/>
  <c r="L117" i="1"/>
  <c r="R116" i="1"/>
  <c r="Q116" i="1"/>
  <c r="P116" i="1"/>
  <c r="O116" i="1"/>
  <c r="N116" i="1"/>
  <c r="L116" i="1"/>
  <c r="Q115" i="1"/>
  <c r="P115" i="1"/>
  <c r="R115" i="1" s="1"/>
  <c r="O115" i="1"/>
  <c r="N115" i="1"/>
  <c r="L115" i="1"/>
  <c r="R114" i="1"/>
  <c r="Q114" i="1"/>
  <c r="P114" i="1"/>
  <c r="O114" i="1"/>
  <c r="N114" i="1"/>
  <c r="L114" i="1"/>
  <c r="Q113" i="1"/>
  <c r="P113" i="1"/>
  <c r="R113" i="1" s="1"/>
  <c r="O113" i="1"/>
  <c r="N113" i="1"/>
  <c r="L113" i="1"/>
  <c r="R112" i="1"/>
  <c r="Q112" i="1"/>
  <c r="P112" i="1"/>
  <c r="O112" i="1"/>
  <c r="N112" i="1"/>
  <c r="L112" i="1"/>
  <c r="Q111" i="1"/>
  <c r="P111" i="1"/>
  <c r="R111" i="1" s="1"/>
  <c r="O111" i="1"/>
  <c r="N111" i="1"/>
  <c r="L111" i="1"/>
  <c r="R110" i="1"/>
  <c r="Q110" i="1"/>
  <c r="P110" i="1"/>
  <c r="O110" i="1"/>
  <c r="N110" i="1"/>
  <c r="L110" i="1"/>
  <c r="Q109" i="1"/>
  <c r="P109" i="1"/>
  <c r="R109" i="1" s="1"/>
  <c r="O109" i="1"/>
  <c r="N109" i="1"/>
  <c r="L109" i="1"/>
  <c r="R108" i="1"/>
  <c r="Q108" i="1"/>
  <c r="P108" i="1"/>
  <c r="O108" i="1"/>
  <c r="N108" i="1"/>
  <c r="L108" i="1"/>
  <c r="Q107" i="1"/>
  <c r="P107" i="1"/>
  <c r="R107" i="1" s="1"/>
  <c r="O107" i="1"/>
  <c r="N107" i="1"/>
  <c r="L107" i="1"/>
  <c r="R106" i="1"/>
  <c r="Q106" i="1"/>
  <c r="P106" i="1"/>
  <c r="O106" i="1"/>
  <c r="N106" i="1"/>
  <c r="L106" i="1"/>
  <c r="Q105" i="1"/>
  <c r="P105" i="1"/>
  <c r="R105" i="1" s="1"/>
  <c r="O105" i="1"/>
  <c r="N105" i="1"/>
  <c r="L105" i="1"/>
  <c r="R104" i="1"/>
  <c r="Q104" i="1"/>
  <c r="O104" i="1"/>
  <c r="N104" i="1"/>
  <c r="L104" i="1"/>
  <c r="R103" i="1"/>
  <c r="Q103" i="1"/>
  <c r="P103" i="1"/>
  <c r="O103" i="1"/>
  <c r="N103" i="1"/>
  <c r="L103" i="1"/>
  <c r="Q102" i="1"/>
  <c r="P102" i="1"/>
  <c r="R102" i="1" s="1"/>
  <c r="O102" i="1"/>
  <c r="N102" i="1"/>
  <c r="L102" i="1"/>
  <c r="R101" i="1"/>
  <c r="Q101" i="1"/>
  <c r="P101" i="1"/>
  <c r="O101" i="1"/>
  <c r="N101" i="1"/>
  <c r="L101" i="1"/>
  <c r="Q100" i="1"/>
  <c r="P100" i="1"/>
  <c r="R100" i="1" s="1"/>
  <c r="O100" i="1"/>
  <c r="N100" i="1"/>
  <c r="L100" i="1"/>
  <c r="R99" i="1"/>
  <c r="Q99" i="1"/>
  <c r="P99" i="1"/>
  <c r="O99" i="1"/>
  <c r="N99" i="1"/>
  <c r="L99" i="1"/>
  <c r="Q98" i="1"/>
  <c r="P98" i="1"/>
  <c r="R98" i="1" s="1"/>
  <c r="O98" i="1"/>
  <c r="N98" i="1"/>
  <c r="L98" i="1"/>
  <c r="R97" i="1"/>
  <c r="Q97" i="1"/>
  <c r="P97" i="1"/>
  <c r="O97" i="1"/>
  <c r="N97" i="1"/>
  <c r="L97" i="1"/>
  <c r="Q96" i="1"/>
  <c r="P96" i="1"/>
  <c r="R96" i="1" s="1"/>
  <c r="O96" i="1"/>
  <c r="N96" i="1"/>
  <c r="L96" i="1"/>
  <c r="R95" i="1"/>
  <c r="Q95" i="1"/>
  <c r="P95" i="1"/>
  <c r="O95" i="1"/>
  <c r="N95" i="1"/>
  <c r="L95" i="1"/>
  <c r="Q94" i="1"/>
  <c r="P94" i="1"/>
  <c r="R94" i="1" s="1"/>
  <c r="O94" i="1"/>
  <c r="N94" i="1"/>
  <c r="L94" i="1"/>
  <c r="R93" i="1"/>
  <c r="Q93" i="1"/>
  <c r="P93" i="1"/>
  <c r="O93" i="1"/>
  <c r="N93" i="1"/>
  <c r="L93" i="1"/>
  <c r="Q92" i="1"/>
  <c r="P92" i="1"/>
  <c r="R92" i="1" s="1"/>
  <c r="O92" i="1"/>
  <c r="N92" i="1"/>
  <c r="L92" i="1"/>
  <c r="R91" i="1"/>
  <c r="Q91" i="1"/>
  <c r="O91" i="1"/>
  <c r="N91" i="1"/>
  <c r="L91" i="1"/>
  <c r="Q90" i="1"/>
  <c r="R90" i="1" s="1"/>
  <c r="O90" i="1"/>
  <c r="N90" i="1"/>
  <c r="L90" i="1"/>
  <c r="Q89" i="1"/>
  <c r="R89" i="1" s="1"/>
  <c r="O89" i="1"/>
  <c r="N89" i="1"/>
  <c r="L89" i="1"/>
  <c r="R88" i="1"/>
  <c r="Q88" i="1"/>
  <c r="O88" i="1"/>
  <c r="N88" i="1"/>
  <c r="L88" i="1"/>
  <c r="Q87" i="1"/>
  <c r="P87" i="1"/>
  <c r="R87" i="1" s="1"/>
  <c r="O87" i="1"/>
  <c r="N87" i="1"/>
  <c r="L87" i="1"/>
  <c r="Q86" i="1"/>
  <c r="R86" i="1" s="1"/>
  <c r="P86" i="1"/>
  <c r="O86" i="1"/>
  <c r="N86" i="1"/>
  <c r="L86" i="1"/>
  <c r="Q85" i="1"/>
  <c r="P85" i="1"/>
  <c r="R85" i="1" s="1"/>
  <c r="O85" i="1"/>
  <c r="N85" i="1"/>
  <c r="L85" i="1"/>
  <c r="Q84" i="1"/>
  <c r="R84" i="1" s="1"/>
  <c r="P84" i="1"/>
  <c r="O84" i="1"/>
  <c r="N84" i="1"/>
  <c r="L84" i="1"/>
  <c r="Q83" i="1"/>
  <c r="P83" i="1"/>
  <c r="R83" i="1" s="1"/>
  <c r="O83" i="1"/>
  <c r="N83" i="1"/>
  <c r="L83" i="1"/>
  <c r="Q82" i="1"/>
  <c r="R82" i="1" s="1"/>
  <c r="P82" i="1"/>
  <c r="O82" i="1"/>
  <c r="N82" i="1"/>
  <c r="L82" i="1"/>
  <c r="Q81" i="1"/>
  <c r="P81" i="1"/>
  <c r="R81" i="1" s="1"/>
  <c r="O81" i="1"/>
  <c r="N81" i="1"/>
  <c r="L81" i="1"/>
  <c r="Q80" i="1"/>
  <c r="R80" i="1" s="1"/>
  <c r="P80" i="1"/>
  <c r="O80" i="1"/>
  <c r="N80" i="1"/>
  <c r="L80" i="1"/>
  <c r="R79" i="1"/>
  <c r="Q79" i="1"/>
  <c r="O79" i="1"/>
  <c r="N79" i="1"/>
  <c r="L79" i="1"/>
  <c r="Q78" i="1"/>
  <c r="P78" i="1"/>
  <c r="R78" i="1" s="1"/>
  <c r="O78" i="1"/>
  <c r="N78" i="1"/>
  <c r="L78" i="1"/>
  <c r="R77" i="1"/>
  <c r="Q77" i="1"/>
  <c r="P77" i="1"/>
  <c r="O77" i="1"/>
  <c r="N77" i="1"/>
  <c r="L77" i="1"/>
  <c r="Q76" i="1"/>
  <c r="P76" i="1"/>
  <c r="R76" i="1" s="1"/>
  <c r="O76" i="1"/>
  <c r="N76" i="1"/>
  <c r="L76" i="1"/>
  <c r="R75" i="1"/>
  <c r="Q75" i="1"/>
  <c r="P75" i="1"/>
  <c r="O75" i="1"/>
  <c r="N75" i="1"/>
  <c r="L75" i="1"/>
  <c r="Q74" i="1"/>
  <c r="P74" i="1"/>
  <c r="R74" i="1" s="1"/>
  <c r="O74" i="1"/>
  <c r="N74" i="1"/>
  <c r="L74" i="1"/>
  <c r="R73" i="1"/>
  <c r="Q73" i="1"/>
  <c r="P73" i="1"/>
  <c r="O73" i="1"/>
  <c r="N73" i="1"/>
  <c r="L73" i="1"/>
  <c r="Q72" i="1"/>
  <c r="P72" i="1"/>
  <c r="R72" i="1" s="1"/>
  <c r="O72" i="1"/>
  <c r="N72" i="1"/>
  <c r="L72" i="1"/>
  <c r="R71" i="1"/>
  <c r="Q71" i="1"/>
  <c r="P71" i="1"/>
  <c r="O71" i="1"/>
  <c r="N71" i="1"/>
  <c r="L71" i="1"/>
  <c r="Q70" i="1"/>
  <c r="P70" i="1"/>
  <c r="R70" i="1" s="1"/>
  <c r="O70" i="1"/>
  <c r="N70" i="1"/>
  <c r="L70" i="1"/>
  <c r="R69" i="1"/>
  <c r="Q69" i="1"/>
  <c r="P69" i="1"/>
  <c r="O69" i="1"/>
  <c r="N69" i="1"/>
  <c r="L69" i="1"/>
  <c r="Q68" i="1"/>
  <c r="P68" i="1"/>
  <c r="R68" i="1" s="1"/>
  <c r="O68" i="1"/>
  <c r="N68" i="1"/>
  <c r="L68" i="1"/>
  <c r="R67" i="1"/>
  <c r="Q67" i="1"/>
  <c r="P67" i="1"/>
  <c r="O67" i="1"/>
  <c r="N67" i="1"/>
  <c r="L67" i="1"/>
  <c r="Q66" i="1"/>
  <c r="P66" i="1"/>
  <c r="R66" i="1" s="1"/>
  <c r="O66" i="1"/>
  <c r="N66" i="1"/>
  <c r="L66" i="1"/>
  <c r="R65" i="1"/>
  <c r="Q65" i="1"/>
  <c r="P65" i="1"/>
  <c r="O65" i="1"/>
  <c r="N65" i="1"/>
  <c r="L65" i="1"/>
  <c r="Q64" i="1"/>
  <c r="P64" i="1"/>
  <c r="R64" i="1" s="1"/>
  <c r="O64" i="1"/>
  <c r="N64" i="1"/>
  <c r="L64" i="1"/>
  <c r="R63" i="1"/>
  <c r="Q63" i="1"/>
  <c r="P63" i="1"/>
  <c r="O63" i="1"/>
  <c r="N63" i="1"/>
  <c r="L63" i="1"/>
  <c r="Q62" i="1"/>
  <c r="P62" i="1"/>
  <c r="R62" i="1" s="1"/>
  <c r="O62" i="1"/>
  <c r="N62" i="1"/>
  <c r="L62" i="1"/>
  <c r="R61" i="1"/>
  <c r="Q61" i="1"/>
  <c r="P61" i="1"/>
  <c r="O61" i="1"/>
  <c r="N61" i="1"/>
  <c r="L61" i="1"/>
  <c r="Q60" i="1"/>
  <c r="P60" i="1"/>
  <c r="R60" i="1" s="1"/>
  <c r="O60" i="1"/>
  <c r="N60" i="1"/>
  <c r="L60" i="1"/>
  <c r="R59" i="1"/>
  <c r="Q59" i="1"/>
  <c r="P59" i="1"/>
  <c r="O59" i="1"/>
  <c r="N59" i="1"/>
  <c r="L59" i="1"/>
  <c r="Q58" i="1"/>
  <c r="P58" i="1"/>
  <c r="R58" i="1" s="1"/>
  <c r="O58" i="1"/>
  <c r="N58" i="1"/>
  <c r="L58" i="1"/>
  <c r="R57" i="1"/>
  <c r="Q57" i="1"/>
  <c r="P57" i="1"/>
  <c r="O57" i="1"/>
  <c r="N57" i="1"/>
  <c r="L57" i="1"/>
  <c r="Q56" i="1"/>
  <c r="R56" i="1" s="1"/>
  <c r="O56" i="1"/>
  <c r="N56" i="1"/>
  <c r="L56" i="1"/>
  <c r="Q55" i="1"/>
  <c r="R55" i="1" s="1"/>
  <c r="O55" i="1"/>
  <c r="N55" i="1"/>
  <c r="L55" i="1"/>
  <c r="Q54" i="1"/>
  <c r="R54" i="1" s="1"/>
  <c r="P54" i="1"/>
  <c r="O54" i="1"/>
  <c r="N54" i="1"/>
  <c r="L54" i="1"/>
  <c r="Q53" i="1"/>
  <c r="P53" i="1"/>
  <c r="R53" i="1" s="1"/>
  <c r="O53" i="1"/>
  <c r="N53" i="1"/>
  <c r="L53" i="1"/>
  <c r="Q52" i="1"/>
  <c r="R52" i="1" s="1"/>
  <c r="P52" i="1"/>
  <c r="O52" i="1"/>
  <c r="N52" i="1"/>
  <c r="L52" i="1"/>
  <c r="Q51" i="1"/>
  <c r="P51" i="1"/>
  <c r="R51" i="1" s="1"/>
  <c r="O51" i="1"/>
  <c r="N51" i="1"/>
  <c r="L51" i="1"/>
  <c r="Q50" i="1"/>
  <c r="R50" i="1" s="1"/>
  <c r="P50" i="1"/>
  <c r="O50" i="1"/>
  <c r="N50" i="1"/>
  <c r="L50" i="1"/>
  <c r="Q49" i="1"/>
  <c r="P49" i="1"/>
  <c r="R49" i="1" s="1"/>
  <c r="O49" i="1"/>
  <c r="N49" i="1"/>
  <c r="L49" i="1"/>
  <c r="Q48" i="1"/>
  <c r="R48" i="1" s="1"/>
  <c r="P48" i="1"/>
  <c r="O48" i="1"/>
  <c r="N48" i="1"/>
  <c r="L48" i="1"/>
  <c r="Q47" i="1"/>
  <c r="P47" i="1"/>
  <c r="R47" i="1" s="1"/>
  <c r="O47" i="1"/>
  <c r="N47" i="1"/>
  <c r="L47" i="1"/>
  <c r="Q46" i="1"/>
  <c r="R46" i="1" s="1"/>
  <c r="P46" i="1"/>
  <c r="O46" i="1"/>
  <c r="N46" i="1"/>
  <c r="L46" i="1"/>
  <c r="Q45" i="1"/>
  <c r="P45" i="1"/>
  <c r="R45" i="1" s="1"/>
  <c r="O45" i="1"/>
  <c r="N45" i="1"/>
  <c r="L45" i="1"/>
  <c r="Q44" i="1"/>
  <c r="R44" i="1" s="1"/>
  <c r="P44" i="1"/>
  <c r="O44" i="1"/>
  <c r="N44" i="1"/>
  <c r="L44" i="1"/>
  <c r="Q43" i="1"/>
  <c r="P43" i="1"/>
  <c r="R43" i="1" s="1"/>
  <c r="O43" i="1"/>
  <c r="N43" i="1"/>
  <c r="L43" i="1"/>
  <c r="Q42" i="1"/>
  <c r="R42" i="1" s="1"/>
  <c r="P42" i="1"/>
  <c r="O42" i="1"/>
  <c r="N42" i="1"/>
  <c r="L42" i="1"/>
  <c r="Q41" i="1"/>
  <c r="P41" i="1"/>
  <c r="R41" i="1" s="1"/>
  <c r="O41" i="1"/>
  <c r="N41" i="1"/>
  <c r="L41" i="1"/>
  <c r="Q40" i="1"/>
  <c r="R40" i="1" s="1"/>
  <c r="P40" i="1"/>
  <c r="O40" i="1"/>
  <c r="N40" i="1"/>
  <c r="L40" i="1"/>
  <c r="Q39" i="1"/>
  <c r="P39" i="1"/>
  <c r="R39" i="1" s="1"/>
  <c r="O39" i="1"/>
  <c r="N39" i="1"/>
  <c r="L39" i="1"/>
  <c r="Q38" i="1"/>
  <c r="R38" i="1" s="1"/>
  <c r="P38" i="1"/>
  <c r="O38" i="1"/>
  <c r="N38" i="1"/>
  <c r="L38" i="1"/>
  <c r="Q37" i="1"/>
  <c r="P37" i="1"/>
  <c r="R37" i="1" s="1"/>
  <c r="O37" i="1"/>
  <c r="N37" i="1"/>
  <c r="L37" i="1"/>
  <c r="Q36" i="1"/>
  <c r="R36" i="1" s="1"/>
  <c r="P36" i="1"/>
  <c r="O36" i="1"/>
  <c r="N36" i="1"/>
  <c r="L36" i="1"/>
  <c r="Q35" i="1"/>
  <c r="P35" i="1"/>
  <c r="R35" i="1" s="1"/>
  <c r="O35" i="1"/>
  <c r="N35" i="1"/>
  <c r="L35" i="1"/>
  <c r="Q34" i="1"/>
  <c r="R34" i="1" s="1"/>
  <c r="P34" i="1"/>
  <c r="O34" i="1"/>
  <c r="N34" i="1"/>
  <c r="L34" i="1"/>
  <c r="Q33" i="1"/>
  <c r="P33" i="1"/>
  <c r="R33" i="1" s="1"/>
  <c r="O33" i="1"/>
  <c r="N33" i="1"/>
  <c r="L33" i="1"/>
  <c r="Q32" i="1"/>
  <c r="R32" i="1" s="1"/>
  <c r="P32" i="1"/>
  <c r="O32" i="1"/>
  <c r="N32" i="1"/>
  <c r="L32" i="1"/>
  <c r="Q31" i="1"/>
  <c r="P31" i="1"/>
  <c r="R31" i="1" s="1"/>
  <c r="O31" i="1"/>
  <c r="N31" i="1"/>
  <c r="L31" i="1"/>
  <c r="Q30" i="1"/>
  <c r="R30" i="1" s="1"/>
  <c r="O30" i="1"/>
  <c r="N30" i="1"/>
  <c r="L30" i="1"/>
  <c r="Q29" i="1"/>
  <c r="P29" i="1"/>
  <c r="R29" i="1" s="1"/>
  <c r="O29" i="1"/>
  <c r="N29" i="1"/>
  <c r="L29" i="1"/>
  <c r="Q28" i="1"/>
  <c r="P28" i="1"/>
  <c r="R28" i="1" s="1"/>
  <c r="O28" i="1"/>
  <c r="N28" i="1"/>
  <c r="L28" i="1"/>
  <c r="Q27" i="1"/>
  <c r="P27" i="1"/>
  <c r="R27" i="1" s="1"/>
  <c r="O27" i="1"/>
  <c r="N27" i="1"/>
  <c r="L27" i="1"/>
  <c r="Q26" i="1"/>
  <c r="P26" i="1"/>
  <c r="R26" i="1" s="1"/>
  <c r="O26" i="1"/>
  <c r="N26" i="1"/>
  <c r="L26" i="1"/>
  <c r="Q25" i="1"/>
  <c r="P25" i="1"/>
  <c r="R25" i="1" s="1"/>
  <c r="O25" i="1"/>
  <c r="N25" i="1"/>
  <c r="L25" i="1"/>
  <c r="Q24" i="1"/>
  <c r="P24" i="1"/>
  <c r="R24" i="1" s="1"/>
  <c r="O24" i="1"/>
  <c r="N24" i="1"/>
  <c r="L24" i="1"/>
  <c r="Q23" i="1"/>
  <c r="P23" i="1"/>
  <c r="R23" i="1" s="1"/>
  <c r="O23" i="1"/>
  <c r="N23" i="1"/>
  <c r="L23" i="1"/>
  <c r="Q22" i="1"/>
  <c r="P22" i="1"/>
  <c r="R22" i="1" s="1"/>
  <c r="O22" i="1"/>
  <c r="N22" i="1"/>
  <c r="L22" i="1"/>
  <c r="Q21" i="1"/>
  <c r="P21" i="1"/>
  <c r="R21" i="1" s="1"/>
  <c r="O21" i="1"/>
  <c r="N21" i="1"/>
  <c r="L21" i="1"/>
  <c r="Q20" i="1"/>
  <c r="P20" i="1"/>
  <c r="R20" i="1" s="1"/>
  <c r="O20" i="1"/>
  <c r="N20" i="1"/>
  <c r="L20" i="1"/>
  <c r="Q19" i="1"/>
  <c r="P19" i="1"/>
  <c r="R19" i="1" s="1"/>
  <c r="O19" i="1"/>
  <c r="N19" i="1"/>
  <c r="L19" i="1"/>
  <c r="Q18" i="1"/>
  <c r="P18" i="1"/>
  <c r="R18" i="1" s="1"/>
  <c r="O18" i="1"/>
  <c r="N18" i="1"/>
  <c r="L18" i="1"/>
  <c r="Q17" i="1"/>
  <c r="P17" i="1"/>
  <c r="R17" i="1" s="1"/>
  <c r="O17" i="1"/>
  <c r="N17" i="1"/>
  <c r="L17" i="1"/>
  <c r="Q16" i="1"/>
  <c r="P16" i="1"/>
  <c r="R16" i="1" s="1"/>
  <c r="O16" i="1"/>
  <c r="N16" i="1"/>
  <c r="L16" i="1"/>
  <c r="Q15" i="1"/>
  <c r="P15" i="1"/>
  <c r="R15" i="1" s="1"/>
  <c r="O15" i="1"/>
  <c r="N15" i="1"/>
  <c r="L15" i="1"/>
  <c r="Q14" i="1"/>
  <c r="P14" i="1"/>
  <c r="R14" i="1" s="1"/>
  <c r="O14" i="1"/>
  <c r="N14" i="1"/>
  <c r="L14" i="1"/>
  <c r="Q13" i="1"/>
  <c r="P13" i="1"/>
  <c r="R13" i="1" s="1"/>
  <c r="O13" i="1"/>
  <c r="N13" i="1"/>
  <c r="L13" i="1"/>
  <c r="Q12" i="1"/>
  <c r="P12" i="1"/>
  <c r="R12" i="1" s="1"/>
  <c r="O12" i="1"/>
  <c r="N12" i="1"/>
  <c r="L12" i="1"/>
  <c r="Q11" i="1"/>
  <c r="P11" i="1"/>
  <c r="R11" i="1" s="1"/>
  <c r="O11" i="1"/>
  <c r="N11" i="1"/>
  <c r="L11" i="1"/>
  <c r="Q10" i="1"/>
  <c r="P10" i="1"/>
  <c r="R10" i="1" s="1"/>
  <c r="O10" i="1"/>
  <c r="N10" i="1"/>
  <c r="L10" i="1"/>
  <c r="Q9" i="1"/>
  <c r="P9" i="1"/>
  <c r="R9" i="1" s="1"/>
  <c r="O9" i="1"/>
  <c r="N9" i="1"/>
  <c r="L9" i="1"/>
  <c r="Q8" i="1"/>
  <c r="P8" i="1"/>
  <c r="R8" i="1" s="1"/>
  <c r="O8" i="1"/>
  <c r="N8" i="1"/>
  <c r="L8" i="1"/>
  <c r="Q7" i="1"/>
  <c r="P7" i="1"/>
  <c r="R7" i="1" s="1"/>
  <c r="O7" i="1"/>
  <c r="N7" i="1"/>
  <c r="L7" i="1"/>
  <c r="Q6" i="1"/>
  <c r="P6" i="1"/>
  <c r="R6" i="1" s="1"/>
  <c r="O6" i="1"/>
  <c r="N6" i="1"/>
  <c r="L6" i="1"/>
  <c r="Q5" i="1"/>
  <c r="P5" i="1"/>
  <c r="R5" i="1" s="1"/>
  <c r="O5" i="1"/>
  <c r="O141" i="1" s="1"/>
  <c r="N5" i="1"/>
  <c r="L5" i="1"/>
  <c r="Q4" i="1"/>
  <c r="Q141" i="1" s="1"/>
  <c r="P4" i="1"/>
  <c r="R4" i="1" s="1"/>
  <c r="O4" i="1"/>
  <c r="N4" i="1"/>
  <c r="N141" i="1" s="1"/>
  <c r="L4" i="1"/>
  <c r="P141" i="1" l="1"/>
  <c r="R141" i="1" s="1"/>
</calcChain>
</file>

<file path=xl/sharedStrings.xml><?xml version="1.0" encoding="utf-8"?>
<sst xmlns="http://schemas.openxmlformats.org/spreadsheetml/2006/main" count="549" uniqueCount="169">
  <si>
    <t>Each Price</t>
  </si>
  <si>
    <t>Regions</t>
  </si>
  <si>
    <t>Annual</t>
  </si>
  <si>
    <t>Bidders</t>
  </si>
  <si>
    <t>SGV Co-Op</t>
  </si>
  <si>
    <t>Projected Total Cost</t>
  </si>
  <si>
    <t>Item #</t>
  </si>
  <si>
    <t>Description</t>
  </si>
  <si>
    <t>Unit of Measure</t>
  </si>
  <si>
    <t>All District</t>
  </si>
  <si>
    <t>State and Country of Origin</t>
  </si>
  <si>
    <t>Manufacturer</t>
  </si>
  <si>
    <t>Mfr code</t>
  </si>
  <si>
    <t>Driftwood (Reg. 4)</t>
  </si>
  <si>
    <t>Clearbrook (Reg. 4)</t>
  </si>
  <si>
    <t>All 30 Districts</t>
  </si>
  <si>
    <t>Comments</t>
  </si>
  <si>
    <t>Difference</t>
  </si>
  <si>
    <t>CHOC NONFAT 1/2 PT ECO</t>
  </si>
  <si>
    <t>Each</t>
  </si>
  <si>
    <t>Driftwood lower price</t>
  </si>
  <si>
    <t>1% LOWFAT 1/2 PT ECO</t>
  </si>
  <si>
    <t>APPLE JUICE 4 OZ ECO</t>
  </si>
  <si>
    <t>WILDBERRY JUICE 4 OZ ECO</t>
  </si>
  <si>
    <t>100% JUICE PUNCH 4 OZ ECO</t>
  </si>
  <si>
    <t>Driftwood bid</t>
  </si>
  <si>
    <t>ORG JU 4 OZ ECO DW</t>
  </si>
  <si>
    <t>NONFAT 1/2 PT ECO</t>
  </si>
  <si>
    <t>CHOC LOWFAT 1/2 PT ECO</t>
  </si>
  <si>
    <t>CHOC NONFAT 1/2 PT POUCH</t>
  </si>
  <si>
    <t>ORG JUICE 4 OZ FOIL POUCH</t>
  </si>
  <si>
    <t>STRAW SPLASH 1/2 PT ECO</t>
  </si>
  <si>
    <t>WILDBERRY JU 4 OZ FOIL POUCH</t>
  </si>
  <si>
    <t>1% LOWFAT 1/2 PT POUCH</t>
  </si>
  <si>
    <t>APPLE JU 4 OZ FOIL POUCH</t>
  </si>
  <si>
    <t>YOGURT 1/2 PT STRAWBERRY</t>
  </si>
  <si>
    <t>APPLE JU 6 OZ ECO</t>
  </si>
  <si>
    <t>WILDBERRY JU 6 OZ ECO</t>
  </si>
  <si>
    <t>YOGURT 1/2 PT VANILLA</t>
  </si>
  <si>
    <t>YOGURT 1/2 PT PEACH</t>
  </si>
  <si>
    <t>YOGURT 1/2 PT STR/BAN</t>
  </si>
  <si>
    <t>APPLE JUICE 1/2 PT. ECO</t>
  </si>
  <si>
    <t>YOGURT 1/2 PT CHERRY VANILLA</t>
  </si>
  <si>
    <t>ORG JUICE 1/2 PT ECO</t>
  </si>
  <si>
    <t>WILDBERRY JUICE 1/2 PT ECO</t>
  </si>
  <si>
    <t>1% LOWFAT HG PL</t>
  </si>
  <si>
    <t>1% LOWFAT 6 OZ ECO DW</t>
  </si>
  <si>
    <t>CHOC NONFAT HG PL</t>
  </si>
  <si>
    <t>NO BID</t>
  </si>
  <si>
    <t>MOO CNF UHT CS 27/8 OZ</t>
  </si>
  <si>
    <t>Case</t>
  </si>
  <si>
    <t>100% JUICE PUNCH 1/2PT ECO</t>
  </si>
  <si>
    <t>1% LOWFAT GAL PL</t>
  </si>
  <si>
    <t>WHOLE MILK 1/2 PT ECO</t>
  </si>
  <si>
    <t>1% LOWFAT UHT 27/8 OZ CS</t>
  </si>
  <si>
    <t>DANNON Straw/Banana 48/4oz</t>
  </si>
  <si>
    <t>ORG JUICE HG PL</t>
  </si>
  <si>
    <t>TRIX YOG Straw/Banana 48/4oz</t>
  </si>
  <si>
    <t>*168 CT*MOZZ STRING CH 1 OZ</t>
  </si>
  <si>
    <t>DANNON YOG STRAW 48/4oz</t>
  </si>
  <si>
    <t>CREAM CHEESE (100/1oz) CUPS</t>
  </si>
  <si>
    <t>YOGURT QUART VANILLA</t>
  </si>
  <si>
    <t>YOGURT 32# VANILLA LOWFAT</t>
  </si>
  <si>
    <t>SOY MILK VAN 18/8 OZ</t>
  </si>
  <si>
    <t>NONFAT LACT FREE UHT 27/8 OZ</t>
  </si>
  <si>
    <t>*ORG JU LABELED 1/2PT ROUND</t>
  </si>
  <si>
    <t>TRIX YOG CHERRY (48/4oz)</t>
  </si>
  <si>
    <t>ALMOND MILK VAN 18/8OZ</t>
  </si>
  <si>
    <t>POWER PUNCH 40/4.23 OZ</t>
  </si>
  <si>
    <t>LARGE DZ EGGS</t>
  </si>
  <si>
    <t>2% RED FAT 1/2 PT ECO</t>
  </si>
  <si>
    <t>SIDEKICK BLUE RASP/LEM 84/4.4oz</t>
  </si>
  <si>
    <t>MOZZARELLA SHREDDED 5#</t>
  </si>
  <si>
    <t>2% RED FAT GAL PL</t>
  </si>
  <si>
    <t>W/F JUI CUPS OR-PINE CH 96/4.4oz</t>
  </si>
  <si>
    <t>Clearbrook bid</t>
  </si>
  <si>
    <t>NONFAT LACTAID 1/2 PT PP</t>
  </si>
  <si>
    <t>CHOC LOWFAT QT ESL PL</t>
  </si>
  <si>
    <t>VANILLA SAND LF 3OZ 24CT</t>
  </si>
  <si>
    <t>AMER PROC SL (160 CUT) 5#</t>
  </si>
  <si>
    <t>PARFAIT PRO VAN CS 6/4#</t>
  </si>
  <si>
    <t>SIDEKICK STRAW/MANGO 84/4.4oz</t>
  </si>
  <si>
    <t>MONT JACK SLICED (10/1LB case)</t>
  </si>
  <si>
    <t>SOUR CREAM 5#</t>
  </si>
  <si>
    <t>BUTTERMILK 1/2 GAL PP</t>
  </si>
  <si>
    <t>WHOLE MILK HG PL</t>
  </si>
  <si>
    <t>1% LOWFAT HG LACTAID</t>
  </si>
  <si>
    <t>*ORANGE JUICE PINT PLASTIC</t>
  </si>
  <si>
    <t>STRAW SHORTCAKE LF 3OZ 24CT</t>
  </si>
  <si>
    <t>NONFAT HG LACTOSE FREE</t>
  </si>
  <si>
    <t>ORG JUICE Gal plastic</t>
  </si>
  <si>
    <t>CRUMBLE COOKIE CONE LF 3OZ 24CT</t>
  </si>
  <si>
    <t>UPSTATE NF YOG VAN CS 4/5#</t>
  </si>
  <si>
    <t>FR JOOCE MANGO 90CT 4.4 OZ</t>
  </si>
  <si>
    <t>PARM SHREDDED 5#</t>
  </si>
  <si>
    <t>FR JOOCE CHERRYMOJI 90CT-4.4 OZ</t>
  </si>
  <si>
    <t>POLAR POLE-RAINBOW 2.75OZ 24CT</t>
  </si>
  <si>
    <t>WHOLE MILK GAL PL</t>
  </si>
  <si>
    <t>REDDI-EGGS LIQ EGGS 15/2#</t>
  </si>
  <si>
    <t>*ORG JUICE 8oz RD ORCHARD PURE</t>
  </si>
  <si>
    <t>APPLE JUICE UHT 40/125 ML.</t>
  </si>
  <si>
    <t>CREAM CHEESE 3#</t>
  </si>
  <si>
    <t>WHOLE MILK PT PL</t>
  </si>
  <si>
    <t>SIDEKICK KIWI-STRAW (84/4.4 oz)</t>
  </si>
  <si>
    <t>YOGURT QUART STRAWBERRY</t>
  </si>
  <si>
    <t>CREAM HEAVY HG PL</t>
  </si>
  <si>
    <t>FUDGE FRENZY BAR 2.5 OZ 24CT</t>
  </si>
  <si>
    <t>SOUR CYCLONE 3.75OZ 24CT</t>
  </si>
  <si>
    <t>AMERICAN HERRO STRAWBERRY LEMONADE</t>
  </si>
  <si>
    <t>0-77222-35485-3</t>
  </si>
  <si>
    <t>CRY BABY SOUR APPLE</t>
  </si>
  <si>
    <t>35469-3</t>
  </si>
  <si>
    <t>EMOJI CHERRY LIME</t>
  </si>
  <si>
    <t>0-77222-35488-4</t>
  </si>
  <si>
    <t>MANGO CALIENTE</t>
  </si>
  <si>
    <t>0-77222-35487-7</t>
  </si>
  <si>
    <t>HALF &amp; HALF QUART ESL</t>
  </si>
  <si>
    <t>Same price</t>
  </si>
  <si>
    <t>2% RED FAT 10 OZ PL</t>
  </si>
  <si>
    <t>CHEDDAR SHREDDED 5#</t>
  </si>
  <si>
    <t>SILK SOY PLAIN HG</t>
  </si>
  <si>
    <t>French Vanilla Quart creamer</t>
  </si>
  <si>
    <t>ORG JUICE 6 OZ ECO</t>
  </si>
  <si>
    <t>SOUR CHERRY BAR 2.5OZ 24 CT</t>
  </si>
  <si>
    <t>IC 3 OZ. VAN BOX/24</t>
  </si>
  <si>
    <t>TROP BLEND JU BAR 100% 48 CT.</t>
  </si>
  <si>
    <t>POTATO SALAD #9 RISVOLDS</t>
  </si>
  <si>
    <t>CHEESE PARM. BLEND GR. 5 #</t>
  </si>
  <si>
    <t>2% RED FAT HG LACT FREE</t>
  </si>
  <si>
    <t>DANNON YOG STRAW LA 48/4 OZ</t>
  </si>
  <si>
    <t>IC 3 OZ. CHOC BOX/24</t>
  </si>
  <si>
    <t>LITE CREAM CH. (100/1oz) CUPS</t>
  </si>
  <si>
    <t>YOGURT QUART NONFAT PLAIN</t>
  </si>
  <si>
    <t>STRAW JUICE BAR 100% 48 CT.</t>
  </si>
  <si>
    <t>CHEDDAR SHARP 10#</t>
  </si>
  <si>
    <t>WHOLE MILK HG LACTAID</t>
  </si>
  <si>
    <t>RW REAL WHIP CRM 15OZ CAN</t>
  </si>
  <si>
    <t>MARG SOLID CASE (30/1 LB)</t>
  </si>
  <si>
    <t>SOUR CHERRY JU BAR 100% 48 CT.</t>
  </si>
  <si>
    <t>QUESO FRESCO 12#</t>
  </si>
  <si>
    <t>RICOTTA 5# CHEESE</t>
  </si>
  <si>
    <t>CREAM HEAVY WHIP QT DARIGOLD</t>
  </si>
  <si>
    <t>BUTTER 1# 1/4`S</t>
  </si>
  <si>
    <t>COT CHEESE 5#</t>
  </si>
  <si>
    <t>SOUR CREAM PINT</t>
  </si>
  <si>
    <t>CASE BUTTER SOLID (30/LB)</t>
  </si>
  <si>
    <t>LARGE LOOSE 15 DZ EGGS</t>
  </si>
  <si>
    <t>FRENCH VAN Creamer 1/2oz(288 CT)</t>
  </si>
  <si>
    <t>AMER PROC SL (120 CUT)5#</t>
  </si>
  <si>
    <t>CHEDDAR SLICED (10/1LB case)</t>
  </si>
  <si>
    <t>COT CHEESE LOWFAT 5#</t>
  </si>
  <si>
    <t>SORBET 4.4 OZ. BLUE RASP CS/96</t>
  </si>
  <si>
    <t>2% RED FAT QUART</t>
  </si>
  <si>
    <t>SIDEKICK CHERRY SM 84/4.4OZ</t>
  </si>
  <si>
    <t>CHED BLEND FANCY SHRED 5#</t>
  </si>
  <si>
    <t>CHEDDAR MILD 5#</t>
  </si>
  <si>
    <t>CHEESE SHRED MONT JACK 5#</t>
  </si>
  <si>
    <t>PEPPER JACK SLICED 10/1#</t>
  </si>
  <si>
    <t>CHEESE PARMESN PREM GT 5#</t>
  </si>
  <si>
    <t>SORBET 4.4OZ SOUR WATEMELON 96CS</t>
  </si>
  <si>
    <t>PROVOLONE SLICED (10/1LB case)</t>
  </si>
  <si>
    <t>SIDEKICK ORG CRM 84/4.4 OZ</t>
  </si>
  <si>
    <t>DOMESTIC FETA 9# CHEESE</t>
  </si>
  <si>
    <t>PARMESAN SHAVED 5#</t>
  </si>
  <si>
    <t>PEPPER JACK #5.43 CHEESE</t>
  </si>
  <si>
    <t>SWISS SLICED (10/1LB case)</t>
  </si>
  <si>
    <t>11 items no bid</t>
  </si>
  <si>
    <t>22 items no bid</t>
  </si>
  <si>
    <t>Enter price on the columns for prices only. DO NOT CHANGE THE NUMBERS IN THE HIGHLIGHTED GRAY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</si>
</sst>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2" fillId="2" borderId="4" xfId="0" applyFont="1" applyFill="1" applyBorder="1"/>
    <xf numFmtId="0" fontId="4" fillId="2" borderId="4" xfId="0" applyFont="1" applyFill="1" applyBorder="1"/>
    <xf numFmtId="0" fontId="4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5" xfId="0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8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8" fontId="2" fillId="0" borderId="6" xfId="0" applyNumberFormat="1" applyFont="1" applyBorder="1"/>
    <xf numFmtId="44" fontId="2" fillId="3" borderId="6" xfId="1" applyFont="1" applyFill="1" applyBorder="1"/>
    <xf numFmtId="44" fontId="2" fillId="3" borderId="6" xfId="0" applyNumberFormat="1" applyFont="1" applyFill="1" applyBorder="1"/>
    <xf numFmtId="0" fontId="4" fillId="4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right"/>
    </xf>
    <xf numFmtId="8" fontId="2" fillId="4" borderId="6" xfId="0" applyNumberFormat="1" applyFont="1" applyFill="1" applyBorder="1"/>
    <xf numFmtId="0" fontId="2" fillId="0" borderId="6" xfId="0" applyFont="1" applyBorder="1" applyAlignment="1">
      <alignment vertical="top"/>
    </xf>
    <xf numFmtId="44" fontId="2" fillId="3" borderId="8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AF1-E3B5-46CC-AFB4-567E08B27EE2}">
  <dimension ref="A1:R142"/>
  <sheetViews>
    <sheetView topLeftCell="A90" workbookViewId="0">
      <selection activeCell="L133" sqref="L133"/>
    </sheetView>
  </sheetViews>
  <sheetFormatPr defaultRowHeight="15" x14ac:dyDescent="0.25"/>
  <cols>
    <col min="1" max="1" width="5.42578125" customWidth="1"/>
    <col min="2" max="2" width="27.85546875" customWidth="1"/>
    <col min="3" max="3" width="7.140625" customWidth="1"/>
    <col min="4" max="4" width="10.28515625" customWidth="1"/>
    <col min="5" max="5" width="12.5703125" customWidth="1"/>
    <col min="6" max="6" width="11.42578125" bestFit="1" customWidth="1"/>
    <col min="7" max="7" width="8.28515625" customWidth="1"/>
    <col min="8" max="9" width="9.85546875" customWidth="1"/>
    <col min="10" max="11" width="13.28515625" bestFit="1" customWidth="1"/>
    <col min="12" max="12" width="10.5703125" customWidth="1"/>
    <col min="13" max="13" width="23.42578125" customWidth="1"/>
    <col min="14" max="15" width="10" customWidth="1"/>
    <col min="16" max="17" width="14" bestFit="1" customWidth="1"/>
    <col min="18" max="18" width="12.5703125" bestFit="1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2" t="s">
        <v>0</v>
      </c>
      <c r="I1" s="3"/>
      <c r="J1" s="3"/>
      <c r="K1" s="4"/>
      <c r="L1" s="5" t="s">
        <v>0</v>
      </c>
      <c r="M1" s="6" t="s">
        <v>1</v>
      </c>
      <c r="N1" s="7">
        <v>0.24</v>
      </c>
      <c r="O1" s="7">
        <v>0.25</v>
      </c>
      <c r="P1" s="7">
        <v>0.26</v>
      </c>
      <c r="Q1" s="7">
        <v>0.26</v>
      </c>
      <c r="R1" s="8"/>
    </row>
    <row r="2" spans="1:18" x14ac:dyDescent="0.25">
      <c r="A2" s="1"/>
      <c r="B2" s="1"/>
      <c r="C2" s="1"/>
      <c r="D2" s="9" t="s">
        <v>2</v>
      </c>
      <c r="E2" s="1"/>
      <c r="F2" s="1"/>
      <c r="G2" s="1"/>
      <c r="H2" s="2" t="s">
        <v>3</v>
      </c>
      <c r="I2" s="3"/>
      <c r="J2" s="3"/>
      <c r="K2" s="4"/>
      <c r="L2" s="10" t="s">
        <v>4</v>
      </c>
      <c r="M2" s="1"/>
      <c r="N2" s="11" t="s">
        <v>5</v>
      </c>
      <c r="O2" s="12"/>
      <c r="P2" s="12"/>
      <c r="Q2" s="12"/>
      <c r="R2" s="4"/>
    </row>
    <row r="3" spans="1:18" ht="39" x14ac:dyDescent="0.25">
      <c r="A3" s="13" t="s">
        <v>6</v>
      </c>
      <c r="B3" s="14" t="s">
        <v>7</v>
      </c>
      <c r="C3" s="14" t="s">
        <v>8</v>
      </c>
      <c r="D3" s="14" t="s">
        <v>9</v>
      </c>
      <c r="E3" s="14" t="s">
        <v>10</v>
      </c>
      <c r="F3" s="15" t="s">
        <v>11</v>
      </c>
      <c r="G3" s="14" t="s">
        <v>12</v>
      </c>
      <c r="H3" s="14">
        <v>1</v>
      </c>
      <c r="I3" s="14">
        <v>2</v>
      </c>
      <c r="J3" s="14" t="s">
        <v>13</v>
      </c>
      <c r="K3" s="14" t="s">
        <v>14</v>
      </c>
      <c r="L3" s="14" t="s">
        <v>15</v>
      </c>
      <c r="M3" s="14" t="s">
        <v>16</v>
      </c>
      <c r="N3" s="16">
        <v>1</v>
      </c>
      <c r="O3" s="16">
        <v>2</v>
      </c>
      <c r="P3" s="16">
        <v>3</v>
      </c>
      <c r="Q3" s="16">
        <v>4</v>
      </c>
      <c r="R3" s="16" t="s">
        <v>17</v>
      </c>
    </row>
    <row r="4" spans="1:18" x14ac:dyDescent="0.25">
      <c r="A4" s="17">
        <v>1</v>
      </c>
      <c r="B4" s="17" t="s">
        <v>18</v>
      </c>
      <c r="C4" s="17" t="s">
        <v>19</v>
      </c>
      <c r="D4" s="18">
        <v>14067081</v>
      </c>
      <c r="E4" s="17"/>
      <c r="F4" s="18"/>
      <c r="G4" s="18">
        <v>16040</v>
      </c>
      <c r="H4" s="17"/>
      <c r="I4" s="17"/>
      <c r="J4" s="19">
        <v>0.20250000000000001</v>
      </c>
      <c r="K4" s="20">
        <v>0.23499999999999999</v>
      </c>
      <c r="L4" s="21">
        <f>J4-K4</f>
        <v>-3.2499999999999973E-2</v>
      </c>
      <c r="M4" s="21" t="s">
        <v>20</v>
      </c>
      <c r="N4" s="22">
        <f>D4*0.24*H4</f>
        <v>0</v>
      </c>
      <c r="O4" s="22">
        <f>D4*0.25*I4</f>
        <v>0</v>
      </c>
      <c r="P4" s="22">
        <f>D4*0.26*J4</f>
        <v>740631.81465000007</v>
      </c>
      <c r="Q4" s="22">
        <f>D4*0.26*K4</f>
        <v>859498.64909999992</v>
      </c>
      <c r="R4" s="23">
        <f>P4-Q4</f>
        <v>-118866.83444999985</v>
      </c>
    </row>
    <row r="5" spans="1:18" x14ac:dyDescent="0.25">
      <c r="A5" s="17">
        <v>2</v>
      </c>
      <c r="B5" s="17" t="s">
        <v>21</v>
      </c>
      <c r="C5" s="17" t="s">
        <v>19</v>
      </c>
      <c r="D5" s="18">
        <v>7885554</v>
      </c>
      <c r="E5" s="17"/>
      <c r="F5" s="18"/>
      <c r="G5" s="18">
        <v>13040</v>
      </c>
      <c r="H5" s="17"/>
      <c r="I5" s="17"/>
      <c r="J5" s="19">
        <v>0.22500000000000001</v>
      </c>
      <c r="K5" s="20">
        <v>0.245</v>
      </c>
      <c r="L5" s="21">
        <f t="shared" ref="L5:L68" si="0">J5-K5</f>
        <v>-1.999999999999999E-2</v>
      </c>
      <c r="M5" s="21" t="s">
        <v>20</v>
      </c>
      <c r="N5" s="22">
        <f t="shared" ref="N5:N68" si="1">D5*0.24*H5</f>
        <v>0</v>
      </c>
      <c r="O5" s="22">
        <f t="shared" ref="O5:O68" si="2">D5*0.25*I5</f>
        <v>0</v>
      </c>
      <c r="P5" s="22">
        <f t="shared" ref="P5:P68" si="3">D5*0.26*J5</f>
        <v>461304.90900000004</v>
      </c>
      <c r="Q5" s="22">
        <f t="shared" ref="Q5:Q68" si="4">D5*0.26*K5</f>
        <v>502309.78980000003</v>
      </c>
      <c r="R5" s="23">
        <f t="shared" ref="R5:R68" si="5">P5-Q5</f>
        <v>-41004.880799999984</v>
      </c>
    </row>
    <row r="6" spans="1:18" x14ac:dyDescent="0.25">
      <c r="A6" s="17">
        <v>3</v>
      </c>
      <c r="B6" s="17" t="s">
        <v>22</v>
      </c>
      <c r="C6" s="17" t="s">
        <v>19</v>
      </c>
      <c r="D6" s="18">
        <v>4190835</v>
      </c>
      <c r="E6" s="17"/>
      <c r="F6" s="18"/>
      <c r="G6" s="18">
        <v>26000</v>
      </c>
      <c r="H6" s="17"/>
      <c r="I6" s="17"/>
      <c r="J6" s="19">
        <v>0.155</v>
      </c>
      <c r="K6" s="20">
        <v>0.18</v>
      </c>
      <c r="L6" s="21">
        <f t="shared" si="0"/>
        <v>-2.4999999999999994E-2</v>
      </c>
      <c r="M6" s="21" t="s">
        <v>20</v>
      </c>
      <c r="N6" s="22">
        <f t="shared" si="1"/>
        <v>0</v>
      </c>
      <c r="O6" s="22">
        <f t="shared" si="2"/>
        <v>0</v>
      </c>
      <c r="P6" s="22">
        <f t="shared" si="3"/>
        <v>168890.65050000002</v>
      </c>
      <c r="Q6" s="22">
        <f t="shared" si="4"/>
        <v>196131.07800000001</v>
      </c>
      <c r="R6" s="23">
        <f t="shared" si="5"/>
        <v>-27240.427499999991</v>
      </c>
    </row>
    <row r="7" spans="1:18" x14ac:dyDescent="0.25">
      <c r="A7" s="17">
        <v>4</v>
      </c>
      <c r="B7" s="17" t="s">
        <v>23</v>
      </c>
      <c r="C7" s="17" t="s">
        <v>19</v>
      </c>
      <c r="D7" s="18">
        <v>3081045</v>
      </c>
      <c r="E7" s="17"/>
      <c r="F7" s="18"/>
      <c r="G7" s="18">
        <v>27000</v>
      </c>
      <c r="H7" s="17"/>
      <c r="I7" s="17"/>
      <c r="J7" s="19">
        <v>0.16</v>
      </c>
      <c r="K7" s="20">
        <v>0.18</v>
      </c>
      <c r="L7" s="21">
        <f t="shared" si="0"/>
        <v>-1.999999999999999E-2</v>
      </c>
      <c r="M7" s="21" t="s">
        <v>20</v>
      </c>
      <c r="N7" s="22">
        <f t="shared" si="1"/>
        <v>0</v>
      </c>
      <c r="O7" s="22">
        <f t="shared" si="2"/>
        <v>0</v>
      </c>
      <c r="P7" s="22">
        <f t="shared" si="3"/>
        <v>128171.47200000001</v>
      </c>
      <c r="Q7" s="22">
        <f t="shared" si="4"/>
        <v>144192.90600000002</v>
      </c>
      <c r="R7" s="23">
        <f t="shared" si="5"/>
        <v>-16021.434000000008</v>
      </c>
    </row>
    <row r="8" spans="1:18" x14ac:dyDescent="0.25">
      <c r="A8" s="17">
        <v>5</v>
      </c>
      <c r="B8" s="17" t="s">
        <v>24</v>
      </c>
      <c r="C8" s="17" t="s">
        <v>19</v>
      </c>
      <c r="D8" s="18">
        <v>1427085</v>
      </c>
      <c r="E8" s="17"/>
      <c r="F8" s="18"/>
      <c r="G8" s="18">
        <v>28300</v>
      </c>
      <c r="H8" s="17"/>
      <c r="I8" s="17"/>
      <c r="J8" s="19">
        <v>0.16</v>
      </c>
      <c r="K8" s="24"/>
      <c r="L8" s="21">
        <f t="shared" si="0"/>
        <v>0.16</v>
      </c>
      <c r="M8" s="21" t="s">
        <v>25</v>
      </c>
      <c r="N8" s="22">
        <f t="shared" si="1"/>
        <v>0</v>
      </c>
      <c r="O8" s="22">
        <f t="shared" si="2"/>
        <v>0</v>
      </c>
      <c r="P8" s="22">
        <f t="shared" si="3"/>
        <v>59366.736000000004</v>
      </c>
      <c r="Q8" s="22">
        <f t="shared" si="4"/>
        <v>0</v>
      </c>
      <c r="R8" s="23">
        <f t="shared" si="5"/>
        <v>59366.736000000004</v>
      </c>
    </row>
    <row r="9" spans="1:18" x14ac:dyDescent="0.25">
      <c r="A9" s="17">
        <v>6</v>
      </c>
      <c r="B9" s="17" t="s">
        <v>26</v>
      </c>
      <c r="C9" s="17" t="s">
        <v>19</v>
      </c>
      <c r="D9" s="18">
        <v>1374945</v>
      </c>
      <c r="E9" s="17"/>
      <c r="F9" s="18"/>
      <c r="G9" s="18">
        <v>25000</v>
      </c>
      <c r="H9" s="17"/>
      <c r="I9" s="17"/>
      <c r="J9" s="19">
        <v>0.2225</v>
      </c>
      <c r="K9" s="20">
        <v>0.23</v>
      </c>
      <c r="L9" s="21">
        <f t="shared" si="0"/>
        <v>-7.5000000000000067E-3</v>
      </c>
      <c r="M9" s="21" t="s">
        <v>20</v>
      </c>
      <c r="N9" s="22">
        <f t="shared" si="1"/>
        <v>0</v>
      </c>
      <c r="O9" s="22">
        <f t="shared" si="2"/>
        <v>0</v>
      </c>
      <c r="P9" s="22">
        <f t="shared" si="3"/>
        <v>79540.568249999997</v>
      </c>
      <c r="Q9" s="22">
        <f t="shared" si="4"/>
        <v>82221.71100000001</v>
      </c>
      <c r="R9" s="23">
        <f t="shared" si="5"/>
        <v>-2681.1427500000136</v>
      </c>
    </row>
    <row r="10" spans="1:18" x14ac:dyDescent="0.25">
      <c r="A10" s="17">
        <v>7</v>
      </c>
      <c r="B10" s="17" t="s">
        <v>27</v>
      </c>
      <c r="C10" s="17" t="s">
        <v>19</v>
      </c>
      <c r="D10" s="18">
        <v>722906</v>
      </c>
      <c r="E10" s="17"/>
      <c r="F10" s="18"/>
      <c r="G10" s="18">
        <v>12049</v>
      </c>
      <c r="H10" s="17"/>
      <c r="I10" s="17"/>
      <c r="J10" s="19">
        <v>0.21</v>
      </c>
      <c r="K10" s="20">
        <v>0.23499999999999999</v>
      </c>
      <c r="L10" s="21">
        <f t="shared" si="0"/>
        <v>-2.4999999999999994E-2</v>
      </c>
      <c r="M10" s="21" t="s">
        <v>20</v>
      </c>
      <c r="N10" s="22">
        <f t="shared" si="1"/>
        <v>0</v>
      </c>
      <c r="O10" s="22">
        <f t="shared" si="2"/>
        <v>0</v>
      </c>
      <c r="P10" s="22">
        <f t="shared" si="3"/>
        <v>39470.667600000001</v>
      </c>
      <c r="Q10" s="22">
        <f t="shared" si="4"/>
        <v>44169.556599999996</v>
      </c>
      <c r="R10" s="23">
        <f t="shared" si="5"/>
        <v>-4698.8889999999956</v>
      </c>
    </row>
    <row r="11" spans="1:18" x14ac:dyDescent="0.25">
      <c r="A11" s="17">
        <v>8</v>
      </c>
      <c r="B11" s="17" t="s">
        <v>28</v>
      </c>
      <c r="C11" s="17" t="s">
        <v>19</v>
      </c>
      <c r="D11" s="18">
        <v>591938</v>
      </c>
      <c r="E11" s="17"/>
      <c r="F11" s="18"/>
      <c r="G11" s="18">
        <v>15040</v>
      </c>
      <c r="H11" s="17"/>
      <c r="I11" s="17"/>
      <c r="J11" s="19">
        <v>0.255</v>
      </c>
      <c r="K11" s="20">
        <v>0.3</v>
      </c>
      <c r="L11" s="21">
        <f t="shared" si="0"/>
        <v>-4.4999999999999984E-2</v>
      </c>
      <c r="M11" s="21" t="s">
        <v>20</v>
      </c>
      <c r="N11" s="22">
        <f t="shared" si="1"/>
        <v>0</v>
      </c>
      <c r="O11" s="22">
        <f t="shared" si="2"/>
        <v>0</v>
      </c>
      <c r="P11" s="22">
        <f t="shared" si="3"/>
        <v>39245.489399999999</v>
      </c>
      <c r="Q11" s="22">
        <f t="shared" si="4"/>
        <v>46171.163999999997</v>
      </c>
      <c r="R11" s="23">
        <f t="shared" si="5"/>
        <v>-6925.6745999999985</v>
      </c>
    </row>
    <row r="12" spans="1:18" x14ac:dyDescent="0.25">
      <c r="A12" s="17">
        <v>9</v>
      </c>
      <c r="B12" s="17" t="s">
        <v>29</v>
      </c>
      <c r="C12" s="17" t="s">
        <v>19</v>
      </c>
      <c r="D12" s="18">
        <v>585544</v>
      </c>
      <c r="E12" s="17"/>
      <c r="F12" s="18"/>
      <c r="G12" s="18">
        <v>16090</v>
      </c>
      <c r="H12" s="17"/>
      <c r="I12" s="17"/>
      <c r="J12" s="19">
        <v>0.2</v>
      </c>
      <c r="K12" s="24"/>
      <c r="L12" s="21">
        <f t="shared" si="0"/>
        <v>0.2</v>
      </c>
      <c r="M12" s="21" t="s">
        <v>25</v>
      </c>
      <c r="N12" s="22">
        <f t="shared" si="1"/>
        <v>0</v>
      </c>
      <c r="O12" s="22">
        <f t="shared" si="2"/>
        <v>0</v>
      </c>
      <c r="P12" s="22">
        <f t="shared" si="3"/>
        <v>30448.288</v>
      </c>
      <c r="Q12" s="22">
        <f t="shared" si="4"/>
        <v>0</v>
      </c>
      <c r="R12" s="23">
        <f t="shared" si="5"/>
        <v>30448.288</v>
      </c>
    </row>
    <row r="13" spans="1:18" x14ac:dyDescent="0.25">
      <c r="A13" s="17">
        <v>10</v>
      </c>
      <c r="B13" s="17" t="s">
        <v>30</v>
      </c>
      <c r="C13" s="17" t="s">
        <v>19</v>
      </c>
      <c r="D13" s="18">
        <v>398063</v>
      </c>
      <c r="E13" s="17"/>
      <c r="F13" s="18"/>
      <c r="G13" s="18">
        <v>25030</v>
      </c>
      <c r="H13" s="17"/>
      <c r="I13" s="17"/>
      <c r="J13" s="19">
        <v>0.2225</v>
      </c>
      <c r="K13" s="24"/>
      <c r="L13" s="21">
        <f t="shared" si="0"/>
        <v>0.2225</v>
      </c>
      <c r="M13" s="21" t="s">
        <v>25</v>
      </c>
      <c r="N13" s="22">
        <f t="shared" si="1"/>
        <v>0</v>
      </c>
      <c r="O13" s="22">
        <f t="shared" si="2"/>
        <v>0</v>
      </c>
      <c r="P13" s="22">
        <f t="shared" si="3"/>
        <v>23027.94455</v>
      </c>
      <c r="Q13" s="22">
        <f t="shared" si="4"/>
        <v>0</v>
      </c>
      <c r="R13" s="23">
        <f t="shared" si="5"/>
        <v>23027.94455</v>
      </c>
    </row>
    <row r="14" spans="1:18" x14ac:dyDescent="0.25">
      <c r="A14" s="17">
        <v>11</v>
      </c>
      <c r="B14" s="17" t="s">
        <v>31</v>
      </c>
      <c r="C14" s="17" t="s">
        <v>19</v>
      </c>
      <c r="D14" s="18">
        <v>322864</v>
      </c>
      <c r="E14" s="17"/>
      <c r="F14" s="18"/>
      <c r="G14" s="18">
        <v>19040</v>
      </c>
      <c r="H14" s="17"/>
      <c r="I14" s="17"/>
      <c r="J14" s="19">
        <v>0.22500000000000001</v>
      </c>
      <c r="K14" s="20">
        <v>0.28999999999999998</v>
      </c>
      <c r="L14" s="21">
        <f t="shared" si="0"/>
        <v>-6.4999999999999974E-2</v>
      </c>
      <c r="M14" s="21" t="s">
        <v>20</v>
      </c>
      <c r="N14" s="22">
        <f t="shared" si="1"/>
        <v>0</v>
      </c>
      <c r="O14" s="22">
        <f t="shared" si="2"/>
        <v>0</v>
      </c>
      <c r="P14" s="22">
        <f t="shared" si="3"/>
        <v>18887.544000000002</v>
      </c>
      <c r="Q14" s="22">
        <f t="shared" si="4"/>
        <v>24343.945599999999</v>
      </c>
      <c r="R14" s="23">
        <f t="shared" si="5"/>
        <v>-5456.4015999999974</v>
      </c>
    </row>
    <row r="15" spans="1:18" x14ac:dyDescent="0.25">
      <c r="A15" s="17">
        <v>12</v>
      </c>
      <c r="B15" s="17" t="s">
        <v>32</v>
      </c>
      <c r="C15" s="17" t="s">
        <v>19</v>
      </c>
      <c r="D15" s="18">
        <v>227150</v>
      </c>
      <c r="E15" s="17"/>
      <c r="F15" s="18"/>
      <c r="G15" s="18">
        <v>27030</v>
      </c>
      <c r="H15" s="17"/>
      <c r="I15" s="17"/>
      <c r="J15" s="19">
        <v>0.16</v>
      </c>
      <c r="K15" s="24"/>
      <c r="L15" s="21">
        <f t="shared" si="0"/>
        <v>0.16</v>
      </c>
      <c r="M15" s="21" t="s">
        <v>25</v>
      </c>
      <c r="N15" s="22">
        <f t="shared" si="1"/>
        <v>0</v>
      </c>
      <c r="O15" s="22">
        <f t="shared" si="2"/>
        <v>0</v>
      </c>
      <c r="P15" s="22">
        <f t="shared" si="3"/>
        <v>9449.44</v>
      </c>
      <c r="Q15" s="22">
        <f t="shared" si="4"/>
        <v>0</v>
      </c>
      <c r="R15" s="23">
        <f t="shared" si="5"/>
        <v>9449.44</v>
      </c>
    </row>
    <row r="16" spans="1:18" x14ac:dyDescent="0.25">
      <c r="A16" s="17">
        <v>13</v>
      </c>
      <c r="B16" s="17" t="s">
        <v>33</v>
      </c>
      <c r="C16" s="17" t="s">
        <v>19</v>
      </c>
      <c r="D16" s="18">
        <v>179506</v>
      </c>
      <c r="E16" s="17"/>
      <c r="F16" s="18"/>
      <c r="G16" s="18">
        <v>13090</v>
      </c>
      <c r="H16" s="17"/>
      <c r="I16" s="17"/>
      <c r="J16" s="19">
        <v>0.2225</v>
      </c>
      <c r="K16" s="24"/>
      <c r="L16" s="21">
        <f t="shared" si="0"/>
        <v>0.2225</v>
      </c>
      <c r="M16" s="21" t="s">
        <v>25</v>
      </c>
      <c r="N16" s="22">
        <f t="shared" si="1"/>
        <v>0</v>
      </c>
      <c r="O16" s="22">
        <f t="shared" si="2"/>
        <v>0</v>
      </c>
      <c r="P16" s="22">
        <f t="shared" si="3"/>
        <v>10384.422100000002</v>
      </c>
      <c r="Q16" s="22">
        <f t="shared" si="4"/>
        <v>0</v>
      </c>
      <c r="R16" s="23">
        <f t="shared" si="5"/>
        <v>10384.422100000002</v>
      </c>
    </row>
    <row r="17" spans="1:18" x14ac:dyDescent="0.25">
      <c r="A17" s="17">
        <v>14</v>
      </c>
      <c r="B17" s="17" t="s">
        <v>34</v>
      </c>
      <c r="C17" s="17" t="s">
        <v>19</v>
      </c>
      <c r="D17" s="18">
        <v>145475</v>
      </c>
      <c r="E17" s="17"/>
      <c r="F17" s="18"/>
      <c r="G17" s="18">
        <v>26030</v>
      </c>
      <c r="H17" s="17"/>
      <c r="I17" s="17"/>
      <c r="J17" s="19">
        <v>0.155</v>
      </c>
      <c r="K17" s="24"/>
      <c r="L17" s="21">
        <f t="shared" si="0"/>
        <v>0.155</v>
      </c>
      <c r="M17" s="21" t="s">
        <v>25</v>
      </c>
      <c r="N17" s="22">
        <f t="shared" si="1"/>
        <v>0</v>
      </c>
      <c r="O17" s="22">
        <f t="shared" si="2"/>
        <v>0</v>
      </c>
      <c r="P17" s="22">
        <f t="shared" si="3"/>
        <v>5862.6424999999999</v>
      </c>
      <c r="Q17" s="22">
        <f t="shared" si="4"/>
        <v>0</v>
      </c>
      <c r="R17" s="23">
        <f t="shared" si="5"/>
        <v>5862.6424999999999</v>
      </c>
    </row>
    <row r="18" spans="1:18" x14ac:dyDescent="0.25">
      <c r="A18" s="17">
        <v>15</v>
      </c>
      <c r="B18" s="17" t="s">
        <v>35</v>
      </c>
      <c r="C18" s="17" t="s">
        <v>19</v>
      </c>
      <c r="D18" s="18">
        <v>142989</v>
      </c>
      <c r="E18" s="17"/>
      <c r="F18" s="18"/>
      <c r="G18" s="18">
        <v>52490</v>
      </c>
      <c r="H18" s="17"/>
      <c r="I18" s="17"/>
      <c r="J18" s="19">
        <v>0.8</v>
      </c>
      <c r="K18" s="20">
        <v>0.82499999999999996</v>
      </c>
      <c r="L18" s="21">
        <f t="shared" si="0"/>
        <v>-2.4999999999999911E-2</v>
      </c>
      <c r="M18" s="21" t="s">
        <v>20</v>
      </c>
      <c r="N18" s="22">
        <f t="shared" si="1"/>
        <v>0</v>
      </c>
      <c r="O18" s="22">
        <f t="shared" si="2"/>
        <v>0</v>
      </c>
      <c r="P18" s="22">
        <f t="shared" si="3"/>
        <v>29741.712</v>
      </c>
      <c r="Q18" s="22">
        <f t="shared" si="4"/>
        <v>30671.140499999998</v>
      </c>
      <c r="R18" s="23">
        <f t="shared" si="5"/>
        <v>-929.42849999999817</v>
      </c>
    </row>
    <row r="19" spans="1:18" x14ac:dyDescent="0.25">
      <c r="A19" s="17">
        <v>16</v>
      </c>
      <c r="B19" s="17" t="s">
        <v>36</v>
      </c>
      <c r="C19" s="17" t="s">
        <v>19</v>
      </c>
      <c r="D19" s="18">
        <v>135795</v>
      </c>
      <c r="E19" s="17"/>
      <c r="F19" s="18"/>
      <c r="G19" s="18">
        <v>26035</v>
      </c>
      <c r="H19" s="17"/>
      <c r="I19" s="17"/>
      <c r="J19" s="19">
        <v>0.2225</v>
      </c>
      <c r="K19" s="20">
        <v>0.25</v>
      </c>
      <c r="L19" s="21">
        <f t="shared" si="0"/>
        <v>-2.7499999999999997E-2</v>
      </c>
      <c r="M19" s="21" t="s">
        <v>20</v>
      </c>
      <c r="N19" s="22">
        <f t="shared" si="1"/>
        <v>0</v>
      </c>
      <c r="O19" s="22">
        <f t="shared" si="2"/>
        <v>0</v>
      </c>
      <c r="P19" s="22">
        <f t="shared" si="3"/>
        <v>7855.7407500000008</v>
      </c>
      <c r="Q19" s="22">
        <f t="shared" si="4"/>
        <v>8826.6750000000011</v>
      </c>
      <c r="R19" s="23">
        <f t="shared" si="5"/>
        <v>-970.93425000000025</v>
      </c>
    </row>
    <row r="20" spans="1:18" x14ac:dyDescent="0.25">
      <c r="A20" s="17">
        <v>17</v>
      </c>
      <c r="B20" s="17" t="s">
        <v>37</v>
      </c>
      <c r="C20" s="17" t="s">
        <v>19</v>
      </c>
      <c r="D20" s="18">
        <v>110055</v>
      </c>
      <c r="E20" s="17"/>
      <c r="F20" s="18"/>
      <c r="G20" s="18">
        <v>27035</v>
      </c>
      <c r="H20" s="17"/>
      <c r="I20" s="17"/>
      <c r="J20" s="19">
        <v>0.23</v>
      </c>
      <c r="K20" s="20">
        <v>0.25</v>
      </c>
      <c r="L20" s="21">
        <f t="shared" si="0"/>
        <v>-1.999999999999999E-2</v>
      </c>
      <c r="M20" s="21" t="s">
        <v>20</v>
      </c>
      <c r="N20" s="22">
        <f t="shared" si="1"/>
        <v>0</v>
      </c>
      <c r="O20" s="22">
        <f t="shared" si="2"/>
        <v>0</v>
      </c>
      <c r="P20" s="22">
        <f t="shared" si="3"/>
        <v>6581.2889999999998</v>
      </c>
      <c r="Q20" s="22">
        <f t="shared" si="4"/>
        <v>7153.5749999999998</v>
      </c>
      <c r="R20" s="23">
        <f t="shared" si="5"/>
        <v>-572.28600000000006</v>
      </c>
    </row>
    <row r="21" spans="1:18" x14ac:dyDescent="0.25">
      <c r="A21" s="17">
        <v>18</v>
      </c>
      <c r="B21" s="17" t="s">
        <v>38</v>
      </c>
      <c r="C21" s="17" t="s">
        <v>19</v>
      </c>
      <c r="D21" s="18">
        <v>99987</v>
      </c>
      <c r="E21" s="17"/>
      <c r="F21" s="18"/>
      <c r="G21" s="18">
        <v>52495</v>
      </c>
      <c r="H21" s="17"/>
      <c r="I21" s="17"/>
      <c r="J21" s="19">
        <v>0.8</v>
      </c>
      <c r="K21" s="20">
        <v>0.82499999999999996</v>
      </c>
      <c r="L21" s="21">
        <f t="shared" si="0"/>
        <v>-2.4999999999999911E-2</v>
      </c>
      <c r="M21" s="21" t="s">
        <v>20</v>
      </c>
      <c r="N21" s="22">
        <f t="shared" si="1"/>
        <v>0</v>
      </c>
      <c r="O21" s="22">
        <f t="shared" si="2"/>
        <v>0</v>
      </c>
      <c r="P21" s="22">
        <f t="shared" si="3"/>
        <v>20797.296000000002</v>
      </c>
      <c r="Q21" s="22">
        <f t="shared" si="4"/>
        <v>21447.211500000001</v>
      </c>
      <c r="R21" s="23">
        <f t="shared" si="5"/>
        <v>-649.91549999999916</v>
      </c>
    </row>
    <row r="22" spans="1:18" x14ac:dyDescent="0.25">
      <c r="A22" s="17">
        <v>19</v>
      </c>
      <c r="B22" s="17" t="s">
        <v>39</v>
      </c>
      <c r="C22" s="17" t="s">
        <v>19</v>
      </c>
      <c r="D22" s="18">
        <v>74726</v>
      </c>
      <c r="E22" s="17"/>
      <c r="F22" s="18"/>
      <c r="G22" s="18">
        <v>52470</v>
      </c>
      <c r="H22" s="17"/>
      <c r="I22" s="17"/>
      <c r="J22" s="19">
        <v>0.8</v>
      </c>
      <c r="K22" s="20">
        <v>0.82499999999999996</v>
      </c>
      <c r="L22" s="21">
        <f t="shared" si="0"/>
        <v>-2.4999999999999911E-2</v>
      </c>
      <c r="M22" s="21" t="s">
        <v>20</v>
      </c>
      <c r="N22" s="22">
        <f t="shared" si="1"/>
        <v>0</v>
      </c>
      <c r="O22" s="22">
        <f t="shared" si="2"/>
        <v>0</v>
      </c>
      <c r="P22" s="22">
        <f t="shared" si="3"/>
        <v>15543.008000000002</v>
      </c>
      <c r="Q22" s="22">
        <f t="shared" si="4"/>
        <v>16028.727000000001</v>
      </c>
      <c r="R22" s="23">
        <f t="shared" si="5"/>
        <v>-485.71899999999914</v>
      </c>
    </row>
    <row r="23" spans="1:18" x14ac:dyDescent="0.25">
      <c r="A23" s="17">
        <v>20</v>
      </c>
      <c r="B23" s="17" t="s">
        <v>40</v>
      </c>
      <c r="C23" s="17" t="s">
        <v>19</v>
      </c>
      <c r="D23" s="18">
        <v>71052</v>
      </c>
      <c r="E23" s="17"/>
      <c r="F23" s="18"/>
      <c r="G23" s="18">
        <v>52492</v>
      </c>
      <c r="H23" s="17"/>
      <c r="I23" s="17"/>
      <c r="J23" s="19">
        <v>0.8</v>
      </c>
      <c r="K23" s="20">
        <v>0.82499999999999996</v>
      </c>
      <c r="L23" s="21">
        <f t="shared" si="0"/>
        <v>-2.4999999999999911E-2</v>
      </c>
      <c r="M23" s="21" t="s">
        <v>20</v>
      </c>
      <c r="N23" s="22">
        <f t="shared" si="1"/>
        <v>0</v>
      </c>
      <c r="O23" s="22">
        <f t="shared" si="2"/>
        <v>0</v>
      </c>
      <c r="P23" s="22">
        <f t="shared" si="3"/>
        <v>14778.816000000001</v>
      </c>
      <c r="Q23" s="22">
        <f t="shared" si="4"/>
        <v>15240.653999999999</v>
      </c>
      <c r="R23" s="23">
        <f t="shared" si="5"/>
        <v>-461.83799999999792</v>
      </c>
    </row>
    <row r="24" spans="1:18" x14ac:dyDescent="0.25">
      <c r="A24" s="17">
        <v>21</v>
      </c>
      <c r="B24" s="17" t="s">
        <v>41</v>
      </c>
      <c r="C24" s="17" t="s">
        <v>19</v>
      </c>
      <c r="D24" s="18">
        <v>59400</v>
      </c>
      <c r="E24" s="17"/>
      <c r="F24" s="18"/>
      <c r="G24" s="18">
        <v>26040</v>
      </c>
      <c r="H24" s="17"/>
      <c r="I24" s="17"/>
      <c r="J24" s="19">
        <v>0.27</v>
      </c>
      <c r="K24" s="20">
        <v>0.28999999999999998</v>
      </c>
      <c r="L24" s="21">
        <f t="shared" si="0"/>
        <v>-1.9999999999999962E-2</v>
      </c>
      <c r="M24" s="21" t="s">
        <v>20</v>
      </c>
      <c r="N24" s="22">
        <f t="shared" si="1"/>
        <v>0</v>
      </c>
      <c r="O24" s="22">
        <f t="shared" si="2"/>
        <v>0</v>
      </c>
      <c r="P24" s="22">
        <f t="shared" si="3"/>
        <v>4169.88</v>
      </c>
      <c r="Q24" s="22">
        <f t="shared" si="4"/>
        <v>4478.7599999999993</v>
      </c>
      <c r="R24" s="23">
        <f t="shared" si="5"/>
        <v>-308.8799999999992</v>
      </c>
    </row>
    <row r="25" spans="1:18" x14ac:dyDescent="0.25">
      <c r="A25" s="17">
        <v>22</v>
      </c>
      <c r="B25" s="17" t="s">
        <v>42</v>
      </c>
      <c r="C25" s="17" t="s">
        <v>19</v>
      </c>
      <c r="D25" s="18">
        <v>57585</v>
      </c>
      <c r="E25" s="17"/>
      <c r="F25" s="18"/>
      <c r="G25" s="18">
        <v>52422</v>
      </c>
      <c r="H25" s="17"/>
      <c r="I25" s="17"/>
      <c r="J25" s="19">
        <v>0.8</v>
      </c>
      <c r="K25" s="20">
        <v>0.85</v>
      </c>
      <c r="L25" s="21">
        <f t="shared" si="0"/>
        <v>-4.9999999999999933E-2</v>
      </c>
      <c r="M25" s="21" t="s">
        <v>20</v>
      </c>
      <c r="N25" s="22">
        <f t="shared" si="1"/>
        <v>0</v>
      </c>
      <c r="O25" s="22">
        <f t="shared" si="2"/>
        <v>0</v>
      </c>
      <c r="P25" s="22">
        <f t="shared" si="3"/>
        <v>11977.68</v>
      </c>
      <c r="Q25" s="22">
        <f t="shared" si="4"/>
        <v>12726.285</v>
      </c>
      <c r="R25" s="23">
        <f t="shared" si="5"/>
        <v>-748.60499999999956</v>
      </c>
    </row>
    <row r="26" spans="1:18" x14ac:dyDescent="0.25">
      <c r="A26" s="17">
        <v>23</v>
      </c>
      <c r="B26" s="17" t="s">
        <v>43</v>
      </c>
      <c r="C26" s="17" t="s">
        <v>19</v>
      </c>
      <c r="D26" s="18">
        <v>56471</v>
      </c>
      <c r="E26" s="17"/>
      <c r="F26" s="18"/>
      <c r="G26" s="18">
        <v>25040</v>
      </c>
      <c r="H26" s="17"/>
      <c r="I26" s="17"/>
      <c r="J26" s="19">
        <v>0.40500000000000003</v>
      </c>
      <c r="K26" s="20">
        <v>0.42</v>
      </c>
      <c r="L26" s="21">
        <f t="shared" si="0"/>
        <v>-1.4999999999999958E-2</v>
      </c>
      <c r="M26" s="21" t="s">
        <v>20</v>
      </c>
      <c r="N26" s="22">
        <f t="shared" si="1"/>
        <v>0</v>
      </c>
      <c r="O26" s="22">
        <f t="shared" si="2"/>
        <v>0</v>
      </c>
      <c r="P26" s="22">
        <f t="shared" si="3"/>
        <v>5946.3963000000003</v>
      </c>
      <c r="Q26" s="22">
        <f t="shared" si="4"/>
        <v>6166.6332000000002</v>
      </c>
      <c r="R26" s="23">
        <f t="shared" si="5"/>
        <v>-220.23689999999988</v>
      </c>
    </row>
    <row r="27" spans="1:18" x14ac:dyDescent="0.25">
      <c r="A27" s="17">
        <v>24</v>
      </c>
      <c r="B27" s="17" t="s">
        <v>44</v>
      </c>
      <c r="C27" s="17" t="s">
        <v>19</v>
      </c>
      <c r="D27" s="18">
        <v>54821</v>
      </c>
      <c r="E27" s="17"/>
      <c r="F27" s="18"/>
      <c r="G27" s="18">
        <v>27040</v>
      </c>
      <c r="H27" s="17"/>
      <c r="I27" s="17"/>
      <c r="J27" s="19">
        <v>0.28000000000000003</v>
      </c>
      <c r="K27" s="20">
        <v>0.32</v>
      </c>
      <c r="L27" s="21">
        <f t="shared" si="0"/>
        <v>-3.999999999999998E-2</v>
      </c>
      <c r="M27" s="21" t="s">
        <v>20</v>
      </c>
      <c r="N27" s="22">
        <f t="shared" si="1"/>
        <v>0</v>
      </c>
      <c r="O27" s="22">
        <f t="shared" si="2"/>
        <v>0</v>
      </c>
      <c r="P27" s="22">
        <f t="shared" si="3"/>
        <v>3990.9688000000006</v>
      </c>
      <c r="Q27" s="22">
        <f t="shared" si="4"/>
        <v>4561.1072000000004</v>
      </c>
      <c r="R27" s="23">
        <f t="shared" si="5"/>
        <v>-570.13839999999982</v>
      </c>
    </row>
    <row r="28" spans="1:18" x14ac:dyDescent="0.25">
      <c r="A28" s="17">
        <v>25</v>
      </c>
      <c r="B28" s="17" t="s">
        <v>45</v>
      </c>
      <c r="C28" s="17" t="s">
        <v>19</v>
      </c>
      <c r="D28" s="18">
        <v>19476</v>
      </c>
      <c r="E28" s="17"/>
      <c r="F28" s="18"/>
      <c r="G28" s="18">
        <v>13300</v>
      </c>
      <c r="H28" s="17"/>
      <c r="I28" s="17"/>
      <c r="J28" s="19">
        <v>2.2999999999999998</v>
      </c>
      <c r="K28" s="20">
        <v>2.0499999999999998</v>
      </c>
      <c r="L28" s="21">
        <f t="shared" si="0"/>
        <v>0.25</v>
      </c>
      <c r="M28" s="21" t="s">
        <v>20</v>
      </c>
      <c r="N28" s="22">
        <f t="shared" si="1"/>
        <v>0</v>
      </c>
      <c r="O28" s="22">
        <f t="shared" si="2"/>
        <v>0</v>
      </c>
      <c r="P28" s="22">
        <f t="shared" si="3"/>
        <v>11646.647999999999</v>
      </c>
      <c r="Q28" s="22">
        <f t="shared" si="4"/>
        <v>10380.707999999999</v>
      </c>
      <c r="R28" s="23">
        <f t="shared" si="5"/>
        <v>1265.9400000000005</v>
      </c>
    </row>
    <row r="29" spans="1:18" x14ac:dyDescent="0.25">
      <c r="A29" s="17">
        <v>26</v>
      </c>
      <c r="B29" s="17" t="s">
        <v>46</v>
      </c>
      <c r="C29" s="17" t="s">
        <v>19</v>
      </c>
      <c r="D29" s="18">
        <v>19140</v>
      </c>
      <c r="E29" s="17"/>
      <c r="F29" s="18"/>
      <c r="G29" s="18">
        <v>13035</v>
      </c>
      <c r="H29" s="17"/>
      <c r="I29" s="17"/>
      <c r="J29" s="19">
        <v>0.25</v>
      </c>
      <c r="K29" s="20">
        <v>0.245</v>
      </c>
      <c r="L29" s="21">
        <f t="shared" si="0"/>
        <v>5.0000000000000044E-3</v>
      </c>
      <c r="M29" s="21" t="s">
        <v>20</v>
      </c>
      <c r="N29" s="22">
        <f t="shared" si="1"/>
        <v>0</v>
      </c>
      <c r="O29" s="22">
        <f t="shared" si="2"/>
        <v>0</v>
      </c>
      <c r="P29" s="22">
        <f t="shared" si="3"/>
        <v>1244.1000000000001</v>
      </c>
      <c r="Q29" s="22">
        <f t="shared" si="4"/>
        <v>1219.2180000000001</v>
      </c>
      <c r="R29" s="23">
        <f t="shared" si="5"/>
        <v>24.882000000000062</v>
      </c>
    </row>
    <row r="30" spans="1:18" x14ac:dyDescent="0.25">
      <c r="A30" s="17">
        <v>27</v>
      </c>
      <c r="B30" s="17" t="s">
        <v>47</v>
      </c>
      <c r="C30" s="17" t="s">
        <v>19</v>
      </c>
      <c r="D30" s="18">
        <v>16096</v>
      </c>
      <c r="E30" s="17"/>
      <c r="F30" s="18"/>
      <c r="G30" s="18">
        <v>16300</v>
      </c>
      <c r="H30" s="17"/>
      <c r="I30" s="17"/>
      <c r="J30" s="25"/>
      <c r="K30" s="24"/>
      <c r="L30" s="21">
        <f t="shared" si="0"/>
        <v>0</v>
      </c>
      <c r="M30" s="26" t="s">
        <v>48</v>
      </c>
      <c r="N30" s="22">
        <f t="shared" si="1"/>
        <v>0</v>
      </c>
      <c r="O30" s="22">
        <f t="shared" si="2"/>
        <v>0</v>
      </c>
      <c r="P30" s="22">
        <v>0</v>
      </c>
      <c r="Q30" s="22">
        <f t="shared" si="4"/>
        <v>0</v>
      </c>
      <c r="R30" s="23">
        <f t="shared" si="5"/>
        <v>0</v>
      </c>
    </row>
    <row r="31" spans="1:18" x14ac:dyDescent="0.25">
      <c r="A31" s="17">
        <v>28</v>
      </c>
      <c r="B31" s="17" t="s">
        <v>49</v>
      </c>
      <c r="C31" s="17" t="s">
        <v>50</v>
      </c>
      <c r="D31" s="18">
        <v>13362</v>
      </c>
      <c r="E31" s="17"/>
      <c r="F31" s="18"/>
      <c r="G31" s="18">
        <v>16051</v>
      </c>
      <c r="H31" s="17"/>
      <c r="I31" s="17"/>
      <c r="J31" s="19">
        <v>13.5</v>
      </c>
      <c r="K31" s="20">
        <v>14</v>
      </c>
      <c r="L31" s="21">
        <f t="shared" si="0"/>
        <v>-0.5</v>
      </c>
      <c r="M31" s="21" t="s">
        <v>20</v>
      </c>
      <c r="N31" s="22">
        <f t="shared" si="1"/>
        <v>0</v>
      </c>
      <c r="O31" s="22">
        <f t="shared" si="2"/>
        <v>0</v>
      </c>
      <c r="P31" s="22">
        <f t="shared" si="3"/>
        <v>46900.62</v>
      </c>
      <c r="Q31" s="22">
        <f t="shared" si="4"/>
        <v>48637.680000000008</v>
      </c>
      <c r="R31" s="23">
        <f t="shared" si="5"/>
        <v>-1737.0600000000049</v>
      </c>
    </row>
    <row r="32" spans="1:18" x14ac:dyDescent="0.25">
      <c r="A32" s="17">
        <v>29</v>
      </c>
      <c r="B32" s="17" t="s">
        <v>51</v>
      </c>
      <c r="C32" s="17" t="s">
        <v>19</v>
      </c>
      <c r="D32" s="18">
        <v>10808</v>
      </c>
      <c r="E32" s="17"/>
      <c r="F32" s="18"/>
      <c r="G32" s="18">
        <v>28340</v>
      </c>
      <c r="H32" s="17"/>
      <c r="I32" s="17"/>
      <c r="J32" s="19">
        <v>0.28000000000000003</v>
      </c>
      <c r="K32" s="24"/>
      <c r="L32" s="21">
        <f t="shared" si="0"/>
        <v>0.28000000000000003</v>
      </c>
      <c r="M32" s="21" t="s">
        <v>25</v>
      </c>
      <c r="N32" s="22">
        <f t="shared" si="1"/>
        <v>0</v>
      </c>
      <c r="O32" s="22">
        <f t="shared" si="2"/>
        <v>0</v>
      </c>
      <c r="P32" s="22">
        <f t="shared" si="3"/>
        <v>786.82240000000002</v>
      </c>
      <c r="Q32" s="22">
        <f t="shared" si="4"/>
        <v>0</v>
      </c>
      <c r="R32" s="23">
        <f t="shared" si="5"/>
        <v>786.82240000000002</v>
      </c>
    </row>
    <row r="33" spans="1:18" x14ac:dyDescent="0.25">
      <c r="A33" s="17">
        <v>30</v>
      </c>
      <c r="B33" s="17" t="s">
        <v>52</v>
      </c>
      <c r="C33" s="17" t="s">
        <v>19</v>
      </c>
      <c r="D33" s="18">
        <v>8506</v>
      </c>
      <c r="E33" s="17"/>
      <c r="F33" s="18"/>
      <c r="G33" s="18">
        <v>13350</v>
      </c>
      <c r="H33" s="17"/>
      <c r="I33" s="17"/>
      <c r="J33" s="19">
        <v>4.3</v>
      </c>
      <c r="K33" s="20">
        <v>3.85</v>
      </c>
      <c r="L33" s="21">
        <f t="shared" si="0"/>
        <v>0.44999999999999973</v>
      </c>
      <c r="M33" s="21" t="s">
        <v>20</v>
      </c>
      <c r="N33" s="22">
        <f t="shared" si="1"/>
        <v>0</v>
      </c>
      <c r="O33" s="22">
        <f t="shared" si="2"/>
        <v>0</v>
      </c>
      <c r="P33" s="22">
        <f t="shared" si="3"/>
        <v>9509.7079999999987</v>
      </c>
      <c r="Q33" s="22">
        <f t="shared" si="4"/>
        <v>8514.5059999999994</v>
      </c>
      <c r="R33" s="23">
        <f t="shared" si="5"/>
        <v>995.20199999999932</v>
      </c>
    </row>
    <row r="34" spans="1:18" x14ac:dyDescent="0.25">
      <c r="A34" s="17">
        <v>31</v>
      </c>
      <c r="B34" s="17" t="s">
        <v>53</v>
      </c>
      <c r="C34" s="17" t="s">
        <v>19</v>
      </c>
      <c r="D34" s="18">
        <v>6971</v>
      </c>
      <c r="E34" s="17"/>
      <c r="F34" s="18"/>
      <c r="G34" s="18">
        <v>10040</v>
      </c>
      <c r="H34" s="17"/>
      <c r="I34" s="17"/>
      <c r="J34" s="19">
        <v>0.35</v>
      </c>
      <c r="K34" s="20">
        <v>0.32</v>
      </c>
      <c r="L34" s="21">
        <f t="shared" si="0"/>
        <v>2.9999999999999971E-2</v>
      </c>
      <c r="M34" s="21" t="s">
        <v>20</v>
      </c>
      <c r="N34" s="22">
        <f t="shared" si="1"/>
        <v>0</v>
      </c>
      <c r="O34" s="22">
        <f t="shared" si="2"/>
        <v>0</v>
      </c>
      <c r="P34" s="22">
        <f t="shared" si="3"/>
        <v>634.36099999999999</v>
      </c>
      <c r="Q34" s="22">
        <f t="shared" si="4"/>
        <v>579.98720000000003</v>
      </c>
      <c r="R34" s="23">
        <f t="shared" si="5"/>
        <v>54.37379999999996</v>
      </c>
    </row>
    <row r="35" spans="1:18" x14ac:dyDescent="0.25">
      <c r="A35" s="17">
        <v>32</v>
      </c>
      <c r="B35" s="17" t="s">
        <v>54</v>
      </c>
      <c r="C35" s="17" t="s">
        <v>50</v>
      </c>
      <c r="D35" s="18">
        <v>6947</v>
      </c>
      <c r="E35" s="17"/>
      <c r="F35" s="18"/>
      <c r="G35" s="18">
        <v>13051</v>
      </c>
      <c r="H35" s="17"/>
      <c r="I35" s="17"/>
      <c r="J35" s="19">
        <v>13</v>
      </c>
      <c r="K35" s="20">
        <v>13.5</v>
      </c>
      <c r="L35" s="21">
        <f t="shared" si="0"/>
        <v>-0.5</v>
      </c>
      <c r="M35" s="21" t="s">
        <v>20</v>
      </c>
      <c r="N35" s="22">
        <f t="shared" si="1"/>
        <v>0</v>
      </c>
      <c r="O35" s="22">
        <f t="shared" si="2"/>
        <v>0</v>
      </c>
      <c r="P35" s="22">
        <f t="shared" si="3"/>
        <v>23480.86</v>
      </c>
      <c r="Q35" s="22">
        <f t="shared" si="4"/>
        <v>24383.97</v>
      </c>
      <c r="R35" s="23">
        <f t="shared" si="5"/>
        <v>-903.11000000000058</v>
      </c>
    </row>
    <row r="36" spans="1:18" x14ac:dyDescent="0.25">
      <c r="A36" s="17">
        <v>33</v>
      </c>
      <c r="B36" s="17" t="s">
        <v>55</v>
      </c>
      <c r="C36" s="17" t="s">
        <v>50</v>
      </c>
      <c r="D36" s="18">
        <v>6105</v>
      </c>
      <c r="E36" s="17"/>
      <c r="F36" s="18"/>
      <c r="G36" s="18">
        <v>52101</v>
      </c>
      <c r="H36" s="17"/>
      <c r="I36" s="17"/>
      <c r="J36" s="19">
        <v>14.5</v>
      </c>
      <c r="K36" s="20">
        <v>13.5</v>
      </c>
      <c r="L36" s="21">
        <f t="shared" si="0"/>
        <v>1</v>
      </c>
      <c r="M36" s="21" t="s">
        <v>20</v>
      </c>
      <c r="N36" s="22">
        <f t="shared" si="1"/>
        <v>0</v>
      </c>
      <c r="O36" s="22">
        <f t="shared" si="2"/>
        <v>0</v>
      </c>
      <c r="P36" s="22">
        <f t="shared" si="3"/>
        <v>23015.85</v>
      </c>
      <c r="Q36" s="22">
        <f t="shared" si="4"/>
        <v>21428.55</v>
      </c>
      <c r="R36" s="23">
        <f t="shared" si="5"/>
        <v>1587.2999999999993</v>
      </c>
    </row>
    <row r="37" spans="1:18" x14ac:dyDescent="0.25">
      <c r="A37" s="17">
        <v>34</v>
      </c>
      <c r="B37" s="17" t="s">
        <v>56</v>
      </c>
      <c r="C37" s="17" t="s">
        <v>19</v>
      </c>
      <c r="D37" s="18">
        <v>5860</v>
      </c>
      <c r="E37" s="17"/>
      <c r="F37" s="18"/>
      <c r="G37" s="18">
        <v>25300</v>
      </c>
      <c r="H37" s="17"/>
      <c r="I37" s="17"/>
      <c r="J37" s="19">
        <v>3.45</v>
      </c>
      <c r="K37" s="20">
        <v>4</v>
      </c>
      <c r="L37" s="21">
        <f t="shared" si="0"/>
        <v>-0.54999999999999982</v>
      </c>
      <c r="M37" s="21" t="s">
        <v>20</v>
      </c>
      <c r="N37" s="22">
        <f t="shared" si="1"/>
        <v>0</v>
      </c>
      <c r="O37" s="22">
        <f t="shared" si="2"/>
        <v>0</v>
      </c>
      <c r="P37" s="22">
        <f t="shared" si="3"/>
        <v>5256.420000000001</v>
      </c>
      <c r="Q37" s="22">
        <f t="shared" si="4"/>
        <v>6094.4000000000005</v>
      </c>
      <c r="R37" s="23">
        <f t="shared" si="5"/>
        <v>-837.97999999999956</v>
      </c>
    </row>
    <row r="38" spans="1:18" x14ac:dyDescent="0.25">
      <c r="A38" s="17">
        <v>35</v>
      </c>
      <c r="B38" s="17" t="s">
        <v>57</v>
      </c>
      <c r="C38" s="17" t="s">
        <v>50</v>
      </c>
      <c r="D38" s="18">
        <v>4818</v>
      </c>
      <c r="E38" s="17"/>
      <c r="F38" s="18"/>
      <c r="G38" s="18">
        <v>52202</v>
      </c>
      <c r="H38" s="17"/>
      <c r="I38" s="17"/>
      <c r="J38" s="19">
        <v>16.75</v>
      </c>
      <c r="K38" s="20">
        <v>17.25</v>
      </c>
      <c r="L38" s="21">
        <f t="shared" si="0"/>
        <v>-0.5</v>
      </c>
      <c r="M38" s="21" t="s">
        <v>20</v>
      </c>
      <c r="N38" s="22">
        <f t="shared" si="1"/>
        <v>0</v>
      </c>
      <c r="O38" s="22">
        <f t="shared" si="2"/>
        <v>0</v>
      </c>
      <c r="P38" s="22">
        <f t="shared" si="3"/>
        <v>20982.39</v>
      </c>
      <c r="Q38" s="22">
        <f t="shared" si="4"/>
        <v>21608.73</v>
      </c>
      <c r="R38" s="23">
        <f t="shared" si="5"/>
        <v>-626.34000000000015</v>
      </c>
    </row>
    <row r="39" spans="1:18" x14ac:dyDescent="0.25">
      <c r="A39" s="17">
        <v>36</v>
      </c>
      <c r="B39" s="17" t="s">
        <v>58</v>
      </c>
      <c r="C39" s="17" t="s">
        <v>50</v>
      </c>
      <c r="D39" s="18">
        <v>4686</v>
      </c>
      <c r="E39" s="17"/>
      <c r="F39" s="18"/>
      <c r="G39" s="18">
        <v>66501</v>
      </c>
      <c r="H39" s="17"/>
      <c r="I39" s="17"/>
      <c r="J39" s="19">
        <v>55.5</v>
      </c>
      <c r="K39" s="20">
        <v>53.5</v>
      </c>
      <c r="L39" s="21">
        <f t="shared" si="0"/>
        <v>2</v>
      </c>
      <c r="M39" s="21" t="s">
        <v>20</v>
      </c>
      <c r="N39" s="22">
        <f t="shared" si="1"/>
        <v>0</v>
      </c>
      <c r="O39" s="22">
        <f t="shared" si="2"/>
        <v>0</v>
      </c>
      <c r="P39" s="22">
        <f t="shared" si="3"/>
        <v>67618.98000000001</v>
      </c>
      <c r="Q39" s="22">
        <f t="shared" si="4"/>
        <v>65182.260000000009</v>
      </c>
      <c r="R39" s="23">
        <f t="shared" si="5"/>
        <v>2436.7200000000012</v>
      </c>
    </row>
    <row r="40" spans="1:18" x14ac:dyDescent="0.25">
      <c r="A40" s="17">
        <v>37</v>
      </c>
      <c r="B40" s="17" t="s">
        <v>59</v>
      </c>
      <c r="C40" s="17" t="s">
        <v>50</v>
      </c>
      <c r="D40" s="18">
        <v>4653</v>
      </c>
      <c r="E40" s="17"/>
      <c r="F40" s="18"/>
      <c r="G40" s="18">
        <v>52102</v>
      </c>
      <c r="H40" s="17"/>
      <c r="I40" s="17"/>
      <c r="J40" s="19">
        <v>14.5</v>
      </c>
      <c r="K40" s="20">
        <v>13.5</v>
      </c>
      <c r="L40" s="21">
        <f t="shared" si="0"/>
        <v>1</v>
      </c>
      <c r="M40" s="21" t="s">
        <v>20</v>
      </c>
      <c r="N40" s="22">
        <f t="shared" si="1"/>
        <v>0</v>
      </c>
      <c r="O40" s="22">
        <f t="shared" si="2"/>
        <v>0</v>
      </c>
      <c r="P40" s="22">
        <f t="shared" si="3"/>
        <v>17541.810000000001</v>
      </c>
      <c r="Q40" s="22">
        <f t="shared" si="4"/>
        <v>16332.029999999999</v>
      </c>
      <c r="R40" s="23">
        <f t="shared" si="5"/>
        <v>1209.7800000000025</v>
      </c>
    </row>
    <row r="41" spans="1:18" x14ac:dyDescent="0.25">
      <c r="A41" s="17">
        <v>38</v>
      </c>
      <c r="B41" s="17" t="s">
        <v>60</v>
      </c>
      <c r="C41" s="17" t="s">
        <v>50</v>
      </c>
      <c r="D41" s="18">
        <v>3174</v>
      </c>
      <c r="E41" s="17"/>
      <c r="F41" s="18"/>
      <c r="G41" s="18">
        <v>60501</v>
      </c>
      <c r="H41" s="17"/>
      <c r="I41" s="17"/>
      <c r="J41" s="19">
        <v>34.5</v>
      </c>
      <c r="K41" s="20">
        <v>26.5</v>
      </c>
      <c r="L41" s="21">
        <f t="shared" si="0"/>
        <v>8</v>
      </c>
      <c r="M41" s="21" t="s">
        <v>20</v>
      </c>
      <c r="N41" s="22">
        <f t="shared" si="1"/>
        <v>0</v>
      </c>
      <c r="O41" s="22">
        <f t="shared" si="2"/>
        <v>0</v>
      </c>
      <c r="P41" s="22">
        <f t="shared" si="3"/>
        <v>28470.78</v>
      </c>
      <c r="Q41" s="22">
        <f t="shared" si="4"/>
        <v>21868.86</v>
      </c>
      <c r="R41" s="23">
        <f t="shared" si="5"/>
        <v>6601.9199999999983</v>
      </c>
    </row>
    <row r="42" spans="1:18" x14ac:dyDescent="0.25">
      <c r="A42" s="17">
        <v>39</v>
      </c>
      <c r="B42" s="17" t="s">
        <v>61</v>
      </c>
      <c r="C42" s="17" t="s">
        <v>19</v>
      </c>
      <c r="D42" s="18">
        <v>3091</v>
      </c>
      <c r="E42" s="17"/>
      <c r="F42" s="18"/>
      <c r="G42" s="18">
        <v>52795</v>
      </c>
      <c r="H42" s="17"/>
      <c r="I42" s="17"/>
      <c r="J42" s="19">
        <v>3</v>
      </c>
      <c r="K42" s="20">
        <v>3.75</v>
      </c>
      <c r="L42" s="21">
        <f t="shared" si="0"/>
        <v>-0.75</v>
      </c>
      <c r="M42" s="21" t="s">
        <v>20</v>
      </c>
      <c r="N42" s="22">
        <f t="shared" si="1"/>
        <v>0</v>
      </c>
      <c r="O42" s="22">
        <f t="shared" si="2"/>
        <v>0</v>
      </c>
      <c r="P42" s="22">
        <f t="shared" si="3"/>
        <v>2410.9800000000005</v>
      </c>
      <c r="Q42" s="22">
        <f t="shared" si="4"/>
        <v>3013.7250000000004</v>
      </c>
      <c r="R42" s="23">
        <f t="shared" si="5"/>
        <v>-602.74499999999989</v>
      </c>
    </row>
    <row r="43" spans="1:18" x14ac:dyDescent="0.25">
      <c r="A43" s="17">
        <v>40</v>
      </c>
      <c r="B43" s="17" t="s">
        <v>62</v>
      </c>
      <c r="C43" s="17" t="s">
        <v>19</v>
      </c>
      <c r="D43" s="18">
        <v>2890</v>
      </c>
      <c r="E43" s="17"/>
      <c r="F43" s="18"/>
      <c r="G43" s="18">
        <v>52935</v>
      </c>
      <c r="H43" s="17"/>
      <c r="I43" s="17"/>
      <c r="J43" s="19">
        <v>44.75</v>
      </c>
      <c r="K43" s="20">
        <v>43.5</v>
      </c>
      <c r="L43" s="21">
        <f t="shared" si="0"/>
        <v>1.25</v>
      </c>
      <c r="M43" s="21" t="s">
        <v>20</v>
      </c>
      <c r="N43" s="22">
        <f t="shared" si="1"/>
        <v>0</v>
      </c>
      <c r="O43" s="22">
        <f t="shared" si="2"/>
        <v>0</v>
      </c>
      <c r="P43" s="22">
        <f t="shared" si="3"/>
        <v>33625.15</v>
      </c>
      <c r="Q43" s="22">
        <f t="shared" si="4"/>
        <v>32685.899999999998</v>
      </c>
      <c r="R43" s="23">
        <f t="shared" si="5"/>
        <v>939.25000000000364</v>
      </c>
    </row>
    <row r="44" spans="1:18" x14ac:dyDescent="0.25">
      <c r="A44" s="17">
        <v>41</v>
      </c>
      <c r="B44" s="17" t="s">
        <v>63</v>
      </c>
      <c r="C44" s="17" t="s">
        <v>50</v>
      </c>
      <c r="D44" s="18">
        <v>2852</v>
      </c>
      <c r="E44" s="17"/>
      <c r="F44" s="18"/>
      <c r="G44" s="18">
        <v>45876</v>
      </c>
      <c r="H44" s="17"/>
      <c r="I44" s="17"/>
      <c r="J44" s="19">
        <v>16</v>
      </c>
      <c r="K44" s="20">
        <v>17.260000000000002</v>
      </c>
      <c r="L44" s="21">
        <f t="shared" si="0"/>
        <v>-1.2600000000000016</v>
      </c>
      <c r="M44" s="21" t="s">
        <v>20</v>
      </c>
      <c r="N44" s="22">
        <f t="shared" si="1"/>
        <v>0</v>
      </c>
      <c r="O44" s="22">
        <f t="shared" si="2"/>
        <v>0</v>
      </c>
      <c r="P44" s="22">
        <f t="shared" si="3"/>
        <v>11864.32</v>
      </c>
      <c r="Q44" s="22">
        <f t="shared" si="4"/>
        <v>12798.635200000001</v>
      </c>
      <c r="R44" s="23">
        <f t="shared" si="5"/>
        <v>-934.31520000000091</v>
      </c>
    </row>
    <row r="45" spans="1:18" x14ac:dyDescent="0.25">
      <c r="A45" s="17">
        <v>42</v>
      </c>
      <c r="B45" s="17" t="s">
        <v>64</v>
      </c>
      <c r="C45" s="17" t="s">
        <v>50</v>
      </c>
      <c r="D45" s="18">
        <v>2844</v>
      </c>
      <c r="E45" s="17"/>
      <c r="F45" s="18"/>
      <c r="G45" s="18">
        <v>12052</v>
      </c>
      <c r="H45" s="17"/>
      <c r="I45" s="17"/>
      <c r="J45" s="19">
        <v>21.25</v>
      </c>
      <c r="K45" s="20">
        <v>22.274999999999999</v>
      </c>
      <c r="L45" s="21">
        <f t="shared" si="0"/>
        <v>-1.0249999999999986</v>
      </c>
      <c r="M45" s="21" t="s">
        <v>20</v>
      </c>
      <c r="N45" s="22">
        <f t="shared" si="1"/>
        <v>0</v>
      </c>
      <c r="O45" s="22">
        <f t="shared" si="2"/>
        <v>0</v>
      </c>
      <c r="P45" s="22">
        <f t="shared" si="3"/>
        <v>15713.1</v>
      </c>
      <c r="Q45" s="22">
        <f t="shared" si="4"/>
        <v>16471.026000000002</v>
      </c>
      <c r="R45" s="23">
        <f t="shared" si="5"/>
        <v>-757.9260000000013</v>
      </c>
    </row>
    <row r="46" spans="1:18" x14ac:dyDescent="0.25">
      <c r="A46" s="17">
        <v>43</v>
      </c>
      <c r="B46" s="17" t="s">
        <v>65</v>
      </c>
      <c r="C46" s="17" t="s">
        <v>19</v>
      </c>
      <c r="D46" s="18">
        <v>2764</v>
      </c>
      <c r="E46" s="17"/>
      <c r="F46" s="18"/>
      <c r="G46" s="18">
        <v>25085</v>
      </c>
      <c r="H46" s="17"/>
      <c r="I46" s="17"/>
      <c r="J46" s="19">
        <v>0.65</v>
      </c>
      <c r="K46" s="24"/>
      <c r="L46" s="21">
        <f t="shared" si="0"/>
        <v>0.65</v>
      </c>
      <c r="M46" s="21" t="s">
        <v>25</v>
      </c>
      <c r="N46" s="22">
        <f t="shared" si="1"/>
        <v>0</v>
      </c>
      <c r="O46" s="22">
        <f t="shared" si="2"/>
        <v>0</v>
      </c>
      <c r="P46" s="22">
        <f t="shared" si="3"/>
        <v>467.11599999999999</v>
      </c>
      <c r="Q46" s="22">
        <f t="shared" si="4"/>
        <v>0</v>
      </c>
      <c r="R46" s="23">
        <f t="shared" si="5"/>
        <v>467.11599999999999</v>
      </c>
    </row>
    <row r="47" spans="1:18" x14ac:dyDescent="0.25">
      <c r="A47" s="17">
        <v>44</v>
      </c>
      <c r="B47" s="17" t="s">
        <v>66</v>
      </c>
      <c r="C47" s="17" t="s">
        <v>50</v>
      </c>
      <c r="D47" s="18">
        <v>2052</v>
      </c>
      <c r="E47" s="17"/>
      <c r="F47" s="18"/>
      <c r="G47" s="18">
        <v>52201</v>
      </c>
      <c r="H47" s="17"/>
      <c r="I47" s="17"/>
      <c r="J47" s="19">
        <v>16.75</v>
      </c>
      <c r="K47" s="20">
        <v>17.25</v>
      </c>
      <c r="L47" s="21">
        <f t="shared" si="0"/>
        <v>-0.5</v>
      </c>
      <c r="M47" s="21" t="s">
        <v>20</v>
      </c>
      <c r="N47" s="22">
        <f t="shared" si="1"/>
        <v>0</v>
      </c>
      <c r="O47" s="22">
        <f t="shared" si="2"/>
        <v>0</v>
      </c>
      <c r="P47" s="22">
        <f t="shared" si="3"/>
        <v>8936.4599999999991</v>
      </c>
      <c r="Q47" s="22">
        <f t="shared" si="4"/>
        <v>9203.2199999999993</v>
      </c>
      <c r="R47" s="23">
        <f t="shared" si="5"/>
        <v>-266.76000000000022</v>
      </c>
    </row>
    <row r="48" spans="1:18" x14ac:dyDescent="0.25">
      <c r="A48" s="17">
        <v>45</v>
      </c>
      <c r="B48" s="17" t="s">
        <v>67</v>
      </c>
      <c r="C48" s="17" t="s">
        <v>50</v>
      </c>
      <c r="D48" s="18">
        <v>1873</v>
      </c>
      <c r="E48" s="17"/>
      <c r="F48" s="18"/>
      <c r="G48" s="18">
        <v>45880</v>
      </c>
      <c r="H48" s="17"/>
      <c r="I48" s="17"/>
      <c r="J48" s="19">
        <v>17.75</v>
      </c>
      <c r="K48" s="24"/>
      <c r="L48" s="21">
        <f t="shared" si="0"/>
        <v>17.75</v>
      </c>
      <c r="M48" s="21" t="s">
        <v>25</v>
      </c>
      <c r="N48" s="22">
        <f t="shared" si="1"/>
        <v>0</v>
      </c>
      <c r="O48" s="22">
        <f t="shared" si="2"/>
        <v>0</v>
      </c>
      <c r="P48" s="22">
        <f t="shared" si="3"/>
        <v>8643.8950000000004</v>
      </c>
      <c r="Q48" s="22">
        <f t="shared" si="4"/>
        <v>0</v>
      </c>
      <c r="R48" s="23">
        <f t="shared" si="5"/>
        <v>8643.8950000000004</v>
      </c>
    </row>
    <row r="49" spans="1:18" x14ac:dyDescent="0.25">
      <c r="A49" s="17">
        <v>46</v>
      </c>
      <c r="B49" s="17" t="s">
        <v>68</v>
      </c>
      <c r="C49" s="17" t="s">
        <v>50</v>
      </c>
      <c r="D49" s="18">
        <v>1419</v>
      </c>
      <c r="E49" s="17"/>
      <c r="F49" s="18"/>
      <c r="G49" s="18">
        <v>29010</v>
      </c>
      <c r="H49" s="17"/>
      <c r="I49" s="17"/>
      <c r="J49" s="19">
        <v>12</v>
      </c>
      <c r="K49" s="20">
        <v>10.83</v>
      </c>
      <c r="L49" s="21">
        <f t="shared" si="0"/>
        <v>1.17</v>
      </c>
      <c r="M49" s="21" t="s">
        <v>20</v>
      </c>
      <c r="N49" s="22">
        <f t="shared" si="1"/>
        <v>0</v>
      </c>
      <c r="O49" s="22">
        <f t="shared" si="2"/>
        <v>0</v>
      </c>
      <c r="P49" s="22">
        <f t="shared" si="3"/>
        <v>4427.28</v>
      </c>
      <c r="Q49" s="22">
        <f t="shared" si="4"/>
        <v>3995.6201999999998</v>
      </c>
      <c r="R49" s="23">
        <f t="shared" si="5"/>
        <v>431.6597999999999</v>
      </c>
    </row>
    <row r="50" spans="1:18" x14ac:dyDescent="0.25">
      <c r="A50" s="17">
        <v>47</v>
      </c>
      <c r="B50" s="17" t="s">
        <v>69</v>
      </c>
      <c r="C50" s="17" t="s">
        <v>50</v>
      </c>
      <c r="D50" s="18">
        <v>1097</v>
      </c>
      <c r="E50" s="17"/>
      <c r="F50" s="18"/>
      <c r="G50" s="18">
        <v>59110</v>
      </c>
      <c r="H50" s="17"/>
      <c r="I50" s="17"/>
      <c r="J50" s="19">
        <v>5.25</v>
      </c>
      <c r="K50" s="20">
        <v>5.5</v>
      </c>
      <c r="L50" s="21">
        <f t="shared" si="0"/>
        <v>-0.25</v>
      </c>
      <c r="M50" s="21" t="s">
        <v>20</v>
      </c>
      <c r="N50" s="22">
        <f t="shared" si="1"/>
        <v>0</v>
      </c>
      <c r="O50" s="22">
        <f t="shared" si="2"/>
        <v>0</v>
      </c>
      <c r="P50" s="22">
        <f t="shared" si="3"/>
        <v>1497.4050000000002</v>
      </c>
      <c r="Q50" s="22">
        <f t="shared" si="4"/>
        <v>1568.71</v>
      </c>
      <c r="R50" s="23">
        <f t="shared" si="5"/>
        <v>-71.304999999999836</v>
      </c>
    </row>
    <row r="51" spans="1:18" x14ac:dyDescent="0.25">
      <c r="A51" s="17">
        <v>48</v>
      </c>
      <c r="B51" s="17" t="s">
        <v>70</v>
      </c>
      <c r="C51" s="17" t="s">
        <v>19</v>
      </c>
      <c r="D51" s="18">
        <v>1073</v>
      </c>
      <c r="E51" s="17"/>
      <c r="F51" s="18"/>
      <c r="G51" s="18">
        <v>11040</v>
      </c>
      <c r="H51" s="17"/>
      <c r="I51" s="17"/>
      <c r="J51" s="19">
        <v>0.3</v>
      </c>
      <c r="K51" s="20">
        <v>0.3</v>
      </c>
      <c r="L51" s="21">
        <f t="shared" si="0"/>
        <v>0</v>
      </c>
      <c r="M51" s="21" t="s">
        <v>20</v>
      </c>
      <c r="N51" s="22">
        <f t="shared" si="1"/>
        <v>0</v>
      </c>
      <c r="O51" s="22">
        <f t="shared" si="2"/>
        <v>0</v>
      </c>
      <c r="P51" s="22">
        <f t="shared" si="3"/>
        <v>83.694000000000003</v>
      </c>
      <c r="Q51" s="22">
        <f t="shared" si="4"/>
        <v>83.694000000000003</v>
      </c>
      <c r="R51" s="23">
        <f t="shared" si="5"/>
        <v>0</v>
      </c>
    </row>
    <row r="52" spans="1:18" x14ac:dyDescent="0.25">
      <c r="A52" s="17">
        <v>49</v>
      </c>
      <c r="B52" s="17" t="s">
        <v>71</v>
      </c>
      <c r="C52" s="17" t="s">
        <v>50</v>
      </c>
      <c r="D52" s="18">
        <v>1073</v>
      </c>
      <c r="E52" s="17"/>
      <c r="F52" s="18"/>
      <c r="G52" s="18">
        <v>86890</v>
      </c>
      <c r="H52" s="17"/>
      <c r="I52" s="17"/>
      <c r="J52" s="19">
        <v>36.75</v>
      </c>
      <c r="K52" s="20">
        <v>38</v>
      </c>
      <c r="L52" s="21">
        <f t="shared" si="0"/>
        <v>-1.25</v>
      </c>
      <c r="M52" s="21" t="s">
        <v>20</v>
      </c>
      <c r="N52" s="22">
        <f t="shared" si="1"/>
        <v>0</v>
      </c>
      <c r="O52" s="22">
        <f t="shared" si="2"/>
        <v>0</v>
      </c>
      <c r="P52" s="22">
        <f t="shared" si="3"/>
        <v>10252.515000000001</v>
      </c>
      <c r="Q52" s="22">
        <f t="shared" si="4"/>
        <v>10601.240000000002</v>
      </c>
      <c r="R52" s="23">
        <f t="shared" si="5"/>
        <v>-348.72500000000036</v>
      </c>
    </row>
    <row r="53" spans="1:18" x14ac:dyDescent="0.25">
      <c r="A53" s="17">
        <v>50</v>
      </c>
      <c r="B53" s="17" t="s">
        <v>72</v>
      </c>
      <c r="C53" s="17" t="s">
        <v>19</v>
      </c>
      <c r="D53" s="18">
        <v>1070</v>
      </c>
      <c r="E53" s="17"/>
      <c r="F53" s="18"/>
      <c r="G53" s="18">
        <v>66530</v>
      </c>
      <c r="H53" s="17"/>
      <c r="I53" s="17"/>
      <c r="J53" s="19">
        <v>15.75</v>
      </c>
      <c r="K53" s="20">
        <v>15</v>
      </c>
      <c r="L53" s="21">
        <f t="shared" si="0"/>
        <v>0.75</v>
      </c>
      <c r="M53" s="21" t="s">
        <v>20</v>
      </c>
      <c r="N53" s="22">
        <f t="shared" si="1"/>
        <v>0</v>
      </c>
      <c r="O53" s="22">
        <f t="shared" si="2"/>
        <v>0</v>
      </c>
      <c r="P53" s="22">
        <f t="shared" si="3"/>
        <v>4381.6499999999996</v>
      </c>
      <c r="Q53" s="22">
        <f t="shared" si="4"/>
        <v>4173</v>
      </c>
      <c r="R53" s="23">
        <f t="shared" si="5"/>
        <v>208.64999999999964</v>
      </c>
    </row>
    <row r="54" spans="1:18" x14ac:dyDescent="0.25">
      <c r="A54" s="17">
        <v>51</v>
      </c>
      <c r="B54" s="17" t="s">
        <v>73</v>
      </c>
      <c r="C54" s="17" t="s">
        <v>19</v>
      </c>
      <c r="D54" s="18">
        <v>1053</v>
      </c>
      <c r="E54" s="17"/>
      <c r="F54" s="18"/>
      <c r="G54" s="18">
        <v>11350</v>
      </c>
      <c r="H54" s="17"/>
      <c r="I54" s="17"/>
      <c r="J54" s="19">
        <v>4.4000000000000004</v>
      </c>
      <c r="K54" s="20">
        <v>4.05</v>
      </c>
      <c r="L54" s="21">
        <f t="shared" si="0"/>
        <v>0.35000000000000053</v>
      </c>
      <c r="M54" s="21" t="s">
        <v>20</v>
      </c>
      <c r="N54" s="22">
        <f t="shared" si="1"/>
        <v>0</v>
      </c>
      <c r="O54" s="22">
        <f t="shared" si="2"/>
        <v>0</v>
      </c>
      <c r="P54" s="22">
        <f t="shared" si="3"/>
        <v>1204.6320000000003</v>
      </c>
      <c r="Q54" s="22">
        <f t="shared" si="4"/>
        <v>1108.809</v>
      </c>
      <c r="R54" s="23">
        <f t="shared" si="5"/>
        <v>95.82300000000032</v>
      </c>
    </row>
    <row r="55" spans="1:18" x14ac:dyDescent="0.25">
      <c r="A55" s="17">
        <v>52</v>
      </c>
      <c r="B55" s="17" t="s">
        <v>74</v>
      </c>
      <c r="C55" s="17" t="s">
        <v>50</v>
      </c>
      <c r="D55" s="18">
        <v>960</v>
      </c>
      <c r="E55" s="17"/>
      <c r="F55" s="18"/>
      <c r="G55" s="18">
        <v>86906</v>
      </c>
      <c r="H55" s="17"/>
      <c r="I55" s="17"/>
      <c r="J55" s="25"/>
      <c r="K55" s="20">
        <v>38</v>
      </c>
      <c r="L55" s="21">
        <f t="shared" si="0"/>
        <v>-38</v>
      </c>
      <c r="M55" s="21" t="s">
        <v>75</v>
      </c>
      <c r="N55" s="22">
        <f t="shared" si="1"/>
        <v>0</v>
      </c>
      <c r="O55" s="22">
        <f t="shared" si="2"/>
        <v>0</v>
      </c>
      <c r="P55" s="22">
        <v>0</v>
      </c>
      <c r="Q55" s="22">
        <f t="shared" si="4"/>
        <v>9484.8000000000011</v>
      </c>
      <c r="R55" s="23">
        <f t="shared" si="5"/>
        <v>-9484.8000000000011</v>
      </c>
    </row>
    <row r="56" spans="1:18" x14ac:dyDescent="0.25">
      <c r="A56" s="17">
        <v>53</v>
      </c>
      <c r="B56" s="17" t="s">
        <v>76</v>
      </c>
      <c r="C56" s="17" t="s">
        <v>19</v>
      </c>
      <c r="D56" s="18">
        <v>858</v>
      </c>
      <c r="E56" s="17"/>
      <c r="F56" s="18"/>
      <c r="G56" s="18">
        <v>12051</v>
      </c>
      <c r="H56" s="17"/>
      <c r="I56" s="17"/>
      <c r="J56" s="25"/>
      <c r="K56" s="20">
        <v>0.82499999999999996</v>
      </c>
      <c r="L56" s="21">
        <f t="shared" si="0"/>
        <v>-0.82499999999999996</v>
      </c>
      <c r="M56" s="21" t="s">
        <v>75</v>
      </c>
      <c r="N56" s="22">
        <f t="shared" si="1"/>
        <v>0</v>
      </c>
      <c r="O56" s="22">
        <f t="shared" si="2"/>
        <v>0</v>
      </c>
      <c r="P56" s="22">
        <v>0</v>
      </c>
      <c r="Q56" s="22">
        <f t="shared" si="4"/>
        <v>184.041</v>
      </c>
      <c r="R56" s="23">
        <f t="shared" si="5"/>
        <v>-184.041</v>
      </c>
    </row>
    <row r="57" spans="1:18" x14ac:dyDescent="0.25">
      <c r="A57" s="17">
        <v>54</v>
      </c>
      <c r="B57" s="17" t="s">
        <v>77</v>
      </c>
      <c r="C57" s="17" t="s">
        <v>19</v>
      </c>
      <c r="D57" s="18">
        <v>847</v>
      </c>
      <c r="E57" s="17"/>
      <c r="F57" s="18"/>
      <c r="G57" s="18">
        <v>15250</v>
      </c>
      <c r="H57" s="17"/>
      <c r="I57" s="17"/>
      <c r="J57" s="19">
        <v>1.8</v>
      </c>
      <c r="K57" s="20">
        <v>1.6</v>
      </c>
      <c r="L57" s="21">
        <f t="shared" si="0"/>
        <v>0.19999999999999996</v>
      </c>
      <c r="M57" s="21" t="s">
        <v>20</v>
      </c>
      <c r="N57" s="22">
        <f t="shared" si="1"/>
        <v>0</v>
      </c>
      <c r="O57" s="22">
        <f t="shared" si="2"/>
        <v>0</v>
      </c>
      <c r="P57" s="22">
        <f t="shared" si="3"/>
        <v>396.39600000000002</v>
      </c>
      <c r="Q57" s="22">
        <f t="shared" si="4"/>
        <v>352.35200000000003</v>
      </c>
      <c r="R57" s="23">
        <f t="shared" si="5"/>
        <v>44.043999999999983</v>
      </c>
    </row>
    <row r="58" spans="1:18" x14ac:dyDescent="0.25">
      <c r="A58" s="17">
        <v>55</v>
      </c>
      <c r="B58" s="17" t="s">
        <v>78</v>
      </c>
      <c r="C58" s="17" t="s">
        <v>50</v>
      </c>
      <c r="D58" s="18">
        <v>839</v>
      </c>
      <c r="E58" s="17"/>
      <c r="F58" s="18"/>
      <c r="G58" s="18">
        <v>91060</v>
      </c>
      <c r="H58" s="17"/>
      <c r="I58" s="17"/>
      <c r="J58" s="19">
        <v>10</v>
      </c>
      <c r="K58" s="20">
        <v>15</v>
      </c>
      <c r="L58" s="21">
        <f t="shared" si="0"/>
        <v>-5</v>
      </c>
      <c r="M58" s="21" t="s">
        <v>20</v>
      </c>
      <c r="N58" s="22">
        <f t="shared" si="1"/>
        <v>0</v>
      </c>
      <c r="O58" s="22">
        <f t="shared" si="2"/>
        <v>0</v>
      </c>
      <c r="P58" s="22">
        <f t="shared" si="3"/>
        <v>2181.4</v>
      </c>
      <c r="Q58" s="22">
        <f t="shared" si="4"/>
        <v>3272.1000000000004</v>
      </c>
      <c r="R58" s="23">
        <f t="shared" si="5"/>
        <v>-1090.7000000000003</v>
      </c>
    </row>
    <row r="59" spans="1:18" x14ac:dyDescent="0.25">
      <c r="A59" s="17">
        <v>56</v>
      </c>
      <c r="B59" s="17" t="s">
        <v>79</v>
      </c>
      <c r="C59" s="17" t="s">
        <v>19</v>
      </c>
      <c r="D59" s="18">
        <v>811</v>
      </c>
      <c r="E59" s="17"/>
      <c r="F59" s="18"/>
      <c r="G59" s="18">
        <v>60180</v>
      </c>
      <c r="H59" s="17"/>
      <c r="I59" s="17"/>
      <c r="J59" s="19">
        <v>14.5</v>
      </c>
      <c r="K59" s="20">
        <v>14</v>
      </c>
      <c r="L59" s="21">
        <f t="shared" si="0"/>
        <v>0.5</v>
      </c>
      <c r="M59" s="21" t="s">
        <v>20</v>
      </c>
      <c r="N59" s="22">
        <f t="shared" si="1"/>
        <v>0</v>
      </c>
      <c r="O59" s="22">
        <f t="shared" si="2"/>
        <v>0</v>
      </c>
      <c r="P59" s="22">
        <f t="shared" si="3"/>
        <v>3057.4700000000003</v>
      </c>
      <c r="Q59" s="22">
        <f t="shared" si="4"/>
        <v>2952.04</v>
      </c>
      <c r="R59" s="23">
        <f t="shared" si="5"/>
        <v>105.43000000000029</v>
      </c>
    </row>
    <row r="60" spans="1:18" x14ac:dyDescent="0.25">
      <c r="A60" s="17">
        <v>57</v>
      </c>
      <c r="B60" s="17" t="s">
        <v>80</v>
      </c>
      <c r="C60" s="17" t="s">
        <v>50</v>
      </c>
      <c r="D60" s="18">
        <v>803</v>
      </c>
      <c r="E60" s="17"/>
      <c r="F60" s="18"/>
      <c r="G60" s="18">
        <v>52805</v>
      </c>
      <c r="H60" s="17"/>
      <c r="I60" s="17"/>
      <c r="J60" s="19">
        <v>36.25</v>
      </c>
      <c r="K60" s="20">
        <v>40.31</v>
      </c>
      <c r="L60" s="21">
        <f t="shared" si="0"/>
        <v>-4.0600000000000023</v>
      </c>
      <c r="M60" s="21" t="s">
        <v>20</v>
      </c>
      <c r="N60" s="22">
        <f t="shared" si="1"/>
        <v>0</v>
      </c>
      <c r="O60" s="22">
        <f t="shared" si="2"/>
        <v>0</v>
      </c>
      <c r="P60" s="22">
        <f t="shared" si="3"/>
        <v>7568.2749999999996</v>
      </c>
      <c r="Q60" s="22">
        <f t="shared" si="4"/>
        <v>8415.9218000000001</v>
      </c>
      <c r="R60" s="23">
        <f t="shared" si="5"/>
        <v>-847.64680000000044</v>
      </c>
    </row>
    <row r="61" spans="1:18" x14ac:dyDescent="0.25">
      <c r="A61" s="17">
        <v>58</v>
      </c>
      <c r="B61" s="17" t="s">
        <v>81</v>
      </c>
      <c r="C61" s="17" t="s">
        <v>50</v>
      </c>
      <c r="D61" s="18">
        <v>740</v>
      </c>
      <c r="E61" s="17"/>
      <c r="F61" s="18"/>
      <c r="G61" s="18">
        <v>86891</v>
      </c>
      <c r="H61" s="17"/>
      <c r="I61" s="17"/>
      <c r="J61" s="19">
        <v>36.75</v>
      </c>
      <c r="K61" s="20">
        <v>38</v>
      </c>
      <c r="L61" s="21">
        <f t="shared" si="0"/>
        <v>-1.25</v>
      </c>
      <c r="M61" s="21" t="s">
        <v>20</v>
      </c>
      <c r="N61" s="22">
        <f t="shared" si="1"/>
        <v>0</v>
      </c>
      <c r="O61" s="22">
        <f t="shared" si="2"/>
        <v>0</v>
      </c>
      <c r="P61" s="22">
        <f t="shared" si="3"/>
        <v>7070.7</v>
      </c>
      <c r="Q61" s="22">
        <f t="shared" si="4"/>
        <v>7311.2</v>
      </c>
      <c r="R61" s="23">
        <f t="shared" si="5"/>
        <v>-240.5</v>
      </c>
    </row>
    <row r="62" spans="1:18" x14ac:dyDescent="0.25">
      <c r="A62" s="17">
        <v>59</v>
      </c>
      <c r="B62" s="17" t="s">
        <v>82</v>
      </c>
      <c r="C62" s="17" t="s">
        <v>50</v>
      </c>
      <c r="D62" s="18">
        <v>729</v>
      </c>
      <c r="E62" s="17"/>
      <c r="F62" s="18"/>
      <c r="G62" s="18">
        <v>64565</v>
      </c>
      <c r="H62" s="17"/>
      <c r="I62" s="17"/>
      <c r="J62" s="19">
        <v>37.25</v>
      </c>
      <c r="K62" s="20">
        <v>39.15</v>
      </c>
      <c r="L62" s="21">
        <f t="shared" si="0"/>
        <v>-1.8999999999999986</v>
      </c>
      <c r="M62" s="21" t="s">
        <v>20</v>
      </c>
      <c r="N62" s="22">
        <f t="shared" si="1"/>
        <v>0</v>
      </c>
      <c r="O62" s="22">
        <f t="shared" si="2"/>
        <v>0</v>
      </c>
      <c r="P62" s="22">
        <f t="shared" si="3"/>
        <v>7060.3650000000007</v>
      </c>
      <c r="Q62" s="22">
        <f t="shared" si="4"/>
        <v>7420.4910000000009</v>
      </c>
      <c r="R62" s="23">
        <f t="shared" si="5"/>
        <v>-360.1260000000002</v>
      </c>
    </row>
    <row r="63" spans="1:18" x14ac:dyDescent="0.25">
      <c r="A63" s="17">
        <v>60</v>
      </c>
      <c r="B63" s="17" t="s">
        <v>83</v>
      </c>
      <c r="C63" s="17" t="s">
        <v>19</v>
      </c>
      <c r="D63" s="18">
        <v>710</v>
      </c>
      <c r="E63" s="17"/>
      <c r="F63" s="18"/>
      <c r="G63" s="18">
        <v>50490</v>
      </c>
      <c r="H63" s="17"/>
      <c r="I63" s="17"/>
      <c r="J63" s="19">
        <v>7.5</v>
      </c>
      <c r="K63" s="20">
        <v>10.5</v>
      </c>
      <c r="L63" s="21">
        <f t="shared" si="0"/>
        <v>-3</v>
      </c>
      <c r="M63" s="21" t="s">
        <v>20</v>
      </c>
      <c r="N63" s="22">
        <f t="shared" si="1"/>
        <v>0</v>
      </c>
      <c r="O63" s="22">
        <f t="shared" si="2"/>
        <v>0</v>
      </c>
      <c r="P63" s="22">
        <f t="shared" si="3"/>
        <v>1384.5</v>
      </c>
      <c r="Q63" s="22">
        <f t="shared" si="4"/>
        <v>1938.3</v>
      </c>
      <c r="R63" s="23">
        <f t="shared" si="5"/>
        <v>-553.79999999999995</v>
      </c>
    </row>
    <row r="64" spans="1:18" x14ac:dyDescent="0.25">
      <c r="A64" s="17">
        <v>61</v>
      </c>
      <c r="B64" s="17" t="s">
        <v>84</v>
      </c>
      <c r="C64" s="17" t="s">
        <v>19</v>
      </c>
      <c r="D64" s="18">
        <v>699</v>
      </c>
      <c r="E64" s="17"/>
      <c r="F64" s="18"/>
      <c r="G64" s="18">
        <v>50009</v>
      </c>
      <c r="H64" s="17"/>
      <c r="I64" s="17"/>
      <c r="J64" s="19">
        <v>2.25</v>
      </c>
      <c r="K64" s="20">
        <v>3.25</v>
      </c>
      <c r="L64" s="21">
        <f t="shared" si="0"/>
        <v>-1</v>
      </c>
      <c r="M64" s="21" t="s">
        <v>20</v>
      </c>
      <c r="N64" s="22">
        <f t="shared" si="1"/>
        <v>0</v>
      </c>
      <c r="O64" s="22">
        <f t="shared" si="2"/>
        <v>0</v>
      </c>
      <c r="P64" s="22">
        <f t="shared" si="3"/>
        <v>408.91500000000002</v>
      </c>
      <c r="Q64" s="22">
        <f t="shared" si="4"/>
        <v>590.65499999999997</v>
      </c>
      <c r="R64" s="23">
        <f t="shared" si="5"/>
        <v>-181.73999999999995</v>
      </c>
    </row>
    <row r="65" spans="1:18" x14ac:dyDescent="0.25">
      <c r="A65" s="17">
        <v>62</v>
      </c>
      <c r="B65" s="17" t="s">
        <v>85</v>
      </c>
      <c r="C65" s="17" t="s">
        <v>19</v>
      </c>
      <c r="D65" s="18">
        <v>688</v>
      </c>
      <c r="E65" s="17"/>
      <c r="F65" s="18"/>
      <c r="G65" s="18">
        <v>10300</v>
      </c>
      <c r="H65" s="17"/>
      <c r="I65" s="17"/>
      <c r="J65" s="19">
        <v>2.5</v>
      </c>
      <c r="K65" s="20">
        <v>2.25</v>
      </c>
      <c r="L65" s="21">
        <f t="shared" si="0"/>
        <v>0.25</v>
      </c>
      <c r="M65" s="21" t="s">
        <v>20</v>
      </c>
      <c r="N65" s="22">
        <f t="shared" si="1"/>
        <v>0</v>
      </c>
      <c r="O65" s="22">
        <f t="shared" si="2"/>
        <v>0</v>
      </c>
      <c r="P65" s="22">
        <f t="shared" si="3"/>
        <v>447.2</v>
      </c>
      <c r="Q65" s="22">
        <f t="shared" si="4"/>
        <v>402.48</v>
      </c>
      <c r="R65" s="23">
        <f t="shared" si="5"/>
        <v>44.71999999999997</v>
      </c>
    </row>
    <row r="66" spans="1:18" x14ac:dyDescent="0.25">
      <c r="A66" s="17">
        <v>63</v>
      </c>
      <c r="B66" s="17" t="s">
        <v>86</v>
      </c>
      <c r="C66" s="17" t="s">
        <v>19</v>
      </c>
      <c r="D66" s="18">
        <v>668</v>
      </c>
      <c r="E66" s="17"/>
      <c r="F66" s="18"/>
      <c r="G66" s="18">
        <v>13330</v>
      </c>
      <c r="H66" s="17"/>
      <c r="I66" s="17"/>
      <c r="J66" s="19">
        <v>4.8</v>
      </c>
      <c r="K66" s="20">
        <v>4</v>
      </c>
      <c r="L66" s="21">
        <f t="shared" si="0"/>
        <v>0.79999999999999982</v>
      </c>
      <c r="M66" s="21" t="s">
        <v>20</v>
      </c>
      <c r="N66" s="22">
        <f t="shared" si="1"/>
        <v>0</v>
      </c>
      <c r="O66" s="22">
        <f t="shared" si="2"/>
        <v>0</v>
      </c>
      <c r="P66" s="22">
        <f t="shared" si="3"/>
        <v>833.66399999999999</v>
      </c>
      <c r="Q66" s="22">
        <f t="shared" si="4"/>
        <v>694.72</v>
      </c>
      <c r="R66" s="23">
        <f t="shared" si="5"/>
        <v>138.94399999999996</v>
      </c>
    </row>
    <row r="67" spans="1:18" x14ac:dyDescent="0.25">
      <c r="A67" s="17">
        <v>64</v>
      </c>
      <c r="B67" s="17" t="s">
        <v>87</v>
      </c>
      <c r="C67" s="17" t="s">
        <v>19</v>
      </c>
      <c r="D67" s="18">
        <v>660</v>
      </c>
      <c r="E67" s="17"/>
      <c r="F67" s="18"/>
      <c r="G67" s="18">
        <v>25150</v>
      </c>
      <c r="H67" s="17"/>
      <c r="I67" s="17"/>
      <c r="J67" s="19">
        <v>1.05</v>
      </c>
      <c r="K67" s="20">
        <v>1.25</v>
      </c>
      <c r="L67" s="21">
        <f t="shared" si="0"/>
        <v>-0.19999999999999996</v>
      </c>
      <c r="M67" s="21" t="s">
        <v>20</v>
      </c>
      <c r="N67" s="22">
        <f t="shared" si="1"/>
        <v>0</v>
      </c>
      <c r="O67" s="22">
        <f t="shared" si="2"/>
        <v>0</v>
      </c>
      <c r="P67" s="22">
        <f t="shared" si="3"/>
        <v>180.18</v>
      </c>
      <c r="Q67" s="22">
        <f t="shared" si="4"/>
        <v>214.5</v>
      </c>
      <c r="R67" s="23">
        <f t="shared" si="5"/>
        <v>-34.319999999999993</v>
      </c>
    </row>
    <row r="68" spans="1:18" x14ac:dyDescent="0.25">
      <c r="A68" s="17">
        <v>65</v>
      </c>
      <c r="B68" s="17" t="s">
        <v>88</v>
      </c>
      <c r="C68" s="17" t="s">
        <v>50</v>
      </c>
      <c r="D68" s="18">
        <v>569</v>
      </c>
      <c r="E68" s="17"/>
      <c r="F68" s="18"/>
      <c r="G68" s="18">
        <v>91068</v>
      </c>
      <c r="H68" s="17"/>
      <c r="I68" s="17"/>
      <c r="J68" s="19">
        <v>9.75</v>
      </c>
      <c r="K68" s="20">
        <v>15</v>
      </c>
      <c r="L68" s="21">
        <f t="shared" si="0"/>
        <v>-5.25</v>
      </c>
      <c r="M68" s="21" t="s">
        <v>20</v>
      </c>
      <c r="N68" s="22">
        <f t="shared" si="1"/>
        <v>0</v>
      </c>
      <c r="O68" s="22">
        <f t="shared" si="2"/>
        <v>0</v>
      </c>
      <c r="P68" s="22">
        <f t="shared" si="3"/>
        <v>1442.415</v>
      </c>
      <c r="Q68" s="22">
        <f t="shared" si="4"/>
        <v>2219.1</v>
      </c>
      <c r="R68" s="23">
        <f t="shared" si="5"/>
        <v>-776.68499999999995</v>
      </c>
    </row>
    <row r="69" spans="1:18" x14ac:dyDescent="0.25">
      <c r="A69" s="17">
        <v>66</v>
      </c>
      <c r="B69" s="17" t="s">
        <v>89</v>
      </c>
      <c r="C69" s="17" t="s">
        <v>19</v>
      </c>
      <c r="D69" s="18">
        <v>567</v>
      </c>
      <c r="E69" s="17"/>
      <c r="F69" s="18"/>
      <c r="G69" s="18">
        <v>12311</v>
      </c>
      <c r="H69" s="17"/>
      <c r="I69" s="17"/>
      <c r="J69" s="19">
        <v>4.0999999999999996</v>
      </c>
      <c r="K69" s="20">
        <v>4.25</v>
      </c>
      <c r="L69" s="21">
        <f t="shared" ref="L69:L132" si="6">J69-K69</f>
        <v>-0.15000000000000036</v>
      </c>
      <c r="M69" s="21" t="s">
        <v>20</v>
      </c>
      <c r="N69" s="22">
        <f t="shared" ref="N69:N132" si="7">D69*0.24*H69</f>
        <v>0</v>
      </c>
      <c r="O69" s="22">
        <f t="shared" ref="O69:O132" si="8">D69*0.25*I69</f>
        <v>0</v>
      </c>
      <c r="P69" s="22">
        <f t="shared" ref="P69:P132" si="9">D69*0.26*J69</f>
        <v>604.42200000000003</v>
      </c>
      <c r="Q69" s="22">
        <f t="shared" ref="Q69:Q132" si="10">D69*0.26*K69</f>
        <v>626.53500000000008</v>
      </c>
      <c r="R69" s="23">
        <f t="shared" ref="R69:R132" si="11">P69-Q69</f>
        <v>-22.113000000000056</v>
      </c>
    </row>
    <row r="70" spans="1:18" x14ac:dyDescent="0.25">
      <c r="A70" s="17">
        <v>67</v>
      </c>
      <c r="B70" s="17" t="s">
        <v>90</v>
      </c>
      <c r="C70" s="17" t="s">
        <v>19</v>
      </c>
      <c r="D70" s="18">
        <v>528</v>
      </c>
      <c r="E70" s="17"/>
      <c r="F70" s="18"/>
      <c r="G70" s="18">
        <v>25350</v>
      </c>
      <c r="H70" s="17"/>
      <c r="I70" s="17"/>
      <c r="J70" s="19">
        <v>6.6</v>
      </c>
      <c r="K70" s="20">
        <v>6.5</v>
      </c>
      <c r="L70" s="21">
        <f t="shared" si="6"/>
        <v>9.9999999999999645E-2</v>
      </c>
      <c r="M70" s="21" t="s">
        <v>20</v>
      </c>
      <c r="N70" s="22">
        <f t="shared" si="7"/>
        <v>0</v>
      </c>
      <c r="O70" s="22">
        <f t="shared" si="8"/>
        <v>0</v>
      </c>
      <c r="P70" s="22">
        <f t="shared" si="9"/>
        <v>906.048</v>
      </c>
      <c r="Q70" s="22">
        <f t="shared" si="10"/>
        <v>892.32</v>
      </c>
      <c r="R70" s="23">
        <f t="shared" si="11"/>
        <v>13.727999999999952</v>
      </c>
    </row>
    <row r="71" spans="1:18" x14ac:dyDescent="0.25">
      <c r="A71" s="17">
        <v>68</v>
      </c>
      <c r="B71" s="17" t="s">
        <v>91</v>
      </c>
      <c r="C71" s="17" t="s">
        <v>50</v>
      </c>
      <c r="D71" s="18">
        <v>481</v>
      </c>
      <c r="E71" s="17"/>
      <c r="F71" s="18"/>
      <c r="G71" s="18">
        <v>91062</v>
      </c>
      <c r="H71" s="17"/>
      <c r="I71" s="17"/>
      <c r="J71" s="19">
        <v>12</v>
      </c>
      <c r="K71" s="20">
        <v>15</v>
      </c>
      <c r="L71" s="21">
        <f t="shared" si="6"/>
        <v>-3</v>
      </c>
      <c r="M71" s="21" t="s">
        <v>20</v>
      </c>
      <c r="N71" s="22">
        <f t="shared" si="7"/>
        <v>0</v>
      </c>
      <c r="O71" s="22">
        <f t="shared" si="8"/>
        <v>0</v>
      </c>
      <c r="P71" s="22">
        <f t="shared" si="9"/>
        <v>1500.72</v>
      </c>
      <c r="Q71" s="22">
        <f t="shared" si="10"/>
        <v>1875.9</v>
      </c>
      <c r="R71" s="23">
        <f t="shared" si="11"/>
        <v>-375.18000000000006</v>
      </c>
    </row>
    <row r="72" spans="1:18" x14ac:dyDescent="0.25">
      <c r="A72" s="17">
        <v>69</v>
      </c>
      <c r="B72" s="17" t="s">
        <v>92</v>
      </c>
      <c r="C72" s="17" t="s">
        <v>50</v>
      </c>
      <c r="D72" s="18">
        <v>462</v>
      </c>
      <c r="E72" s="17"/>
      <c r="F72" s="18"/>
      <c r="G72" s="18">
        <v>52800</v>
      </c>
      <c r="H72" s="17"/>
      <c r="I72" s="17"/>
      <c r="J72" s="19">
        <v>32.25</v>
      </c>
      <c r="K72" s="20">
        <v>36.5</v>
      </c>
      <c r="L72" s="21">
        <f t="shared" si="6"/>
        <v>-4.25</v>
      </c>
      <c r="M72" s="21" t="s">
        <v>20</v>
      </c>
      <c r="N72" s="22">
        <f t="shared" si="7"/>
        <v>0</v>
      </c>
      <c r="O72" s="22">
        <f t="shared" si="8"/>
        <v>0</v>
      </c>
      <c r="P72" s="22">
        <f t="shared" si="9"/>
        <v>3873.8700000000003</v>
      </c>
      <c r="Q72" s="22">
        <f t="shared" si="10"/>
        <v>4384.38</v>
      </c>
      <c r="R72" s="23">
        <f t="shared" si="11"/>
        <v>-510.50999999999976</v>
      </c>
    </row>
    <row r="73" spans="1:18" x14ac:dyDescent="0.25">
      <c r="A73" s="17">
        <v>70</v>
      </c>
      <c r="B73" s="17" t="s">
        <v>93</v>
      </c>
      <c r="C73" s="17" t="s">
        <v>50</v>
      </c>
      <c r="D73" s="18">
        <v>446</v>
      </c>
      <c r="E73" s="17"/>
      <c r="F73" s="18"/>
      <c r="G73" s="18">
        <v>86872</v>
      </c>
      <c r="H73" s="17"/>
      <c r="I73" s="17"/>
      <c r="J73" s="19">
        <v>37.5</v>
      </c>
      <c r="K73" s="24"/>
      <c r="L73" s="21">
        <f t="shared" si="6"/>
        <v>37.5</v>
      </c>
      <c r="M73" s="21" t="s">
        <v>25</v>
      </c>
      <c r="N73" s="22">
        <f t="shared" si="7"/>
        <v>0</v>
      </c>
      <c r="O73" s="22">
        <f t="shared" si="8"/>
        <v>0</v>
      </c>
      <c r="P73" s="22">
        <f t="shared" si="9"/>
        <v>4348.5</v>
      </c>
      <c r="Q73" s="22">
        <f t="shared" si="10"/>
        <v>0</v>
      </c>
      <c r="R73" s="23">
        <f t="shared" si="11"/>
        <v>4348.5</v>
      </c>
    </row>
    <row r="74" spans="1:18" x14ac:dyDescent="0.25">
      <c r="A74" s="17">
        <v>71</v>
      </c>
      <c r="B74" s="17" t="s">
        <v>94</v>
      </c>
      <c r="C74" s="17" t="s">
        <v>19</v>
      </c>
      <c r="D74" s="18">
        <v>404</v>
      </c>
      <c r="E74" s="17"/>
      <c r="F74" s="18"/>
      <c r="G74" s="18">
        <v>66120</v>
      </c>
      <c r="H74" s="17"/>
      <c r="I74" s="17"/>
      <c r="J74" s="19">
        <v>19</v>
      </c>
      <c r="K74" s="20">
        <v>13.25</v>
      </c>
      <c r="L74" s="21">
        <f t="shared" si="6"/>
        <v>5.75</v>
      </c>
      <c r="M74" s="21" t="s">
        <v>20</v>
      </c>
      <c r="N74" s="22">
        <f t="shared" si="7"/>
        <v>0</v>
      </c>
      <c r="O74" s="22">
        <f t="shared" si="8"/>
        <v>0</v>
      </c>
      <c r="P74" s="22">
        <f t="shared" si="9"/>
        <v>1995.7600000000002</v>
      </c>
      <c r="Q74" s="22">
        <f t="shared" si="10"/>
        <v>1391.78</v>
      </c>
      <c r="R74" s="23">
        <f t="shared" si="11"/>
        <v>603.98000000000025</v>
      </c>
    </row>
    <row r="75" spans="1:18" x14ac:dyDescent="0.25">
      <c r="A75" s="17">
        <v>72</v>
      </c>
      <c r="B75" s="17" t="s">
        <v>95</v>
      </c>
      <c r="C75" s="17" t="s">
        <v>50</v>
      </c>
      <c r="D75" s="18">
        <v>371</v>
      </c>
      <c r="E75" s="17"/>
      <c r="F75" s="18"/>
      <c r="G75" s="18">
        <v>86870</v>
      </c>
      <c r="H75" s="17"/>
      <c r="I75" s="17"/>
      <c r="J75" s="19">
        <v>37.5</v>
      </c>
      <c r="K75" s="24"/>
      <c r="L75" s="21">
        <f t="shared" si="6"/>
        <v>37.5</v>
      </c>
      <c r="M75" s="21" t="s">
        <v>25</v>
      </c>
      <c r="N75" s="22">
        <f t="shared" si="7"/>
        <v>0</v>
      </c>
      <c r="O75" s="22">
        <f t="shared" si="8"/>
        <v>0</v>
      </c>
      <c r="P75" s="22">
        <f t="shared" si="9"/>
        <v>3617.2500000000005</v>
      </c>
      <c r="Q75" s="22">
        <f t="shared" si="10"/>
        <v>0</v>
      </c>
      <c r="R75" s="23">
        <f t="shared" si="11"/>
        <v>3617.2500000000005</v>
      </c>
    </row>
    <row r="76" spans="1:18" x14ac:dyDescent="0.25">
      <c r="A76" s="17">
        <v>73</v>
      </c>
      <c r="B76" s="17" t="s">
        <v>96</v>
      </c>
      <c r="C76" s="17" t="s">
        <v>50</v>
      </c>
      <c r="D76" s="18">
        <v>369</v>
      </c>
      <c r="E76" s="17"/>
      <c r="F76" s="18"/>
      <c r="G76" s="18">
        <v>91064</v>
      </c>
      <c r="H76" s="17"/>
      <c r="I76" s="17"/>
      <c r="J76" s="19">
        <v>11</v>
      </c>
      <c r="K76" s="20">
        <v>15</v>
      </c>
      <c r="L76" s="21">
        <f t="shared" si="6"/>
        <v>-4</v>
      </c>
      <c r="M76" s="21" t="s">
        <v>20</v>
      </c>
      <c r="N76" s="22">
        <f t="shared" si="7"/>
        <v>0</v>
      </c>
      <c r="O76" s="22">
        <f t="shared" si="8"/>
        <v>0</v>
      </c>
      <c r="P76" s="22">
        <f t="shared" si="9"/>
        <v>1055.3399999999999</v>
      </c>
      <c r="Q76" s="22">
        <f t="shared" si="10"/>
        <v>1439.1</v>
      </c>
      <c r="R76" s="23">
        <f t="shared" si="11"/>
        <v>-383.76</v>
      </c>
    </row>
    <row r="77" spans="1:18" x14ac:dyDescent="0.25">
      <c r="A77" s="17">
        <v>74</v>
      </c>
      <c r="B77" s="17" t="s">
        <v>97</v>
      </c>
      <c r="C77" s="17" t="s">
        <v>19</v>
      </c>
      <c r="D77" s="18">
        <v>358</v>
      </c>
      <c r="E77" s="17"/>
      <c r="F77" s="18"/>
      <c r="G77" s="18">
        <v>10350</v>
      </c>
      <c r="H77" s="17"/>
      <c r="I77" s="17"/>
      <c r="J77" s="19">
        <v>4.6500000000000004</v>
      </c>
      <c r="K77" s="20">
        <v>4.25</v>
      </c>
      <c r="L77" s="21">
        <f t="shared" si="6"/>
        <v>0.40000000000000036</v>
      </c>
      <c r="M77" s="21" t="s">
        <v>20</v>
      </c>
      <c r="N77" s="22">
        <f t="shared" si="7"/>
        <v>0</v>
      </c>
      <c r="O77" s="22">
        <f t="shared" si="8"/>
        <v>0</v>
      </c>
      <c r="P77" s="22">
        <f t="shared" si="9"/>
        <v>432.822</v>
      </c>
      <c r="Q77" s="22">
        <f t="shared" si="10"/>
        <v>395.59</v>
      </c>
      <c r="R77" s="23">
        <f t="shared" si="11"/>
        <v>37.232000000000028</v>
      </c>
    </row>
    <row r="78" spans="1:18" x14ac:dyDescent="0.25">
      <c r="A78" s="17">
        <v>75</v>
      </c>
      <c r="B78" s="17" t="s">
        <v>98</v>
      </c>
      <c r="C78" s="17" t="s">
        <v>50</v>
      </c>
      <c r="D78" s="18">
        <v>335</v>
      </c>
      <c r="E78" s="17"/>
      <c r="F78" s="18"/>
      <c r="G78" s="18">
        <v>59430</v>
      </c>
      <c r="H78" s="17"/>
      <c r="I78" s="17"/>
      <c r="J78" s="19">
        <v>115.5</v>
      </c>
      <c r="K78" s="20">
        <v>85</v>
      </c>
      <c r="L78" s="21">
        <f t="shared" si="6"/>
        <v>30.5</v>
      </c>
      <c r="M78" s="21" t="s">
        <v>20</v>
      </c>
      <c r="N78" s="22">
        <f t="shared" si="7"/>
        <v>0</v>
      </c>
      <c r="O78" s="22">
        <f t="shared" si="8"/>
        <v>0</v>
      </c>
      <c r="P78" s="22">
        <f t="shared" si="9"/>
        <v>10060.050000000001</v>
      </c>
      <c r="Q78" s="22">
        <f t="shared" si="10"/>
        <v>7403.5000000000009</v>
      </c>
      <c r="R78" s="23">
        <f t="shared" si="11"/>
        <v>2656.55</v>
      </c>
    </row>
    <row r="79" spans="1:18" x14ac:dyDescent="0.25">
      <c r="A79" s="17">
        <v>76</v>
      </c>
      <c r="B79" s="17" t="s">
        <v>99</v>
      </c>
      <c r="C79" s="17" t="s">
        <v>19</v>
      </c>
      <c r="D79" s="18">
        <v>330</v>
      </c>
      <c r="E79" s="17"/>
      <c r="F79" s="18"/>
      <c r="G79" s="18">
        <v>25077</v>
      </c>
      <c r="H79" s="17"/>
      <c r="I79" s="17"/>
      <c r="J79" s="25"/>
      <c r="K79" s="24"/>
      <c r="L79" s="21">
        <f t="shared" si="6"/>
        <v>0</v>
      </c>
      <c r="M79" s="26" t="s">
        <v>48</v>
      </c>
      <c r="N79" s="22">
        <f t="shared" si="7"/>
        <v>0</v>
      </c>
      <c r="O79" s="22">
        <f t="shared" si="8"/>
        <v>0</v>
      </c>
      <c r="P79" s="22">
        <v>0</v>
      </c>
      <c r="Q79" s="22">
        <f t="shared" si="10"/>
        <v>0</v>
      </c>
      <c r="R79" s="23">
        <f t="shared" si="11"/>
        <v>0</v>
      </c>
    </row>
    <row r="80" spans="1:18" x14ac:dyDescent="0.25">
      <c r="A80" s="17">
        <v>77</v>
      </c>
      <c r="B80" s="17" t="s">
        <v>100</v>
      </c>
      <c r="C80" s="17" t="s">
        <v>50</v>
      </c>
      <c r="D80" s="18">
        <v>327</v>
      </c>
      <c r="E80" s="17"/>
      <c r="F80" s="18"/>
      <c r="G80" s="18">
        <v>29001</v>
      </c>
      <c r="H80" s="17"/>
      <c r="I80" s="17"/>
      <c r="J80" s="19">
        <v>9.75</v>
      </c>
      <c r="K80" s="20">
        <v>8.5</v>
      </c>
      <c r="L80" s="21">
        <f t="shared" si="6"/>
        <v>1.25</v>
      </c>
      <c r="M80" s="21" t="s">
        <v>20</v>
      </c>
      <c r="N80" s="22">
        <f t="shared" si="7"/>
        <v>0</v>
      </c>
      <c r="O80" s="22">
        <f t="shared" si="8"/>
        <v>0</v>
      </c>
      <c r="P80" s="22">
        <f t="shared" si="9"/>
        <v>828.94499999999994</v>
      </c>
      <c r="Q80" s="22">
        <f t="shared" si="10"/>
        <v>722.67</v>
      </c>
      <c r="R80" s="23">
        <f t="shared" si="11"/>
        <v>106.27499999999998</v>
      </c>
    </row>
    <row r="81" spans="1:18" x14ac:dyDescent="0.25">
      <c r="A81" s="17">
        <v>78</v>
      </c>
      <c r="B81" s="17" t="s">
        <v>101</v>
      </c>
      <c r="C81" s="17" t="s">
        <v>19</v>
      </c>
      <c r="D81" s="18">
        <v>305</v>
      </c>
      <c r="E81" s="17"/>
      <c r="F81" s="18"/>
      <c r="G81" s="18">
        <v>60520</v>
      </c>
      <c r="H81" s="17"/>
      <c r="I81" s="17"/>
      <c r="J81" s="19">
        <v>10</v>
      </c>
      <c r="K81" s="20">
        <v>10</v>
      </c>
      <c r="L81" s="21">
        <f t="shared" si="6"/>
        <v>0</v>
      </c>
      <c r="M81" s="21" t="s">
        <v>20</v>
      </c>
      <c r="N81" s="22">
        <f t="shared" si="7"/>
        <v>0</v>
      </c>
      <c r="O81" s="22">
        <f t="shared" si="8"/>
        <v>0</v>
      </c>
      <c r="P81" s="22">
        <f t="shared" si="9"/>
        <v>793</v>
      </c>
      <c r="Q81" s="22">
        <f t="shared" si="10"/>
        <v>793</v>
      </c>
      <c r="R81" s="23">
        <f t="shared" si="11"/>
        <v>0</v>
      </c>
    </row>
    <row r="82" spans="1:18" x14ac:dyDescent="0.25">
      <c r="A82" s="17">
        <v>79</v>
      </c>
      <c r="B82" s="17" t="s">
        <v>102</v>
      </c>
      <c r="C82" s="17" t="s">
        <v>19</v>
      </c>
      <c r="D82" s="18">
        <v>289</v>
      </c>
      <c r="E82" s="17"/>
      <c r="F82" s="18"/>
      <c r="G82" s="18">
        <v>10150</v>
      </c>
      <c r="H82" s="17"/>
      <c r="I82" s="17"/>
      <c r="J82" s="19">
        <v>0.8</v>
      </c>
      <c r="K82" s="20">
        <v>1</v>
      </c>
      <c r="L82" s="21">
        <f t="shared" si="6"/>
        <v>-0.19999999999999996</v>
      </c>
      <c r="M82" s="21" t="s">
        <v>20</v>
      </c>
      <c r="N82" s="22">
        <f t="shared" si="7"/>
        <v>0</v>
      </c>
      <c r="O82" s="22">
        <f t="shared" si="8"/>
        <v>0</v>
      </c>
      <c r="P82" s="22">
        <f t="shared" si="9"/>
        <v>60.112000000000002</v>
      </c>
      <c r="Q82" s="22">
        <f t="shared" si="10"/>
        <v>75.14</v>
      </c>
      <c r="R82" s="23">
        <f t="shared" si="11"/>
        <v>-15.027999999999999</v>
      </c>
    </row>
    <row r="83" spans="1:18" x14ac:dyDescent="0.25">
      <c r="A83" s="17">
        <v>80</v>
      </c>
      <c r="B83" s="17" t="s">
        <v>103</v>
      </c>
      <c r="C83" s="17" t="s">
        <v>50</v>
      </c>
      <c r="D83" s="18">
        <v>270</v>
      </c>
      <c r="E83" s="17"/>
      <c r="F83" s="18"/>
      <c r="G83" s="18">
        <v>86892</v>
      </c>
      <c r="H83" s="17"/>
      <c r="I83" s="17"/>
      <c r="J83" s="19">
        <v>36.75</v>
      </c>
      <c r="K83" s="20">
        <v>38</v>
      </c>
      <c r="L83" s="21">
        <f t="shared" si="6"/>
        <v>-1.25</v>
      </c>
      <c r="M83" s="21" t="s">
        <v>20</v>
      </c>
      <c r="N83" s="22">
        <f t="shared" si="7"/>
        <v>0</v>
      </c>
      <c r="O83" s="22">
        <f t="shared" si="8"/>
        <v>0</v>
      </c>
      <c r="P83" s="22">
        <f t="shared" si="9"/>
        <v>2579.85</v>
      </c>
      <c r="Q83" s="22">
        <f t="shared" si="10"/>
        <v>2667.6</v>
      </c>
      <c r="R83" s="23">
        <f t="shared" si="11"/>
        <v>-87.75</v>
      </c>
    </row>
    <row r="84" spans="1:18" x14ac:dyDescent="0.25">
      <c r="A84" s="17">
        <v>81</v>
      </c>
      <c r="B84" s="17" t="s">
        <v>104</v>
      </c>
      <c r="C84" s="17" t="s">
        <v>19</v>
      </c>
      <c r="D84" s="18">
        <v>259</v>
      </c>
      <c r="E84" s="17"/>
      <c r="F84" s="18"/>
      <c r="G84" s="18">
        <v>52790</v>
      </c>
      <c r="H84" s="17"/>
      <c r="I84" s="17"/>
      <c r="J84" s="19">
        <v>3</v>
      </c>
      <c r="K84" s="20">
        <v>3.75</v>
      </c>
      <c r="L84" s="21">
        <f t="shared" si="6"/>
        <v>-0.75</v>
      </c>
      <c r="M84" s="21" t="s">
        <v>20</v>
      </c>
      <c r="N84" s="22">
        <f t="shared" si="7"/>
        <v>0</v>
      </c>
      <c r="O84" s="22">
        <f t="shared" si="8"/>
        <v>0</v>
      </c>
      <c r="P84" s="22">
        <f t="shared" si="9"/>
        <v>202.02</v>
      </c>
      <c r="Q84" s="22">
        <f t="shared" si="10"/>
        <v>252.52500000000001</v>
      </c>
      <c r="R84" s="23">
        <f t="shared" si="11"/>
        <v>-50.504999999999995</v>
      </c>
    </row>
    <row r="85" spans="1:18" x14ac:dyDescent="0.25">
      <c r="A85" s="17">
        <v>82</v>
      </c>
      <c r="B85" s="17" t="s">
        <v>105</v>
      </c>
      <c r="C85" s="17" t="s">
        <v>19</v>
      </c>
      <c r="D85" s="18">
        <v>250</v>
      </c>
      <c r="E85" s="17"/>
      <c r="F85" s="18"/>
      <c r="G85" s="18">
        <v>23310</v>
      </c>
      <c r="H85" s="17"/>
      <c r="I85" s="17"/>
      <c r="J85" s="19">
        <v>8.1</v>
      </c>
      <c r="K85" s="20">
        <v>10</v>
      </c>
      <c r="L85" s="21">
        <f t="shared" si="6"/>
        <v>-1.9000000000000004</v>
      </c>
      <c r="M85" s="21" t="s">
        <v>20</v>
      </c>
      <c r="N85" s="22">
        <f t="shared" si="7"/>
        <v>0</v>
      </c>
      <c r="O85" s="22">
        <f t="shared" si="8"/>
        <v>0</v>
      </c>
      <c r="P85" s="22">
        <f t="shared" si="9"/>
        <v>526.5</v>
      </c>
      <c r="Q85" s="22">
        <f t="shared" si="10"/>
        <v>650</v>
      </c>
      <c r="R85" s="23">
        <f t="shared" si="11"/>
        <v>-123.5</v>
      </c>
    </row>
    <row r="86" spans="1:18" x14ac:dyDescent="0.25">
      <c r="A86" s="17">
        <v>83</v>
      </c>
      <c r="B86" s="17" t="s">
        <v>106</v>
      </c>
      <c r="C86" s="17" t="s">
        <v>50</v>
      </c>
      <c r="D86" s="18">
        <v>242</v>
      </c>
      <c r="E86" s="17"/>
      <c r="F86" s="18"/>
      <c r="G86" s="18">
        <v>91072</v>
      </c>
      <c r="H86" s="17"/>
      <c r="I86" s="17"/>
      <c r="J86" s="19">
        <v>8.5</v>
      </c>
      <c r="K86" s="20">
        <v>15</v>
      </c>
      <c r="L86" s="21">
        <f t="shared" si="6"/>
        <v>-6.5</v>
      </c>
      <c r="M86" s="21" t="s">
        <v>20</v>
      </c>
      <c r="N86" s="22">
        <f t="shared" si="7"/>
        <v>0</v>
      </c>
      <c r="O86" s="22">
        <f t="shared" si="8"/>
        <v>0</v>
      </c>
      <c r="P86" s="22">
        <f t="shared" si="9"/>
        <v>534.82000000000005</v>
      </c>
      <c r="Q86" s="22">
        <f t="shared" si="10"/>
        <v>943.80000000000007</v>
      </c>
      <c r="R86" s="23">
        <f t="shared" si="11"/>
        <v>-408.98</v>
      </c>
    </row>
    <row r="87" spans="1:18" x14ac:dyDescent="0.25">
      <c r="A87" s="17">
        <v>84</v>
      </c>
      <c r="B87" s="17" t="s">
        <v>107</v>
      </c>
      <c r="C87" s="17" t="s">
        <v>50</v>
      </c>
      <c r="D87" s="18">
        <v>237</v>
      </c>
      <c r="E87" s="17"/>
      <c r="F87" s="18"/>
      <c r="G87" s="18">
        <v>91066</v>
      </c>
      <c r="H87" s="17"/>
      <c r="I87" s="17"/>
      <c r="J87" s="19">
        <v>12</v>
      </c>
      <c r="K87" s="20">
        <v>15</v>
      </c>
      <c r="L87" s="21">
        <f t="shared" si="6"/>
        <v>-3</v>
      </c>
      <c r="M87" s="21" t="s">
        <v>20</v>
      </c>
      <c r="N87" s="22">
        <f t="shared" si="7"/>
        <v>0</v>
      </c>
      <c r="O87" s="22">
        <f t="shared" si="8"/>
        <v>0</v>
      </c>
      <c r="P87" s="22">
        <f t="shared" si="9"/>
        <v>739.44</v>
      </c>
      <c r="Q87" s="22">
        <f t="shared" si="10"/>
        <v>924.30000000000007</v>
      </c>
      <c r="R87" s="23">
        <f t="shared" si="11"/>
        <v>-184.86</v>
      </c>
    </row>
    <row r="88" spans="1:18" ht="77.25" customHeight="1" x14ac:dyDescent="0.25">
      <c r="A88" s="17">
        <v>85</v>
      </c>
      <c r="B88" s="13" t="s">
        <v>108</v>
      </c>
      <c r="C88" s="17" t="s">
        <v>50</v>
      </c>
      <c r="D88" s="18">
        <v>235</v>
      </c>
      <c r="E88" s="17"/>
      <c r="F88" s="27"/>
      <c r="G88" s="27" t="s">
        <v>109</v>
      </c>
      <c r="H88" s="17"/>
      <c r="I88" s="17"/>
      <c r="J88" s="25"/>
      <c r="K88" s="24"/>
      <c r="L88" s="21">
        <f t="shared" si="6"/>
        <v>0</v>
      </c>
      <c r="M88" s="26" t="s">
        <v>48</v>
      </c>
      <c r="N88" s="22">
        <f t="shared" si="7"/>
        <v>0</v>
      </c>
      <c r="O88" s="22">
        <f t="shared" si="8"/>
        <v>0</v>
      </c>
      <c r="P88" s="22">
        <v>0</v>
      </c>
      <c r="Q88" s="22">
        <f t="shared" si="10"/>
        <v>0</v>
      </c>
      <c r="R88" s="23">
        <f t="shared" si="11"/>
        <v>0</v>
      </c>
    </row>
    <row r="89" spans="1:18" x14ac:dyDescent="0.25">
      <c r="A89" s="17">
        <v>86</v>
      </c>
      <c r="B89" s="17" t="s">
        <v>110</v>
      </c>
      <c r="C89" s="17" t="s">
        <v>50</v>
      </c>
      <c r="D89" s="18">
        <v>235</v>
      </c>
      <c r="E89" s="17"/>
      <c r="F89" s="17"/>
      <c r="G89" s="17" t="s">
        <v>111</v>
      </c>
      <c r="H89" s="17"/>
      <c r="I89" s="17"/>
      <c r="J89" s="25"/>
      <c r="K89" s="24"/>
      <c r="L89" s="21">
        <f t="shared" si="6"/>
        <v>0</v>
      </c>
      <c r="M89" s="26" t="s">
        <v>48</v>
      </c>
      <c r="N89" s="22">
        <f t="shared" si="7"/>
        <v>0</v>
      </c>
      <c r="O89" s="22">
        <f t="shared" si="8"/>
        <v>0</v>
      </c>
      <c r="P89" s="22">
        <v>0</v>
      </c>
      <c r="Q89" s="22">
        <f t="shared" si="10"/>
        <v>0</v>
      </c>
      <c r="R89" s="23">
        <f t="shared" si="11"/>
        <v>0</v>
      </c>
    </row>
    <row r="90" spans="1:18" ht="26.25" x14ac:dyDescent="0.25">
      <c r="A90" s="17">
        <v>87</v>
      </c>
      <c r="B90" s="17" t="s">
        <v>112</v>
      </c>
      <c r="C90" s="17" t="s">
        <v>50</v>
      </c>
      <c r="D90" s="18">
        <v>235</v>
      </c>
      <c r="E90" s="17"/>
      <c r="F90" s="13"/>
      <c r="G90" s="13" t="s">
        <v>113</v>
      </c>
      <c r="H90" s="17"/>
      <c r="I90" s="17"/>
      <c r="J90" s="25"/>
      <c r="K90" s="24"/>
      <c r="L90" s="21">
        <f t="shared" si="6"/>
        <v>0</v>
      </c>
      <c r="M90" s="26" t="s">
        <v>48</v>
      </c>
      <c r="N90" s="22">
        <f t="shared" si="7"/>
        <v>0</v>
      </c>
      <c r="O90" s="22">
        <f t="shared" si="8"/>
        <v>0</v>
      </c>
      <c r="P90" s="22">
        <v>0</v>
      </c>
      <c r="Q90" s="22">
        <f t="shared" si="10"/>
        <v>0</v>
      </c>
      <c r="R90" s="23">
        <f t="shared" si="11"/>
        <v>0</v>
      </c>
    </row>
    <row r="91" spans="1:18" ht="26.25" x14ac:dyDescent="0.25">
      <c r="A91" s="17">
        <v>88</v>
      </c>
      <c r="B91" s="17" t="s">
        <v>114</v>
      </c>
      <c r="C91" s="17" t="s">
        <v>50</v>
      </c>
      <c r="D91" s="18">
        <v>235</v>
      </c>
      <c r="E91" s="17"/>
      <c r="F91" s="13"/>
      <c r="G91" s="13" t="s">
        <v>115</v>
      </c>
      <c r="H91" s="17"/>
      <c r="I91" s="17"/>
      <c r="J91" s="25"/>
      <c r="K91" s="24"/>
      <c r="L91" s="21">
        <f t="shared" si="6"/>
        <v>0</v>
      </c>
      <c r="M91" s="26" t="s">
        <v>48</v>
      </c>
      <c r="N91" s="22">
        <f t="shared" si="7"/>
        <v>0</v>
      </c>
      <c r="O91" s="22">
        <f t="shared" si="8"/>
        <v>0</v>
      </c>
      <c r="P91" s="22">
        <v>0</v>
      </c>
      <c r="Q91" s="22">
        <f t="shared" si="10"/>
        <v>0</v>
      </c>
      <c r="R91" s="23">
        <f t="shared" si="11"/>
        <v>0</v>
      </c>
    </row>
    <row r="92" spans="1:18" x14ac:dyDescent="0.25">
      <c r="A92" s="17">
        <v>89</v>
      </c>
      <c r="B92" s="17" t="s">
        <v>116</v>
      </c>
      <c r="C92" s="17" t="s">
        <v>19</v>
      </c>
      <c r="D92" s="18">
        <v>217</v>
      </c>
      <c r="E92" s="17"/>
      <c r="F92" s="18"/>
      <c r="G92" s="18">
        <v>21251</v>
      </c>
      <c r="H92" s="17"/>
      <c r="I92" s="17"/>
      <c r="J92" s="19">
        <v>2.5</v>
      </c>
      <c r="K92" s="20">
        <v>2.5</v>
      </c>
      <c r="L92" s="21">
        <f t="shared" si="6"/>
        <v>0</v>
      </c>
      <c r="M92" s="21" t="s">
        <v>117</v>
      </c>
      <c r="N92" s="22">
        <f t="shared" si="7"/>
        <v>0</v>
      </c>
      <c r="O92" s="22">
        <f t="shared" si="8"/>
        <v>0</v>
      </c>
      <c r="P92" s="22">
        <f t="shared" si="9"/>
        <v>141.05000000000001</v>
      </c>
      <c r="Q92" s="22">
        <f t="shared" si="10"/>
        <v>141.05000000000001</v>
      </c>
      <c r="R92" s="23">
        <f t="shared" si="11"/>
        <v>0</v>
      </c>
    </row>
    <row r="93" spans="1:18" x14ac:dyDescent="0.25">
      <c r="A93" s="17">
        <v>90</v>
      </c>
      <c r="B93" s="17" t="s">
        <v>118</v>
      </c>
      <c r="C93" s="17" t="s">
        <v>19</v>
      </c>
      <c r="D93" s="18">
        <v>206</v>
      </c>
      <c r="E93" s="17"/>
      <c r="F93" s="18"/>
      <c r="G93" s="18">
        <v>11110</v>
      </c>
      <c r="H93" s="17"/>
      <c r="I93" s="17"/>
      <c r="J93" s="19">
        <v>0.55000000000000004</v>
      </c>
      <c r="K93" s="24"/>
      <c r="L93" s="21">
        <f t="shared" si="6"/>
        <v>0.55000000000000004</v>
      </c>
      <c r="M93" s="21" t="s">
        <v>20</v>
      </c>
      <c r="N93" s="22">
        <f t="shared" si="7"/>
        <v>0</v>
      </c>
      <c r="O93" s="22">
        <f t="shared" si="8"/>
        <v>0</v>
      </c>
      <c r="P93" s="22">
        <f t="shared" si="9"/>
        <v>29.458000000000002</v>
      </c>
      <c r="Q93" s="22">
        <f t="shared" si="10"/>
        <v>0</v>
      </c>
      <c r="R93" s="23">
        <f t="shared" si="11"/>
        <v>29.458000000000002</v>
      </c>
    </row>
    <row r="94" spans="1:18" x14ac:dyDescent="0.25">
      <c r="A94" s="17">
        <v>91</v>
      </c>
      <c r="B94" s="17" t="s">
        <v>119</v>
      </c>
      <c r="C94" s="17" t="s">
        <v>19</v>
      </c>
      <c r="D94" s="18">
        <v>198</v>
      </c>
      <c r="E94" s="17"/>
      <c r="F94" s="18"/>
      <c r="G94" s="18">
        <v>62210</v>
      </c>
      <c r="H94" s="17"/>
      <c r="I94" s="17"/>
      <c r="J94" s="19">
        <v>15.5</v>
      </c>
      <c r="K94" s="20">
        <v>14</v>
      </c>
      <c r="L94" s="21">
        <f t="shared" si="6"/>
        <v>1.5</v>
      </c>
      <c r="M94" s="21" t="s">
        <v>20</v>
      </c>
      <c r="N94" s="22">
        <f t="shared" si="7"/>
        <v>0</v>
      </c>
      <c r="O94" s="22">
        <f t="shared" si="8"/>
        <v>0</v>
      </c>
      <c r="P94" s="22">
        <f t="shared" si="9"/>
        <v>797.94</v>
      </c>
      <c r="Q94" s="22">
        <f t="shared" si="10"/>
        <v>720.72</v>
      </c>
      <c r="R94" s="23">
        <f t="shared" si="11"/>
        <v>77.220000000000027</v>
      </c>
    </row>
    <row r="95" spans="1:18" x14ac:dyDescent="0.25">
      <c r="A95" s="17">
        <v>92</v>
      </c>
      <c r="B95" s="17" t="s">
        <v>120</v>
      </c>
      <c r="C95" s="17" t="s">
        <v>19</v>
      </c>
      <c r="D95" s="18">
        <v>171</v>
      </c>
      <c r="E95" s="17"/>
      <c r="F95" s="18"/>
      <c r="G95" s="18">
        <v>45809</v>
      </c>
      <c r="H95" s="17"/>
      <c r="I95" s="17"/>
      <c r="J95" s="19">
        <v>5.25</v>
      </c>
      <c r="K95" s="20">
        <v>4</v>
      </c>
      <c r="L95" s="21">
        <f t="shared" si="6"/>
        <v>1.25</v>
      </c>
      <c r="M95" s="21" t="s">
        <v>20</v>
      </c>
      <c r="N95" s="22">
        <f t="shared" si="7"/>
        <v>0</v>
      </c>
      <c r="O95" s="22">
        <f t="shared" si="8"/>
        <v>0</v>
      </c>
      <c r="P95" s="22">
        <f t="shared" si="9"/>
        <v>233.41499999999999</v>
      </c>
      <c r="Q95" s="22">
        <f t="shared" si="10"/>
        <v>177.84</v>
      </c>
      <c r="R95" s="23">
        <f t="shared" si="11"/>
        <v>55.574999999999989</v>
      </c>
    </row>
    <row r="96" spans="1:18" x14ac:dyDescent="0.25">
      <c r="A96" s="17">
        <v>93</v>
      </c>
      <c r="B96" s="17" t="s">
        <v>121</v>
      </c>
      <c r="C96" s="17" t="s">
        <v>19</v>
      </c>
      <c r="D96" s="18">
        <v>165</v>
      </c>
      <c r="E96" s="17"/>
      <c r="F96" s="18"/>
      <c r="G96" s="18">
        <v>71203</v>
      </c>
      <c r="H96" s="17"/>
      <c r="I96" s="17"/>
      <c r="J96" s="19">
        <v>4.5</v>
      </c>
      <c r="K96" s="20">
        <v>2.5</v>
      </c>
      <c r="L96" s="21">
        <f t="shared" si="6"/>
        <v>2</v>
      </c>
      <c r="M96" s="21" t="s">
        <v>20</v>
      </c>
      <c r="N96" s="22">
        <f t="shared" si="7"/>
        <v>0</v>
      </c>
      <c r="O96" s="22">
        <f t="shared" si="8"/>
        <v>0</v>
      </c>
      <c r="P96" s="22">
        <f t="shared" si="9"/>
        <v>193.04999999999998</v>
      </c>
      <c r="Q96" s="22">
        <f t="shared" si="10"/>
        <v>107.25</v>
      </c>
      <c r="R96" s="23">
        <f t="shared" si="11"/>
        <v>85.799999999999983</v>
      </c>
    </row>
    <row r="97" spans="1:18" x14ac:dyDescent="0.25">
      <c r="A97" s="17">
        <v>94</v>
      </c>
      <c r="B97" s="17" t="s">
        <v>122</v>
      </c>
      <c r="C97" s="17" t="s">
        <v>19</v>
      </c>
      <c r="D97" s="18">
        <v>165</v>
      </c>
      <c r="E97" s="17"/>
      <c r="F97" s="18"/>
      <c r="G97" s="18">
        <v>25035</v>
      </c>
      <c r="H97" s="17"/>
      <c r="I97" s="17"/>
      <c r="J97" s="19">
        <v>0.35</v>
      </c>
      <c r="K97" s="20">
        <v>0.3</v>
      </c>
      <c r="L97" s="21">
        <f t="shared" si="6"/>
        <v>4.9999999999999989E-2</v>
      </c>
      <c r="M97" s="21" t="s">
        <v>20</v>
      </c>
      <c r="N97" s="22">
        <f t="shared" si="7"/>
        <v>0</v>
      </c>
      <c r="O97" s="22">
        <f t="shared" si="8"/>
        <v>0</v>
      </c>
      <c r="P97" s="22">
        <f t="shared" si="9"/>
        <v>15.014999999999999</v>
      </c>
      <c r="Q97" s="22">
        <f t="shared" si="10"/>
        <v>12.87</v>
      </c>
      <c r="R97" s="23">
        <f t="shared" si="11"/>
        <v>2.1449999999999996</v>
      </c>
    </row>
    <row r="98" spans="1:18" x14ac:dyDescent="0.25">
      <c r="A98" s="17">
        <v>95</v>
      </c>
      <c r="B98" s="17" t="s">
        <v>123</v>
      </c>
      <c r="C98" s="17" t="s">
        <v>50</v>
      </c>
      <c r="D98" s="18">
        <v>165</v>
      </c>
      <c r="E98" s="17"/>
      <c r="F98" s="18"/>
      <c r="G98" s="18">
        <v>91070</v>
      </c>
      <c r="H98" s="17"/>
      <c r="I98" s="17"/>
      <c r="J98" s="19">
        <v>8.25</v>
      </c>
      <c r="K98" s="20">
        <v>15</v>
      </c>
      <c r="L98" s="21">
        <f t="shared" si="6"/>
        <v>-6.75</v>
      </c>
      <c r="M98" s="21" t="s">
        <v>20</v>
      </c>
      <c r="N98" s="22">
        <f t="shared" si="7"/>
        <v>0</v>
      </c>
      <c r="O98" s="22">
        <f t="shared" si="8"/>
        <v>0</v>
      </c>
      <c r="P98" s="22">
        <f t="shared" si="9"/>
        <v>353.92500000000001</v>
      </c>
      <c r="Q98" s="22">
        <f t="shared" si="10"/>
        <v>643.5</v>
      </c>
      <c r="R98" s="23">
        <f t="shared" si="11"/>
        <v>-289.57499999999999</v>
      </c>
    </row>
    <row r="99" spans="1:18" x14ac:dyDescent="0.25">
      <c r="A99" s="17">
        <v>96</v>
      </c>
      <c r="B99" s="17" t="s">
        <v>124</v>
      </c>
      <c r="C99" s="17" t="s">
        <v>50</v>
      </c>
      <c r="D99" s="18">
        <v>162</v>
      </c>
      <c r="E99" s="17"/>
      <c r="F99" s="18"/>
      <c r="G99" s="18">
        <v>86101</v>
      </c>
      <c r="H99" s="17"/>
      <c r="I99" s="17"/>
      <c r="J99" s="19">
        <v>14.5</v>
      </c>
      <c r="K99" s="20">
        <v>15</v>
      </c>
      <c r="L99" s="21">
        <f t="shared" si="6"/>
        <v>-0.5</v>
      </c>
      <c r="M99" s="21" t="s">
        <v>20</v>
      </c>
      <c r="N99" s="22">
        <f t="shared" si="7"/>
        <v>0</v>
      </c>
      <c r="O99" s="22">
        <f t="shared" si="8"/>
        <v>0</v>
      </c>
      <c r="P99" s="22">
        <f t="shared" si="9"/>
        <v>610.74</v>
      </c>
      <c r="Q99" s="22">
        <f t="shared" si="10"/>
        <v>631.80000000000007</v>
      </c>
      <c r="R99" s="23">
        <f t="shared" si="11"/>
        <v>-21.060000000000059</v>
      </c>
    </row>
    <row r="100" spans="1:18" x14ac:dyDescent="0.25">
      <c r="A100" s="17">
        <v>97</v>
      </c>
      <c r="B100" s="17" t="s">
        <v>125</v>
      </c>
      <c r="C100" s="17" t="s">
        <v>50</v>
      </c>
      <c r="D100" s="18">
        <v>160</v>
      </c>
      <c r="E100" s="17"/>
      <c r="F100" s="18"/>
      <c r="G100" s="18">
        <v>86629</v>
      </c>
      <c r="H100" s="17"/>
      <c r="I100" s="17"/>
      <c r="J100" s="19">
        <v>23.25</v>
      </c>
      <c r="K100" s="20">
        <v>18</v>
      </c>
      <c r="L100" s="21">
        <f t="shared" si="6"/>
        <v>5.25</v>
      </c>
      <c r="M100" s="21" t="s">
        <v>20</v>
      </c>
      <c r="N100" s="22">
        <f t="shared" si="7"/>
        <v>0</v>
      </c>
      <c r="O100" s="22">
        <f t="shared" si="8"/>
        <v>0</v>
      </c>
      <c r="P100" s="22">
        <f t="shared" si="9"/>
        <v>967.2</v>
      </c>
      <c r="Q100" s="22">
        <f t="shared" si="10"/>
        <v>748.80000000000007</v>
      </c>
      <c r="R100" s="23">
        <f t="shared" si="11"/>
        <v>218.39999999999998</v>
      </c>
    </row>
    <row r="101" spans="1:18" x14ac:dyDescent="0.25">
      <c r="A101" s="17">
        <v>98</v>
      </c>
      <c r="B101" s="17" t="s">
        <v>126</v>
      </c>
      <c r="C101" s="17" t="s">
        <v>19</v>
      </c>
      <c r="D101" s="18">
        <v>154</v>
      </c>
      <c r="E101" s="17"/>
      <c r="F101" s="18"/>
      <c r="G101" s="18">
        <v>59700</v>
      </c>
      <c r="H101" s="17"/>
      <c r="I101" s="17"/>
      <c r="J101" s="19">
        <v>14.5</v>
      </c>
      <c r="K101" s="24"/>
      <c r="L101" s="21">
        <f t="shared" si="6"/>
        <v>14.5</v>
      </c>
      <c r="M101" s="21" t="s">
        <v>25</v>
      </c>
      <c r="N101" s="22">
        <f t="shared" si="7"/>
        <v>0</v>
      </c>
      <c r="O101" s="22">
        <f t="shared" si="8"/>
        <v>0</v>
      </c>
      <c r="P101" s="22">
        <f t="shared" si="9"/>
        <v>580.58000000000004</v>
      </c>
      <c r="Q101" s="22">
        <f t="shared" si="10"/>
        <v>0</v>
      </c>
      <c r="R101" s="23">
        <f t="shared" si="11"/>
        <v>580.58000000000004</v>
      </c>
    </row>
    <row r="102" spans="1:18" x14ac:dyDescent="0.25">
      <c r="A102" s="17">
        <v>99</v>
      </c>
      <c r="B102" s="17" t="s">
        <v>127</v>
      </c>
      <c r="C102" s="17" t="s">
        <v>19</v>
      </c>
      <c r="D102" s="18">
        <v>149</v>
      </c>
      <c r="E102" s="17"/>
      <c r="F102" s="18"/>
      <c r="G102" s="18">
        <v>66130</v>
      </c>
      <c r="H102" s="17"/>
      <c r="I102" s="17"/>
      <c r="J102" s="19">
        <v>14.5</v>
      </c>
      <c r="K102" s="20">
        <v>12.5</v>
      </c>
      <c r="L102" s="21">
        <f t="shared" si="6"/>
        <v>2</v>
      </c>
      <c r="M102" s="21" t="s">
        <v>20</v>
      </c>
      <c r="N102" s="22">
        <f t="shared" si="7"/>
        <v>0</v>
      </c>
      <c r="O102" s="22">
        <f t="shared" si="8"/>
        <v>0</v>
      </c>
      <c r="P102" s="22">
        <f t="shared" si="9"/>
        <v>561.73</v>
      </c>
      <c r="Q102" s="22">
        <f t="shared" si="10"/>
        <v>484.25</v>
      </c>
      <c r="R102" s="23">
        <f t="shared" si="11"/>
        <v>77.480000000000018</v>
      </c>
    </row>
    <row r="103" spans="1:18" x14ac:dyDescent="0.25">
      <c r="A103" s="17">
        <v>100</v>
      </c>
      <c r="B103" s="17" t="s">
        <v>128</v>
      </c>
      <c r="C103" s="17" t="s">
        <v>19</v>
      </c>
      <c r="D103" s="18">
        <v>146</v>
      </c>
      <c r="E103" s="17"/>
      <c r="F103" s="18"/>
      <c r="G103" s="18">
        <v>11330</v>
      </c>
      <c r="H103" s="17"/>
      <c r="I103" s="17"/>
      <c r="J103" s="19">
        <v>4.8</v>
      </c>
      <c r="K103" s="20">
        <v>4</v>
      </c>
      <c r="L103" s="21">
        <f t="shared" si="6"/>
        <v>0.79999999999999982</v>
      </c>
      <c r="M103" s="21" t="s">
        <v>20</v>
      </c>
      <c r="N103" s="22">
        <f t="shared" si="7"/>
        <v>0</v>
      </c>
      <c r="O103" s="22">
        <f t="shared" si="8"/>
        <v>0</v>
      </c>
      <c r="P103" s="22">
        <f t="shared" si="9"/>
        <v>182.208</v>
      </c>
      <c r="Q103" s="22">
        <f t="shared" si="10"/>
        <v>151.84</v>
      </c>
      <c r="R103" s="23">
        <f t="shared" si="11"/>
        <v>30.367999999999995</v>
      </c>
    </row>
    <row r="104" spans="1:18" x14ac:dyDescent="0.25">
      <c r="A104" s="17">
        <v>101</v>
      </c>
      <c r="B104" s="17" t="s">
        <v>129</v>
      </c>
      <c r="C104" s="17" t="s">
        <v>50</v>
      </c>
      <c r="D104" s="18">
        <v>146</v>
      </c>
      <c r="E104" s="17"/>
      <c r="F104" s="18"/>
      <c r="G104" s="18">
        <v>52112</v>
      </c>
      <c r="H104" s="17"/>
      <c r="I104" s="17"/>
      <c r="J104" s="25"/>
      <c r="K104" s="20">
        <v>13.5</v>
      </c>
      <c r="L104" s="21">
        <f t="shared" si="6"/>
        <v>-13.5</v>
      </c>
      <c r="M104" s="21" t="s">
        <v>75</v>
      </c>
      <c r="N104" s="22">
        <f t="shared" si="7"/>
        <v>0</v>
      </c>
      <c r="O104" s="22">
        <f t="shared" si="8"/>
        <v>0</v>
      </c>
      <c r="P104" s="22">
        <v>0</v>
      </c>
      <c r="Q104" s="22">
        <f t="shared" si="10"/>
        <v>512.46</v>
      </c>
      <c r="R104" s="23">
        <f t="shared" si="11"/>
        <v>-512.46</v>
      </c>
    </row>
    <row r="105" spans="1:18" x14ac:dyDescent="0.25">
      <c r="A105" s="17">
        <v>102</v>
      </c>
      <c r="B105" s="17" t="s">
        <v>130</v>
      </c>
      <c r="C105" s="17" t="s">
        <v>50</v>
      </c>
      <c r="D105" s="18">
        <v>140</v>
      </c>
      <c r="E105" s="17"/>
      <c r="F105" s="18"/>
      <c r="G105" s="18">
        <v>86102</v>
      </c>
      <c r="H105" s="17"/>
      <c r="I105" s="17"/>
      <c r="J105" s="19">
        <v>14.5</v>
      </c>
      <c r="K105" s="20">
        <v>18.5</v>
      </c>
      <c r="L105" s="21">
        <f t="shared" si="6"/>
        <v>-4</v>
      </c>
      <c r="M105" s="21" t="s">
        <v>20</v>
      </c>
      <c r="N105" s="22">
        <f t="shared" si="7"/>
        <v>0</v>
      </c>
      <c r="O105" s="22">
        <f t="shared" si="8"/>
        <v>0</v>
      </c>
      <c r="P105" s="22">
        <f t="shared" si="9"/>
        <v>527.79999999999995</v>
      </c>
      <c r="Q105" s="22">
        <f t="shared" si="10"/>
        <v>673.4</v>
      </c>
      <c r="R105" s="23">
        <f t="shared" si="11"/>
        <v>-145.60000000000002</v>
      </c>
    </row>
    <row r="106" spans="1:18" x14ac:dyDescent="0.25">
      <c r="A106" s="17">
        <v>103</v>
      </c>
      <c r="B106" s="17" t="s">
        <v>131</v>
      </c>
      <c r="C106" s="17" t="s">
        <v>50</v>
      </c>
      <c r="D106" s="18">
        <v>140</v>
      </c>
      <c r="E106" s="17"/>
      <c r="F106" s="18"/>
      <c r="G106" s="18">
        <v>60504</v>
      </c>
      <c r="H106" s="17"/>
      <c r="I106" s="17"/>
      <c r="J106" s="19">
        <v>34.5</v>
      </c>
      <c r="K106" s="20">
        <v>32</v>
      </c>
      <c r="L106" s="21">
        <f t="shared" si="6"/>
        <v>2.5</v>
      </c>
      <c r="M106" s="21" t="s">
        <v>20</v>
      </c>
      <c r="N106" s="22">
        <f t="shared" si="7"/>
        <v>0</v>
      </c>
      <c r="O106" s="22">
        <f t="shared" si="8"/>
        <v>0</v>
      </c>
      <c r="P106" s="22">
        <f t="shared" si="9"/>
        <v>1255.8</v>
      </c>
      <c r="Q106" s="22">
        <f t="shared" si="10"/>
        <v>1164.8</v>
      </c>
      <c r="R106" s="23">
        <f t="shared" si="11"/>
        <v>91</v>
      </c>
    </row>
    <row r="107" spans="1:18" x14ac:dyDescent="0.25">
      <c r="A107" s="17">
        <v>104</v>
      </c>
      <c r="B107" s="17" t="s">
        <v>132</v>
      </c>
      <c r="C107" s="17" t="s">
        <v>19</v>
      </c>
      <c r="D107" s="18">
        <v>135</v>
      </c>
      <c r="E107" s="17"/>
      <c r="F107" s="18"/>
      <c r="G107" s="18">
        <v>52707</v>
      </c>
      <c r="H107" s="17"/>
      <c r="I107" s="17"/>
      <c r="J107" s="19">
        <v>3</v>
      </c>
      <c r="K107" s="20">
        <v>3.75</v>
      </c>
      <c r="L107" s="21">
        <f t="shared" si="6"/>
        <v>-0.75</v>
      </c>
      <c r="M107" s="21" t="s">
        <v>20</v>
      </c>
      <c r="N107" s="22">
        <f t="shared" si="7"/>
        <v>0</v>
      </c>
      <c r="O107" s="22">
        <f t="shared" si="8"/>
        <v>0</v>
      </c>
      <c r="P107" s="22">
        <f t="shared" si="9"/>
        <v>105.30000000000001</v>
      </c>
      <c r="Q107" s="22">
        <f t="shared" si="10"/>
        <v>131.625</v>
      </c>
      <c r="R107" s="23">
        <f t="shared" si="11"/>
        <v>-26.324999999999989</v>
      </c>
    </row>
    <row r="108" spans="1:18" x14ac:dyDescent="0.25">
      <c r="A108" s="17">
        <v>105</v>
      </c>
      <c r="B108" s="17" t="s">
        <v>133</v>
      </c>
      <c r="C108" s="17" t="s">
        <v>50</v>
      </c>
      <c r="D108" s="18">
        <v>129</v>
      </c>
      <c r="E108" s="17"/>
      <c r="F108" s="18"/>
      <c r="G108" s="18">
        <v>86627</v>
      </c>
      <c r="H108" s="17"/>
      <c r="I108" s="17"/>
      <c r="J108" s="19">
        <v>23.25</v>
      </c>
      <c r="K108" s="20">
        <v>18</v>
      </c>
      <c r="L108" s="21">
        <f t="shared" si="6"/>
        <v>5.25</v>
      </c>
      <c r="M108" s="21" t="s">
        <v>20</v>
      </c>
      <c r="N108" s="22">
        <f t="shared" si="7"/>
        <v>0</v>
      </c>
      <c r="O108" s="22">
        <f t="shared" si="8"/>
        <v>0</v>
      </c>
      <c r="P108" s="22">
        <f t="shared" si="9"/>
        <v>779.80499999999995</v>
      </c>
      <c r="Q108" s="22">
        <f t="shared" si="10"/>
        <v>603.72</v>
      </c>
      <c r="R108" s="23">
        <f t="shared" si="11"/>
        <v>176.08499999999992</v>
      </c>
    </row>
    <row r="109" spans="1:18" x14ac:dyDescent="0.25">
      <c r="A109" s="17">
        <v>106</v>
      </c>
      <c r="B109" s="17" t="s">
        <v>134</v>
      </c>
      <c r="C109" s="17" t="s">
        <v>19</v>
      </c>
      <c r="D109" s="18">
        <v>100</v>
      </c>
      <c r="E109" s="17"/>
      <c r="F109" s="18"/>
      <c r="G109" s="18">
        <v>62300</v>
      </c>
      <c r="H109" s="17"/>
      <c r="I109" s="17"/>
      <c r="J109" s="19">
        <v>35.25</v>
      </c>
      <c r="K109" s="20">
        <v>42</v>
      </c>
      <c r="L109" s="21">
        <f t="shared" si="6"/>
        <v>-6.75</v>
      </c>
      <c r="M109" s="21" t="s">
        <v>20</v>
      </c>
      <c r="N109" s="22">
        <f t="shared" si="7"/>
        <v>0</v>
      </c>
      <c r="O109" s="22">
        <f t="shared" si="8"/>
        <v>0</v>
      </c>
      <c r="P109" s="22">
        <f t="shared" si="9"/>
        <v>916.5</v>
      </c>
      <c r="Q109" s="22">
        <f t="shared" si="10"/>
        <v>1092</v>
      </c>
      <c r="R109" s="23">
        <f t="shared" si="11"/>
        <v>-175.5</v>
      </c>
    </row>
    <row r="110" spans="1:18" x14ac:dyDescent="0.25">
      <c r="A110" s="17">
        <v>107</v>
      </c>
      <c r="B110" s="17" t="s">
        <v>135</v>
      </c>
      <c r="C110" s="17" t="s">
        <v>19</v>
      </c>
      <c r="D110" s="18">
        <v>99</v>
      </c>
      <c r="E110" s="17"/>
      <c r="F110" s="18"/>
      <c r="G110" s="18">
        <v>10330</v>
      </c>
      <c r="H110" s="17"/>
      <c r="I110" s="17"/>
      <c r="J110" s="19">
        <v>4.8</v>
      </c>
      <c r="K110" s="20">
        <v>4</v>
      </c>
      <c r="L110" s="21">
        <f t="shared" si="6"/>
        <v>0.79999999999999982</v>
      </c>
      <c r="M110" s="21" t="s">
        <v>20</v>
      </c>
      <c r="N110" s="22">
        <f t="shared" si="7"/>
        <v>0</v>
      </c>
      <c r="O110" s="22">
        <f t="shared" si="8"/>
        <v>0</v>
      </c>
      <c r="P110" s="22">
        <f t="shared" si="9"/>
        <v>123.55200000000001</v>
      </c>
      <c r="Q110" s="22">
        <f t="shared" si="10"/>
        <v>102.96000000000001</v>
      </c>
      <c r="R110" s="23">
        <f t="shared" si="11"/>
        <v>20.591999999999999</v>
      </c>
    </row>
    <row r="111" spans="1:18" x14ac:dyDescent="0.25">
      <c r="A111" s="17">
        <v>108</v>
      </c>
      <c r="B111" s="17" t="s">
        <v>136</v>
      </c>
      <c r="C111" s="17" t="s">
        <v>19</v>
      </c>
      <c r="D111" s="18">
        <v>96</v>
      </c>
      <c r="E111" s="17"/>
      <c r="F111" s="18"/>
      <c r="G111" s="18">
        <v>71702</v>
      </c>
      <c r="H111" s="17"/>
      <c r="I111" s="17"/>
      <c r="J111" s="19">
        <v>5</v>
      </c>
      <c r="K111" s="20">
        <v>4.05</v>
      </c>
      <c r="L111" s="21">
        <f t="shared" si="6"/>
        <v>0.95000000000000018</v>
      </c>
      <c r="M111" s="21" t="s">
        <v>20</v>
      </c>
      <c r="N111" s="22">
        <f t="shared" si="7"/>
        <v>0</v>
      </c>
      <c r="O111" s="22">
        <f t="shared" si="8"/>
        <v>0</v>
      </c>
      <c r="P111" s="22">
        <f t="shared" si="9"/>
        <v>124.80000000000001</v>
      </c>
      <c r="Q111" s="22">
        <f t="shared" si="10"/>
        <v>101.08799999999999</v>
      </c>
      <c r="R111" s="23">
        <f t="shared" si="11"/>
        <v>23.712000000000018</v>
      </c>
    </row>
    <row r="112" spans="1:18" x14ac:dyDescent="0.25">
      <c r="A112" s="17">
        <v>109</v>
      </c>
      <c r="B112" s="17" t="s">
        <v>137</v>
      </c>
      <c r="C112" s="17" t="s">
        <v>50</v>
      </c>
      <c r="D112" s="18">
        <v>91</v>
      </c>
      <c r="E112" s="17"/>
      <c r="F112" s="18"/>
      <c r="G112" s="18">
        <v>57050</v>
      </c>
      <c r="H112" s="17"/>
      <c r="I112" s="17"/>
      <c r="J112" s="19">
        <v>37.5</v>
      </c>
      <c r="K112" s="20">
        <v>42</v>
      </c>
      <c r="L112" s="21">
        <f t="shared" si="6"/>
        <v>-4.5</v>
      </c>
      <c r="M112" s="21" t="s">
        <v>20</v>
      </c>
      <c r="N112" s="22">
        <f t="shared" si="7"/>
        <v>0</v>
      </c>
      <c r="O112" s="22">
        <f t="shared" si="8"/>
        <v>0</v>
      </c>
      <c r="P112" s="22">
        <f t="shared" si="9"/>
        <v>887.25</v>
      </c>
      <c r="Q112" s="22">
        <f t="shared" si="10"/>
        <v>993.72</v>
      </c>
      <c r="R112" s="23">
        <f t="shared" si="11"/>
        <v>-106.47000000000003</v>
      </c>
    </row>
    <row r="113" spans="1:18" x14ac:dyDescent="0.25">
      <c r="A113" s="17">
        <v>110</v>
      </c>
      <c r="B113" s="17" t="s">
        <v>138</v>
      </c>
      <c r="C113" s="17" t="s">
        <v>50</v>
      </c>
      <c r="D113" s="18">
        <v>85</v>
      </c>
      <c r="E113" s="17"/>
      <c r="F113" s="18"/>
      <c r="G113" s="18">
        <v>86628</v>
      </c>
      <c r="H113" s="17"/>
      <c r="I113" s="17"/>
      <c r="J113" s="19">
        <v>23.25</v>
      </c>
      <c r="K113" s="20">
        <v>18</v>
      </c>
      <c r="L113" s="21">
        <f t="shared" si="6"/>
        <v>5.25</v>
      </c>
      <c r="M113" s="21" t="s">
        <v>20</v>
      </c>
      <c r="N113" s="22">
        <f t="shared" si="7"/>
        <v>0</v>
      </c>
      <c r="O113" s="22">
        <f t="shared" si="8"/>
        <v>0</v>
      </c>
      <c r="P113" s="22">
        <f t="shared" si="9"/>
        <v>513.82500000000005</v>
      </c>
      <c r="Q113" s="22">
        <f t="shared" si="10"/>
        <v>397.8</v>
      </c>
      <c r="R113" s="23">
        <f t="shared" si="11"/>
        <v>116.02500000000003</v>
      </c>
    </row>
    <row r="114" spans="1:18" x14ac:dyDescent="0.25">
      <c r="A114" s="17">
        <v>111</v>
      </c>
      <c r="B114" s="17" t="s">
        <v>139</v>
      </c>
      <c r="C114" s="17" t="s">
        <v>19</v>
      </c>
      <c r="D114" s="18">
        <v>80</v>
      </c>
      <c r="E114" s="17"/>
      <c r="F114" s="18"/>
      <c r="G114" s="18">
        <v>68225</v>
      </c>
      <c r="H114" s="17"/>
      <c r="I114" s="17"/>
      <c r="J114" s="19">
        <v>43</v>
      </c>
      <c r="K114" s="24"/>
      <c r="L114" s="21">
        <f t="shared" si="6"/>
        <v>43</v>
      </c>
      <c r="M114" s="21" t="s">
        <v>25</v>
      </c>
      <c r="N114" s="22">
        <f t="shared" si="7"/>
        <v>0</v>
      </c>
      <c r="O114" s="22">
        <f t="shared" si="8"/>
        <v>0</v>
      </c>
      <c r="P114" s="22">
        <f t="shared" si="9"/>
        <v>894.4</v>
      </c>
      <c r="Q114" s="22">
        <f t="shared" si="10"/>
        <v>0</v>
      </c>
      <c r="R114" s="23">
        <f t="shared" si="11"/>
        <v>894.4</v>
      </c>
    </row>
    <row r="115" spans="1:18" x14ac:dyDescent="0.25">
      <c r="A115" s="17">
        <v>112</v>
      </c>
      <c r="B115" s="17" t="s">
        <v>140</v>
      </c>
      <c r="C115" s="17" t="s">
        <v>19</v>
      </c>
      <c r="D115" s="18">
        <v>80</v>
      </c>
      <c r="E115" s="17"/>
      <c r="F115" s="18"/>
      <c r="G115" s="18">
        <v>68151</v>
      </c>
      <c r="H115" s="17"/>
      <c r="I115" s="17"/>
      <c r="J115" s="19">
        <v>13.25</v>
      </c>
      <c r="K115" s="20">
        <v>9.5</v>
      </c>
      <c r="L115" s="21">
        <f t="shared" si="6"/>
        <v>3.75</v>
      </c>
      <c r="M115" s="21" t="s">
        <v>20</v>
      </c>
      <c r="N115" s="22">
        <f t="shared" si="7"/>
        <v>0</v>
      </c>
      <c r="O115" s="22">
        <f t="shared" si="8"/>
        <v>0</v>
      </c>
      <c r="P115" s="22">
        <f t="shared" si="9"/>
        <v>275.60000000000002</v>
      </c>
      <c r="Q115" s="22">
        <f t="shared" si="10"/>
        <v>197.6</v>
      </c>
      <c r="R115" s="23">
        <f t="shared" si="11"/>
        <v>78.000000000000028</v>
      </c>
    </row>
    <row r="116" spans="1:18" x14ac:dyDescent="0.25">
      <c r="A116" s="17">
        <v>113</v>
      </c>
      <c r="B116" s="17" t="s">
        <v>141</v>
      </c>
      <c r="C116" s="17" t="s">
        <v>19</v>
      </c>
      <c r="D116" s="18">
        <v>74</v>
      </c>
      <c r="E116" s="17"/>
      <c r="F116" s="18"/>
      <c r="G116" s="18">
        <v>23250</v>
      </c>
      <c r="H116" s="17"/>
      <c r="I116" s="17"/>
      <c r="J116" s="19">
        <v>6.15</v>
      </c>
      <c r="K116" s="20">
        <v>7.5</v>
      </c>
      <c r="L116" s="21">
        <f t="shared" si="6"/>
        <v>-1.3499999999999996</v>
      </c>
      <c r="M116" s="21" t="s">
        <v>20</v>
      </c>
      <c r="N116" s="22">
        <f t="shared" si="7"/>
        <v>0</v>
      </c>
      <c r="O116" s="22">
        <f t="shared" si="8"/>
        <v>0</v>
      </c>
      <c r="P116" s="22">
        <f t="shared" si="9"/>
        <v>118.32600000000002</v>
      </c>
      <c r="Q116" s="22">
        <f t="shared" si="10"/>
        <v>144.30000000000001</v>
      </c>
      <c r="R116" s="23">
        <f t="shared" si="11"/>
        <v>-25.97399999999999</v>
      </c>
    </row>
    <row r="117" spans="1:18" x14ac:dyDescent="0.25">
      <c r="A117" s="17">
        <v>114</v>
      </c>
      <c r="B117" s="17" t="s">
        <v>142</v>
      </c>
      <c r="C117" s="17" t="s">
        <v>19</v>
      </c>
      <c r="D117" s="18">
        <v>59</v>
      </c>
      <c r="E117" s="17"/>
      <c r="F117" s="18"/>
      <c r="G117" s="18">
        <v>55040</v>
      </c>
      <c r="H117" s="17"/>
      <c r="I117" s="17"/>
      <c r="J117" s="19">
        <v>4.25</v>
      </c>
      <c r="K117" s="20">
        <v>4.5</v>
      </c>
      <c r="L117" s="21">
        <f t="shared" si="6"/>
        <v>-0.25</v>
      </c>
      <c r="M117" s="21" t="s">
        <v>20</v>
      </c>
      <c r="N117" s="22">
        <f t="shared" si="7"/>
        <v>0</v>
      </c>
      <c r="O117" s="22">
        <f t="shared" si="8"/>
        <v>0</v>
      </c>
      <c r="P117" s="22">
        <f t="shared" si="9"/>
        <v>65.194999999999993</v>
      </c>
      <c r="Q117" s="22">
        <f t="shared" si="10"/>
        <v>69.03</v>
      </c>
      <c r="R117" s="23">
        <f t="shared" si="11"/>
        <v>-3.835000000000008</v>
      </c>
    </row>
    <row r="118" spans="1:18" x14ac:dyDescent="0.25">
      <c r="A118" s="17">
        <v>115</v>
      </c>
      <c r="B118" s="17" t="s">
        <v>143</v>
      </c>
      <c r="C118" s="17" t="s">
        <v>19</v>
      </c>
      <c r="D118" s="18">
        <v>55</v>
      </c>
      <c r="E118" s="17"/>
      <c r="F118" s="18"/>
      <c r="G118" s="18">
        <v>50290</v>
      </c>
      <c r="H118" s="17"/>
      <c r="I118" s="17"/>
      <c r="J118" s="19">
        <v>12</v>
      </c>
      <c r="K118" s="20">
        <v>12.5</v>
      </c>
      <c r="L118" s="21">
        <f t="shared" si="6"/>
        <v>-0.5</v>
      </c>
      <c r="M118" s="21" t="s">
        <v>20</v>
      </c>
      <c r="N118" s="22">
        <f t="shared" si="7"/>
        <v>0</v>
      </c>
      <c r="O118" s="22">
        <f t="shared" si="8"/>
        <v>0</v>
      </c>
      <c r="P118" s="22">
        <f t="shared" si="9"/>
        <v>171.60000000000002</v>
      </c>
      <c r="Q118" s="22">
        <f t="shared" si="10"/>
        <v>178.75</v>
      </c>
      <c r="R118" s="23">
        <f t="shared" si="11"/>
        <v>-7.1499999999999773</v>
      </c>
    </row>
    <row r="119" spans="1:18" x14ac:dyDescent="0.25">
      <c r="A119" s="17">
        <v>116</v>
      </c>
      <c r="B119" s="17" t="s">
        <v>144</v>
      </c>
      <c r="C119" s="17" t="s">
        <v>19</v>
      </c>
      <c r="D119" s="18">
        <v>50</v>
      </c>
      <c r="E119" s="17"/>
      <c r="F119" s="18"/>
      <c r="G119" s="18">
        <v>50450</v>
      </c>
      <c r="H119" s="17"/>
      <c r="I119" s="17"/>
      <c r="J119" s="19">
        <v>1.75</v>
      </c>
      <c r="K119" s="20">
        <v>3.5</v>
      </c>
      <c r="L119" s="21">
        <f t="shared" si="6"/>
        <v>-1.75</v>
      </c>
      <c r="M119" s="21" t="s">
        <v>20</v>
      </c>
      <c r="N119" s="22">
        <f t="shared" si="7"/>
        <v>0</v>
      </c>
      <c r="O119" s="22">
        <f t="shared" si="8"/>
        <v>0</v>
      </c>
      <c r="P119" s="22">
        <f t="shared" si="9"/>
        <v>22.75</v>
      </c>
      <c r="Q119" s="22">
        <f t="shared" si="10"/>
        <v>45.5</v>
      </c>
      <c r="R119" s="23">
        <f t="shared" si="11"/>
        <v>-22.75</v>
      </c>
    </row>
    <row r="120" spans="1:18" x14ac:dyDescent="0.25">
      <c r="A120" s="17">
        <v>117</v>
      </c>
      <c r="B120" s="17" t="s">
        <v>145</v>
      </c>
      <c r="C120" s="17" t="s">
        <v>50</v>
      </c>
      <c r="D120" s="18">
        <v>47</v>
      </c>
      <c r="E120" s="17"/>
      <c r="F120" s="18"/>
      <c r="G120" s="18">
        <v>55050</v>
      </c>
      <c r="H120" s="17"/>
      <c r="I120" s="17"/>
      <c r="J120" s="19">
        <v>104</v>
      </c>
      <c r="K120" s="20">
        <v>110</v>
      </c>
      <c r="L120" s="21">
        <f t="shared" si="6"/>
        <v>-6</v>
      </c>
      <c r="M120" s="21" t="s">
        <v>20</v>
      </c>
      <c r="N120" s="22">
        <f t="shared" si="7"/>
        <v>0</v>
      </c>
      <c r="O120" s="22">
        <f t="shared" si="8"/>
        <v>0</v>
      </c>
      <c r="P120" s="22">
        <f t="shared" si="9"/>
        <v>1270.8800000000001</v>
      </c>
      <c r="Q120" s="22">
        <f t="shared" si="10"/>
        <v>1344.2</v>
      </c>
      <c r="R120" s="23">
        <f t="shared" si="11"/>
        <v>-73.319999999999936</v>
      </c>
    </row>
    <row r="121" spans="1:18" x14ac:dyDescent="0.25">
      <c r="A121" s="17">
        <v>118</v>
      </c>
      <c r="B121" s="17" t="s">
        <v>146</v>
      </c>
      <c r="C121" s="17" t="s">
        <v>50</v>
      </c>
      <c r="D121" s="18">
        <v>47</v>
      </c>
      <c r="E121" s="17"/>
      <c r="F121" s="18"/>
      <c r="G121" s="18">
        <v>59210</v>
      </c>
      <c r="H121" s="17"/>
      <c r="I121" s="17"/>
      <c r="J121" s="19">
        <v>76.5</v>
      </c>
      <c r="K121" s="20">
        <v>55</v>
      </c>
      <c r="L121" s="21">
        <f t="shared" si="6"/>
        <v>21.5</v>
      </c>
      <c r="M121" s="21" t="s">
        <v>20</v>
      </c>
      <c r="N121" s="22">
        <f t="shared" si="7"/>
        <v>0</v>
      </c>
      <c r="O121" s="22">
        <f t="shared" si="8"/>
        <v>0</v>
      </c>
      <c r="P121" s="22">
        <f t="shared" si="9"/>
        <v>934.83</v>
      </c>
      <c r="Q121" s="22">
        <f t="shared" si="10"/>
        <v>672.1</v>
      </c>
      <c r="R121" s="23">
        <f t="shared" si="11"/>
        <v>262.73</v>
      </c>
    </row>
    <row r="122" spans="1:18" x14ac:dyDescent="0.25">
      <c r="A122" s="17">
        <v>119</v>
      </c>
      <c r="B122" s="17" t="s">
        <v>147</v>
      </c>
      <c r="C122" s="17" t="s">
        <v>50</v>
      </c>
      <c r="D122" s="18">
        <v>44</v>
      </c>
      <c r="E122" s="17"/>
      <c r="F122" s="18"/>
      <c r="G122" s="18">
        <v>71003</v>
      </c>
      <c r="H122" s="17"/>
      <c r="I122" s="17"/>
      <c r="J122" s="19">
        <v>25.25</v>
      </c>
      <c r="K122" s="20">
        <v>25.5</v>
      </c>
      <c r="L122" s="21">
        <f t="shared" si="6"/>
        <v>-0.25</v>
      </c>
      <c r="M122" s="21" t="s">
        <v>20</v>
      </c>
      <c r="N122" s="22">
        <f t="shared" si="7"/>
        <v>0</v>
      </c>
      <c r="O122" s="22">
        <f t="shared" si="8"/>
        <v>0</v>
      </c>
      <c r="P122" s="22">
        <f t="shared" si="9"/>
        <v>288.86</v>
      </c>
      <c r="Q122" s="22">
        <f t="shared" si="10"/>
        <v>291.72000000000003</v>
      </c>
      <c r="R122" s="23">
        <f t="shared" si="11"/>
        <v>-2.8600000000000136</v>
      </c>
    </row>
    <row r="123" spans="1:18" x14ac:dyDescent="0.25">
      <c r="A123" s="17">
        <v>120</v>
      </c>
      <c r="B123" s="17" t="s">
        <v>148</v>
      </c>
      <c r="C123" s="17" t="s">
        <v>19</v>
      </c>
      <c r="D123" s="18">
        <v>36</v>
      </c>
      <c r="E123" s="17"/>
      <c r="F123" s="18"/>
      <c r="G123" s="18">
        <v>60170</v>
      </c>
      <c r="H123" s="17"/>
      <c r="I123" s="17"/>
      <c r="J123" s="19">
        <v>14.5</v>
      </c>
      <c r="K123" s="20">
        <v>14</v>
      </c>
      <c r="L123" s="21">
        <f t="shared" si="6"/>
        <v>0.5</v>
      </c>
      <c r="M123" s="21" t="s">
        <v>20</v>
      </c>
      <c r="N123" s="22">
        <f t="shared" si="7"/>
        <v>0</v>
      </c>
      <c r="O123" s="22">
        <f t="shared" si="8"/>
        <v>0</v>
      </c>
      <c r="P123" s="22">
        <f t="shared" si="9"/>
        <v>135.72</v>
      </c>
      <c r="Q123" s="22">
        <f t="shared" si="10"/>
        <v>131.04</v>
      </c>
      <c r="R123" s="23">
        <f t="shared" si="11"/>
        <v>4.6800000000000068</v>
      </c>
    </row>
    <row r="124" spans="1:18" x14ac:dyDescent="0.25">
      <c r="A124" s="17">
        <v>121</v>
      </c>
      <c r="B124" s="17" t="s">
        <v>149</v>
      </c>
      <c r="C124" s="17" t="s">
        <v>50</v>
      </c>
      <c r="D124" s="18">
        <v>33</v>
      </c>
      <c r="E124" s="17"/>
      <c r="F124" s="18"/>
      <c r="G124" s="18">
        <v>62065</v>
      </c>
      <c r="H124" s="17"/>
      <c r="I124" s="17"/>
      <c r="J124" s="19">
        <v>37.25</v>
      </c>
      <c r="K124" s="20">
        <v>38</v>
      </c>
      <c r="L124" s="21">
        <f t="shared" si="6"/>
        <v>-0.75</v>
      </c>
      <c r="M124" s="21" t="s">
        <v>20</v>
      </c>
      <c r="N124" s="22">
        <f t="shared" si="7"/>
        <v>0</v>
      </c>
      <c r="O124" s="22">
        <f t="shared" si="8"/>
        <v>0</v>
      </c>
      <c r="P124" s="22">
        <f t="shared" si="9"/>
        <v>319.60500000000002</v>
      </c>
      <c r="Q124" s="22">
        <f t="shared" si="10"/>
        <v>326.04000000000002</v>
      </c>
      <c r="R124" s="23">
        <f t="shared" si="11"/>
        <v>-6.4350000000000023</v>
      </c>
    </row>
    <row r="125" spans="1:18" x14ac:dyDescent="0.25">
      <c r="A125" s="17">
        <v>122</v>
      </c>
      <c r="B125" s="17" t="s">
        <v>150</v>
      </c>
      <c r="C125" s="17" t="s">
        <v>19</v>
      </c>
      <c r="D125" s="18">
        <v>33</v>
      </c>
      <c r="E125" s="17"/>
      <c r="F125" s="18"/>
      <c r="G125" s="18">
        <v>50292</v>
      </c>
      <c r="H125" s="17"/>
      <c r="I125" s="17"/>
      <c r="J125" s="19">
        <v>11.5</v>
      </c>
      <c r="K125" s="20">
        <v>12.5</v>
      </c>
      <c r="L125" s="21">
        <f t="shared" si="6"/>
        <v>-1</v>
      </c>
      <c r="M125" s="21" t="s">
        <v>20</v>
      </c>
      <c r="N125" s="22">
        <f t="shared" si="7"/>
        <v>0</v>
      </c>
      <c r="O125" s="22">
        <f t="shared" si="8"/>
        <v>0</v>
      </c>
      <c r="P125" s="22">
        <f t="shared" si="9"/>
        <v>98.67</v>
      </c>
      <c r="Q125" s="22">
        <f t="shared" si="10"/>
        <v>107.25</v>
      </c>
      <c r="R125" s="23">
        <f t="shared" si="11"/>
        <v>-8.5799999999999983</v>
      </c>
    </row>
    <row r="126" spans="1:18" x14ac:dyDescent="0.25">
      <c r="A126" s="17">
        <v>123</v>
      </c>
      <c r="B126" s="17" t="s">
        <v>151</v>
      </c>
      <c r="C126" s="17" t="s">
        <v>50</v>
      </c>
      <c r="D126" s="18">
        <v>33</v>
      </c>
      <c r="E126" s="17"/>
      <c r="F126" s="18"/>
      <c r="G126" s="18">
        <v>86182</v>
      </c>
      <c r="H126" s="17"/>
      <c r="I126" s="17"/>
      <c r="J126" s="25"/>
      <c r="K126" s="24"/>
      <c r="L126" s="26">
        <f t="shared" si="6"/>
        <v>0</v>
      </c>
      <c r="M126" s="26" t="s">
        <v>48</v>
      </c>
      <c r="N126" s="22">
        <f t="shared" si="7"/>
        <v>0</v>
      </c>
      <c r="O126" s="22">
        <f t="shared" si="8"/>
        <v>0</v>
      </c>
      <c r="P126" s="22">
        <v>0</v>
      </c>
      <c r="Q126" s="22">
        <f t="shared" si="10"/>
        <v>0</v>
      </c>
      <c r="R126" s="23">
        <f t="shared" si="11"/>
        <v>0</v>
      </c>
    </row>
    <row r="127" spans="1:18" x14ac:dyDescent="0.25">
      <c r="A127" s="17">
        <v>124</v>
      </c>
      <c r="B127" s="17" t="s">
        <v>152</v>
      </c>
      <c r="C127" s="17" t="s">
        <v>19</v>
      </c>
      <c r="D127" s="18">
        <v>22</v>
      </c>
      <c r="E127" s="17"/>
      <c r="F127" s="18"/>
      <c r="G127" s="18">
        <v>11252</v>
      </c>
      <c r="H127" s="17"/>
      <c r="I127" s="17"/>
      <c r="J127" s="19">
        <v>2.0499999999999998</v>
      </c>
      <c r="K127" s="20">
        <v>2</v>
      </c>
      <c r="L127" s="21">
        <f t="shared" si="6"/>
        <v>4.9999999999999822E-2</v>
      </c>
      <c r="M127" s="21" t="s">
        <v>20</v>
      </c>
      <c r="N127" s="22">
        <f t="shared" si="7"/>
        <v>0</v>
      </c>
      <c r="O127" s="22">
        <f t="shared" si="8"/>
        <v>0</v>
      </c>
      <c r="P127" s="22">
        <f t="shared" si="9"/>
        <v>11.726000000000001</v>
      </c>
      <c r="Q127" s="22">
        <f t="shared" si="10"/>
        <v>11.440000000000001</v>
      </c>
      <c r="R127" s="23">
        <f t="shared" si="11"/>
        <v>0.28599999999999959</v>
      </c>
    </row>
    <row r="128" spans="1:18" x14ac:dyDescent="0.25">
      <c r="A128" s="17">
        <v>125</v>
      </c>
      <c r="B128" s="17" t="s">
        <v>153</v>
      </c>
      <c r="C128" s="17" t="s">
        <v>50</v>
      </c>
      <c r="D128" s="18">
        <v>22</v>
      </c>
      <c r="E128" s="17"/>
      <c r="F128" s="18"/>
      <c r="G128" s="18">
        <v>86889</v>
      </c>
      <c r="H128" s="17"/>
      <c r="I128" s="17"/>
      <c r="J128" s="19">
        <v>40.75</v>
      </c>
      <c r="K128" s="20">
        <v>38</v>
      </c>
      <c r="L128" s="21">
        <f t="shared" si="6"/>
        <v>2.75</v>
      </c>
      <c r="M128" s="21" t="s">
        <v>20</v>
      </c>
      <c r="N128" s="22">
        <f t="shared" si="7"/>
        <v>0</v>
      </c>
      <c r="O128" s="22">
        <f t="shared" si="8"/>
        <v>0</v>
      </c>
      <c r="P128" s="22">
        <f t="shared" si="9"/>
        <v>233.09000000000003</v>
      </c>
      <c r="Q128" s="22">
        <f t="shared" si="10"/>
        <v>217.36</v>
      </c>
      <c r="R128" s="23">
        <f t="shared" si="11"/>
        <v>15.730000000000018</v>
      </c>
    </row>
    <row r="129" spans="1:18" x14ac:dyDescent="0.25">
      <c r="A129" s="17">
        <v>126</v>
      </c>
      <c r="B129" s="17" t="s">
        <v>154</v>
      </c>
      <c r="C129" s="17" t="s">
        <v>19</v>
      </c>
      <c r="D129" s="18">
        <v>19</v>
      </c>
      <c r="E129" s="17"/>
      <c r="F129" s="18"/>
      <c r="G129" s="18">
        <v>62220</v>
      </c>
      <c r="H129" s="17"/>
      <c r="I129" s="17"/>
      <c r="J129" s="19">
        <v>15.5</v>
      </c>
      <c r="K129" s="20">
        <v>15.5</v>
      </c>
      <c r="L129" s="21">
        <f t="shared" si="6"/>
        <v>0</v>
      </c>
      <c r="M129" s="21" t="s">
        <v>20</v>
      </c>
      <c r="N129" s="22">
        <f t="shared" si="7"/>
        <v>0</v>
      </c>
      <c r="O129" s="22">
        <f t="shared" si="8"/>
        <v>0</v>
      </c>
      <c r="P129" s="22">
        <f t="shared" si="9"/>
        <v>76.570000000000007</v>
      </c>
      <c r="Q129" s="22">
        <f t="shared" si="10"/>
        <v>76.570000000000007</v>
      </c>
      <c r="R129" s="23">
        <f t="shared" si="11"/>
        <v>0</v>
      </c>
    </row>
    <row r="130" spans="1:18" x14ac:dyDescent="0.25">
      <c r="A130" s="17">
        <v>127</v>
      </c>
      <c r="B130" s="17" t="s">
        <v>155</v>
      </c>
      <c r="C130" s="17" t="s">
        <v>19</v>
      </c>
      <c r="D130" s="18">
        <v>17</v>
      </c>
      <c r="E130" s="17"/>
      <c r="F130" s="18"/>
      <c r="G130" s="18">
        <v>62200</v>
      </c>
      <c r="H130" s="17"/>
      <c r="I130" s="17"/>
      <c r="J130" s="19">
        <v>16.25</v>
      </c>
      <c r="K130" s="20">
        <v>16.5</v>
      </c>
      <c r="L130" s="21">
        <f t="shared" si="6"/>
        <v>-0.25</v>
      </c>
      <c r="M130" s="21" t="s">
        <v>20</v>
      </c>
      <c r="N130" s="22">
        <f t="shared" si="7"/>
        <v>0</v>
      </c>
      <c r="O130" s="22">
        <f t="shared" si="8"/>
        <v>0</v>
      </c>
      <c r="P130" s="22">
        <f t="shared" si="9"/>
        <v>71.825000000000003</v>
      </c>
      <c r="Q130" s="22">
        <f t="shared" si="10"/>
        <v>72.929999999999993</v>
      </c>
      <c r="R130" s="23">
        <f t="shared" si="11"/>
        <v>-1.1049999999999898</v>
      </c>
    </row>
    <row r="131" spans="1:18" x14ac:dyDescent="0.25">
      <c r="A131" s="17">
        <v>128</v>
      </c>
      <c r="B131" s="17" t="s">
        <v>156</v>
      </c>
      <c r="C131" s="17" t="s">
        <v>19</v>
      </c>
      <c r="D131" s="18">
        <v>17</v>
      </c>
      <c r="E131" s="17"/>
      <c r="F131" s="18"/>
      <c r="G131" s="18">
        <v>64600</v>
      </c>
      <c r="H131" s="17"/>
      <c r="I131" s="17"/>
      <c r="J131" s="19">
        <v>14.75</v>
      </c>
      <c r="K131" s="20">
        <v>17</v>
      </c>
      <c r="L131" s="21">
        <f t="shared" si="6"/>
        <v>-2.25</v>
      </c>
      <c r="M131" s="21" t="s">
        <v>20</v>
      </c>
      <c r="N131" s="22">
        <f t="shared" si="7"/>
        <v>0</v>
      </c>
      <c r="O131" s="22">
        <f t="shared" si="8"/>
        <v>0</v>
      </c>
      <c r="P131" s="22">
        <f t="shared" si="9"/>
        <v>65.194999999999993</v>
      </c>
      <c r="Q131" s="22">
        <f t="shared" si="10"/>
        <v>75.14</v>
      </c>
      <c r="R131" s="23">
        <f t="shared" si="11"/>
        <v>-9.9450000000000074</v>
      </c>
    </row>
    <row r="132" spans="1:18" x14ac:dyDescent="0.25">
      <c r="A132" s="17">
        <v>129</v>
      </c>
      <c r="B132" s="17" t="s">
        <v>157</v>
      </c>
      <c r="C132" s="17" t="s">
        <v>50</v>
      </c>
      <c r="D132" s="18">
        <v>17</v>
      </c>
      <c r="E132" s="17"/>
      <c r="F132" s="18"/>
      <c r="G132" s="18">
        <v>64570</v>
      </c>
      <c r="H132" s="17"/>
      <c r="I132" s="17"/>
      <c r="J132" s="19">
        <v>38.25</v>
      </c>
      <c r="K132" s="20">
        <v>42</v>
      </c>
      <c r="L132" s="21">
        <f t="shared" si="6"/>
        <v>-3.75</v>
      </c>
      <c r="M132" s="21" t="s">
        <v>20</v>
      </c>
      <c r="N132" s="22">
        <f t="shared" si="7"/>
        <v>0</v>
      </c>
      <c r="O132" s="22">
        <f t="shared" si="8"/>
        <v>0</v>
      </c>
      <c r="P132" s="22">
        <f t="shared" si="9"/>
        <v>169.065</v>
      </c>
      <c r="Q132" s="22">
        <f t="shared" si="10"/>
        <v>185.64</v>
      </c>
      <c r="R132" s="23">
        <f t="shared" si="11"/>
        <v>-16.574999999999989</v>
      </c>
    </row>
    <row r="133" spans="1:18" x14ac:dyDescent="0.25">
      <c r="A133" s="17">
        <v>130</v>
      </c>
      <c r="B133" s="17" t="s">
        <v>158</v>
      </c>
      <c r="C133" s="17" t="s">
        <v>19</v>
      </c>
      <c r="D133" s="18">
        <v>14</v>
      </c>
      <c r="E133" s="17"/>
      <c r="F133" s="18"/>
      <c r="G133" s="18">
        <v>66140</v>
      </c>
      <c r="H133" s="17"/>
      <c r="I133" s="17"/>
      <c r="J133" s="19">
        <v>15</v>
      </c>
      <c r="K133" s="20">
        <v>13.5</v>
      </c>
      <c r="L133" s="21">
        <f t="shared" ref="L133:L140" si="12">J133-K133</f>
        <v>1.5</v>
      </c>
      <c r="M133" s="21" t="s">
        <v>20</v>
      </c>
      <c r="N133" s="22">
        <f t="shared" ref="N133:N140" si="13">D133*0.24*H133</f>
        <v>0</v>
      </c>
      <c r="O133" s="22">
        <f t="shared" ref="O133:O140" si="14">D133*0.25*I133</f>
        <v>0</v>
      </c>
      <c r="P133" s="22">
        <f t="shared" ref="P133:P140" si="15">D133*0.26*J133</f>
        <v>54.6</v>
      </c>
      <c r="Q133" s="22">
        <f t="shared" ref="Q133:Q140" si="16">D133*0.26*K133</f>
        <v>49.14</v>
      </c>
      <c r="R133" s="23">
        <f t="shared" ref="R133:R141" si="17">P133-Q133</f>
        <v>5.4600000000000009</v>
      </c>
    </row>
    <row r="134" spans="1:18" x14ac:dyDescent="0.25">
      <c r="A134" s="17">
        <v>131</v>
      </c>
      <c r="B134" s="17" t="s">
        <v>159</v>
      </c>
      <c r="C134" s="17" t="s">
        <v>50</v>
      </c>
      <c r="D134" s="18">
        <v>14</v>
      </c>
      <c r="E134" s="17"/>
      <c r="F134" s="18"/>
      <c r="G134" s="18">
        <v>86908</v>
      </c>
      <c r="H134" s="17"/>
      <c r="I134" s="17"/>
      <c r="J134" s="25"/>
      <c r="K134" s="24"/>
      <c r="L134" s="26">
        <f t="shared" si="12"/>
        <v>0</v>
      </c>
      <c r="M134" s="26" t="s">
        <v>48</v>
      </c>
      <c r="N134" s="22">
        <f t="shared" si="13"/>
        <v>0</v>
      </c>
      <c r="O134" s="22">
        <f t="shared" si="14"/>
        <v>0</v>
      </c>
      <c r="P134" s="22">
        <v>0</v>
      </c>
      <c r="Q134" s="22">
        <f t="shared" si="16"/>
        <v>0</v>
      </c>
      <c r="R134" s="23">
        <f t="shared" si="17"/>
        <v>0</v>
      </c>
    </row>
    <row r="135" spans="1:18" x14ac:dyDescent="0.25">
      <c r="A135" s="17">
        <v>132</v>
      </c>
      <c r="B135" s="17" t="s">
        <v>160</v>
      </c>
      <c r="C135" s="17" t="s">
        <v>50</v>
      </c>
      <c r="D135" s="18">
        <v>11</v>
      </c>
      <c r="E135" s="17"/>
      <c r="F135" s="18"/>
      <c r="G135" s="18">
        <v>68138</v>
      </c>
      <c r="H135" s="17"/>
      <c r="I135" s="17"/>
      <c r="J135" s="19">
        <v>40.25</v>
      </c>
      <c r="K135" s="20">
        <v>52</v>
      </c>
      <c r="L135" s="21">
        <f t="shared" si="12"/>
        <v>-11.75</v>
      </c>
      <c r="M135" s="21" t="s">
        <v>20</v>
      </c>
      <c r="N135" s="22">
        <f t="shared" si="13"/>
        <v>0</v>
      </c>
      <c r="O135" s="22">
        <f t="shared" si="14"/>
        <v>0</v>
      </c>
      <c r="P135" s="22">
        <f t="shared" si="15"/>
        <v>115.11500000000001</v>
      </c>
      <c r="Q135" s="22">
        <f t="shared" si="16"/>
        <v>148.72000000000003</v>
      </c>
      <c r="R135" s="23">
        <f t="shared" si="17"/>
        <v>-33.605000000000018</v>
      </c>
    </row>
    <row r="136" spans="1:18" x14ac:dyDescent="0.25">
      <c r="A136" s="17">
        <v>133</v>
      </c>
      <c r="B136" s="17" t="s">
        <v>161</v>
      </c>
      <c r="C136" s="17" t="s">
        <v>50</v>
      </c>
      <c r="D136" s="18">
        <v>6</v>
      </c>
      <c r="E136" s="17"/>
      <c r="F136" s="18"/>
      <c r="G136" s="18">
        <v>86888</v>
      </c>
      <c r="H136" s="17"/>
      <c r="I136" s="17"/>
      <c r="J136" s="19">
        <v>36.75</v>
      </c>
      <c r="K136" s="20">
        <v>38</v>
      </c>
      <c r="L136" s="21">
        <f t="shared" si="12"/>
        <v>-1.25</v>
      </c>
      <c r="M136" s="21" t="s">
        <v>20</v>
      </c>
      <c r="N136" s="22">
        <f t="shared" si="13"/>
        <v>0</v>
      </c>
      <c r="O136" s="22">
        <f t="shared" si="14"/>
        <v>0</v>
      </c>
      <c r="P136" s="22">
        <f t="shared" si="15"/>
        <v>57.330000000000005</v>
      </c>
      <c r="Q136" s="22">
        <f t="shared" si="16"/>
        <v>59.28</v>
      </c>
      <c r="R136" s="23">
        <f t="shared" si="17"/>
        <v>-1.9499999999999957</v>
      </c>
    </row>
    <row r="137" spans="1:18" x14ac:dyDescent="0.25">
      <c r="A137" s="17">
        <v>134</v>
      </c>
      <c r="B137" s="17" t="s">
        <v>162</v>
      </c>
      <c r="C137" s="17" t="s">
        <v>19</v>
      </c>
      <c r="D137" s="18">
        <v>3</v>
      </c>
      <c r="E137" s="17"/>
      <c r="F137" s="18"/>
      <c r="G137" s="18">
        <v>68223</v>
      </c>
      <c r="H137" s="17"/>
      <c r="I137" s="17"/>
      <c r="J137" s="19">
        <v>37</v>
      </c>
      <c r="K137" s="20">
        <v>36</v>
      </c>
      <c r="L137" s="21">
        <f t="shared" si="12"/>
        <v>1</v>
      </c>
      <c r="M137" s="21" t="s">
        <v>20</v>
      </c>
      <c r="N137" s="22">
        <f t="shared" si="13"/>
        <v>0</v>
      </c>
      <c r="O137" s="22">
        <f t="shared" si="14"/>
        <v>0</v>
      </c>
      <c r="P137" s="22">
        <f t="shared" si="15"/>
        <v>28.86</v>
      </c>
      <c r="Q137" s="22">
        <f t="shared" si="16"/>
        <v>28.080000000000002</v>
      </c>
      <c r="R137" s="23">
        <f t="shared" si="17"/>
        <v>0.77999999999999758</v>
      </c>
    </row>
    <row r="138" spans="1:18" x14ac:dyDescent="0.25">
      <c r="A138" s="17">
        <v>135</v>
      </c>
      <c r="B138" s="17" t="s">
        <v>163</v>
      </c>
      <c r="C138" s="17" t="s">
        <v>19</v>
      </c>
      <c r="D138" s="18">
        <v>3</v>
      </c>
      <c r="E138" s="17"/>
      <c r="F138" s="18"/>
      <c r="G138" s="18">
        <v>66122</v>
      </c>
      <c r="H138" s="17"/>
      <c r="I138" s="17"/>
      <c r="J138" s="19">
        <v>30.75</v>
      </c>
      <c r="K138" s="20">
        <v>15.5</v>
      </c>
      <c r="L138" s="21">
        <f t="shared" si="12"/>
        <v>15.25</v>
      </c>
      <c r="M138" s="21" t="s">
        <v>20</v>
      </c>
      <c r="N138" s="22">
        <f t="shared" si="13"/>
        <v>0</v>
      </c>
      <c r="O138" s="22">
        <f t="shared" si="14"/>
        <v>0</v>
      </c>
      <c r="P138" s="22">
        <f t="shared" si="15"/>
        <v>23.984999999999999</v>
      </c>
      <c r="Q138" s="22">
        <f t="shared" si="16"/>
        <v>12.09</v>
      </c>
      <c r="R138" s="23">
        <f t="shared" si="17"/>
        <v>11.895</v>
      </c>
    </row>
    <row r="139" spans="1:18" x14ac:dyDescent="0.25">
      <c r="A139" s="17">
        <v>136</v>
      </c>
      <c r="B139" s="17" t="s">
        <v>164</v>
      </c>
      <c r="C139" s="17" t="s">
        <v>19</v>
      </c>
      <c r="D139" s="18">
        <v>3</v>
      </c>
      <c r="E139" s="17"/>
      <c r="F139" s="18"/>
      <c r="G139" s="18">
        <v>64610</v>
      </c>
      <c r="H139" s="17"/>
      <c r="I139" s="17"/>
      <c r="J139" s="19">
        <v>18.5</v>
      </c>
      <c r="K139" s="20">
        <v>15.5</v>
      </c>
      <c r="L139" s="21">
        <f t="shared" si="12"/>
        <v>3</v>
      </c>
      <c r="M139" s="21" t="s">
        <v>20</v>
      </c>
      <c r="N139" s="22">
        <f t="shared" si="13"/>
        <v>0</v>
      </c>
      <c r="O139" s="22">
        <f t="shared" si="14"/>
        <v>0</v>
      </c>
      <c r="P139" s="22">
        <f t="shared" si="15"/>
        <v>14.43</v>
      </c>
      <c r="Q139" s="22">
        <f t="shared" si="16"/>
        <v>12.09</v>
      </c>
      <c r="R139" s="23">
        <f t="shared" si="17"/>
        <v>2.34</v>
      </c>
    </row>
    <row r="140" spans="1:18" x14ac:dyDescent="0.25">
      <c r="A140" s="17">
        <v>137</v>
      </c>
      <c r="B140" s="17" t="s">
        <v>165</v>
      </c>
      <c r="C140" s="17" t="s">
        <v>50</v>
      </c>
      <c r="D140" s="18">
        <v>3</v>
      </c>
      <c r="E140" s="17"/>
      <c r="F140" s="18"/>
      <c r="G140" s="18">
        <v>64065</v>
      </c>
      <c r="H140" s="17"/>
      <c r="I140" s="17"/>
      <c r="J140" s="19">
        <v>42.75</v>
      </c>
      <c r="K140" s="20">
        <v>43</v>
      </c>
      <c r="L140" s="21">
        <f t="shared" si="12"/>
        <v>-0.25</v>
      </c>
      <c r="M140" s="21" t="s">
        <v>20</v>
      </c>
      <c r="N140" s="22">
        <f t="shared" si="13"/>
        <v>0</v>
      </c>
      <c r="O140" s="22">
        <f t="shared" si="14"/>
        <v>0</v>
      </c>
      <c r="P140" s="22">
        <f t="shared" si="15"/>
        <v>33.344999999999999</v>
      </c>
      <c r="Q140" s="22">
        <f t="shared" si="16"/>
        <v>33.54</v>
      </c>
      <c r="R140" s="23">
        <f t="shared" si="17"/>
        <v>-0.19500000000000028</v>
      </c>
    </row>
    <row r="141" spans="1:18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 t="s">
        <v>166</v>
      </c>
      <c r="K141" s="8" t="s">
        <v>167</v>
      </c>
      <c r="L141" s="8"/>
      <c r="M141" s="21"/>
      <c r="N141" s="28">
        <f>SUM(N4:N140)</f>
        <v>0</v>
      </c>
      <c r="O141" s="28">
        <f t="shared" ref="O141:Q141" si="18">SUM(O4:O140)</f>
        <v>0</v>
      </c>
      <c r="P141" s="28">
        <f t="shared" si="18"/>
        <v>2378806.3858000003</v>
      </c>
      <c r="Q141" s="28">
        <f t="shared" si="18"/>
        <v>2453247.9308999991</v>
      </c>
      <c r="R141" s="23">
        <f t="shared" si="17"/>
        <v>-74441.545099998824</v>
      </c>
    </row>
    <row r="142" spans="1:18" x14ac:dyDescent="0.25">
      <c r="A142" s="8"/>
      <c r="B142" s="1" t="s">
        <v>168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21"/>
      <c r="N142" s="8"/>
      <c r="O142" s="8"/>
      <c r="P142" s="8"/>
      <c r="Q142" s="8"/>
      <c r="R142" s="8"/>
    </row>
  </sheetData>
  <mergeCells count="3">
    <mergeCell ref="H1:K1"/>
    <mergeCell ref="H2:K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EA39-3A13-4DB7-B9D8-6B100A12CC7D}">
  <dimension ref="A1:M9"/>
  <sheetViews>
    <sheetView tabSelected="1" workbookViewId="0">
      <selection activeCell="B36" sqref="B36"/>
    </sheetView>
  </sheetViews>
  <sheetFormatPr defaultRowHeight="15" x14ac:dyDescent="0.25"/>
  <cols>
    <col min="1" max="1" width="5.42578125" customWidth="1"/>
    <col min="2" max="2" width="27.85546875" customWidth="1"/>
    <col min="3" max="3" width="7.140625" customWidth="1"/>
    <col min="4" max="4" width="10.28515625" customWidth="1"/>
    <col min="5" max="5" width="12.5703125" customWidth="1"/>
    <col min="6" max="6" width="11.42578125" bestFit="1" customWidth="1"/>
    <col min="7" max="7" width="8.28515625" customWidth="1"/>
    <col min="8" max="9" width="9.85546875" customWidth="1"/>
    <col min="10" max="11" width="13.28515625" bestFit="1" customWidth="1"/>
    <col min="12" max="12" width="10.5703125" customWidth="1"/>
    <col min="13" max="13" width="23.42578125" customWidth="1"/>
  </cols>
  <sheetData>
    <row r="1" spans="1:13" ht="39" x14ac:dyDescent="0.25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5" t="s">
        <v>11</v>
      </c>
      <c r="G1" s="14" t="s">
        <v>12</v>
      </c>
      <c r="H1" s="14">
        <v>1</v>
      </c>
      <c r="I1" s="14">
        <v>2</v>
      </c>
      <c r="J1" s="14" t="s">
        <v>13</v>
      </c>
      <c r="K1" s="14" t="s">
        <v>14</v>
      </c>
      <c r="L1" s="14" t="s">
        <v>15</v>
      </c>
      <c r="M1" s="14" t="s">
        <v>16</v>
      </c>
    </row>
    <row r="2" spans="1:13" x14ac:dyDescent="0.25">
      <c r="A2" s="17">
        <v>27</v>
      </c>
      <c r="B2" s="17" t="s">
        <v>47</v>
      </c>
      <c r="C2" s="17" t="s">
        <v>19</v>
      </c>
      <c r="D2" s="18">
        <v>16096</v>
      </c>
      <c r="E2" s="17"/>
      <c r="F2" s="18"/>
      <c r="G2" s="18">
        <v>16300</v>
      </c>
      <c r="H2" s="17"/>
      <c r="I2" s="17"/>
      <c r="J2" s="25"/>
      <c r="K2" s="24"/>
      <c r="L2" s="21">
        <f t="shared" ref="L2:L9" si="0">J2-K2</f>
        <v>0</v>
      </c>
      <c r="M2" s="26" t="s">
        <v>48</v>
      </c>
    </row>
    <row r="3" spans="1:13" x14ac:dyDescent="0.25">
      <c r="A3" s="17">
        <v>76</v>
      </c>
      <c r="B3" s="17" t="s">
        <v>99</v>
      </c>
      <c r="C3" s="17" t="s">
        <v>19</v>
      </c>
      <c r="D3" s="18">
        <v>330</v>
      </c>
      <c r="E3" s="17"/>
      <c r="F3" s="18"/>
      <c r="G3" s="18">
        <v>25077</v>
      </c>
      <c r="H3" s="17"/>
      <c r="I3" s="17"/>
      <c r="J3" s="25"/>
      <c r="K3" s="24"/>
      <c r="L3" s="21">
        <f t="shared" si="0"/>
        <v>0</v>
      </c>
      <c r="M3" s="26" t="s">
        <v>48</v>
      </c>
    </row>
    <row r="4" spans="1:13" ht="26.25" x14ac:dyDescent="0.25">
      <c r="A4" s="17">
        <v>85</v>
      </c>
      <c r="B4" s="13" t="s">
        <v>108</v>
      </c>
      <c r="C4" s="17" t="s">
        <v>50</v>
      </c>
      <c r="D4" s="18">
        <v>235</v>
      </c>
      <c r="E4" s="17"/>
      <c r="F4" s="27"/>
      <c r="G4" s="27" t="s">
        <v>109</v>
      </c>
      <c r="H4" s="17"/>
      <c r="I4" s="17"/>
      <c r="J4" s="25"/>
      <c r="K4" s="24"/>
      <c r="L4" s="21">
        <f t="shared" si="0"/>
        <v>0</v>
      </c>
      <c r="M4" s="26" t="s">
        <v>48</v>
      </c>
    </row>
    <row r="5" spans="1:13" x14ac:dyDescent="0.25">
      <c r="A5" s="17">
        <v>86</v>
      </c>
      <c r="B5" s="17" t="s">
        <v>110</v>
      </c>
      <c r="C5" s="17" t="s">
        <v>50</v>
      </c>
      <c r="D5" s="18">
        <v>235</v>
      </c>
      <c r="E5" s="17"/>
      <c r="F5" s="17"/>
      <c r="G5" s="17" t="s">
        <v>111</v>
      </c>
      <c r="H5" s="17"/>
      <c r="I5" s="17"/>
      <c r="J5" s="25"/>
      <c r="K5" s="24"/>
      <c r="L5" s="21">
        <f t="shared" si="0"/>
        <v>0</v>
      </c>
      <c r="M5" s="26" t="s">
        <v>48</v>
      </c>
    </row>
    <row r="6" spans="1:13" ht="26.25" x14ac:dyDescent="0.25">
      <c r="A6" s="17">
        <v>87</v>
      </c>
      <c r="B6" s="17" t="s">
        <v>112</v>
      </c>
      <c r="C6" s="17" t="s">
        <v>50</v>
      </c>
      <c r="D6" s="18">
        <v>235</v>
      </c>
      <c r="E6" s="17"/>
      <c r="F6" s="13"/>
      <c r="G6" s="13" t="s">
        <v>113</v>
      </c>
      <c r="H6" s="17"/>
      <c r="I6" s="17"/>
      <c r="J6" s="25"/>
      <c r="K6" s="24"/>
      <c r="L6" s="21">
        <f t="shared" si="0"/>
        <v>0</v>
      </c>
      <c r="M6" s="26" t="s">
        <v>48</v>
      </c>
    </row>
    <row r="7" spans="1:13" ht="26.25" x14ac:dyDescent="0.25">
      <c r="A7" s="17">
        <v>88</v>
      </c>
      <c r="B7" s="17" t="s">
        <v>114</v>
      </c>
      <c r="C7" s="17" t="s">
        <v>50</v>
      </c>
      <c r="D7" s="18">
        <v>235</v>
      </c>
      <c r="E7" s="17"/>
      <c r="F7" s="13"/>
      <c r="G7" s="13" t="s">
        <v>115</v>
      </c>
      <c r="H7" s="17"/>
      <c r="I7" s="17"/>
      <c r="J7" s="25"/>
      <c r="K7" s="24"/>
      <c r="L7" s="21">
        <f t="shared" si="0"/>
        <v>0</v>
      </c>
      <c r="M7" s="26" t="s">
        <v>48</v>
      </c>
    </row>
    <row r="8" spans="1:13" x14ac:dyDescent="0.25">
      <c r="A8" s="17">
        <v>123</v>
      </c>
      <c r="B8" s="17" t="s">
        <v>151</v>
      </c>
      <c r="C8" s="17" t="s">
        <v>50</v>
      </c>
      <c r="D8" s="18">
        <v>33</v>
      </c>
      <c r="E8" s="17"/>
      <c r="F8" s="18"/>
      <c r="G8" s="18">
        <v>86182</v>
      </c>
      <c r="H8" s="17"/>
      <c r="I8" s="17"/>
      <c r="J8" s="25"/>
      <c r="K8" s="24"/>
      <c r="L8" s="26">
        <f t="shared" si="0"/>
        <v>0</v>
      </c>
      <c r="M8" s="26" t="s">
        <v>48</v>
      </c>
    </row>
    <row r="9" spans="1:13" x14ac:dyDescent="0.25">
      <c r="A9" s="17">
        <v>131</v>
      </c>
      <c r="B9" s="17" t="s">
        <v>159</v>
      </c>
      <c r="C9" s="17" t="s">
        <v>50</v>
      </c>
      <c r="D9" s="18">
        <v>14</v>
      </c>
      <c r="E9" s="17"/>
      <c r="F9" s="18"/>
      <c r="G9" s="18">
        <v>86908</v>
      </c>
      <c r="H9" s="17"/>
      <c r="I9" s="17"/>
      <c r="J9" s="25"/>
      <c r="K9" s="24"/>
      <c r="L9" s="26">
        <f t="shared" si="0"/>
        <v>0</v>
      </c>
      <c r="M9" s="2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4EE3-FC7B-4C77-AB2E-45DBFDDF6150}">
  <dimension ref="A1:M15"/>
  <sheetViews>
    <sheetView workbookViewId="0">
      <selection activeCell="E9" sqref="E9"/>
    </sheetView>
  </sheetViews>
  <sheetFormatPr defaultRowHeight="15" x14ac:dyDescent="0.25"/>
  <cols>
    <col min="1" max="1" width="5.42578125" customWidth="1"/>
    <col min="2" max="2" width="27.85546875" customWidth="1"/>
    <col min="3" max="3" width="7.140625" customWidth="1"/>
    <col min="4" max="4" width="10.28515625" customWidth="1"/>
    <col min="5" max="5" width="12.5703125" customWidth="1"/>
    <col min="6" max="6" width="11.42578125" bestFit="1" customWidth="1"/>
    <col min="7" max="7" width="8.28515625" customWidth="1"/>
    <col min="8" max="9" width="9.85546875" customWidth="1"/>
    <col min="10" max="11" width="13.28515625" bestFit="1" customWidth="1"/>
    <col min="12" max="12" width="10.5703125" customWidth="1"/>
    <col min="13" max="13" width="23.42578125" customWidth="1"/>
  </cols>
  <sheetData>
    <row r="1" spans="1:13" ht="39" x14ac:dyDescent="0.25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5" t="s">
        <v>11</v>
      </c>
      <c r="G1" s="14" t="s">
        <v>12</v>
      </c>
      <c r="H1" s="14">
        <v>1</v>
      </c>
      <c r="I1" s="14">
        <v>2</v>
      </c>
      <c r="J1" s="14" t="s">
        <v>13</v>
      </c>
      <c r="K1" s="14" t="s">
        <v>14</v>
      </c>
      <c r="L1" s="14" t="s">
        <v>15</v>
      </c>
      <c r="M1" s="14" t="s">
        <v>16</v>
      </c>
    </row>
    <row r="2" spans="1:13" x14ac:dyDescent="0.25">
      <c r="A2" s="17">
        <v>5</v>
      </c>
      <c r="B2" s="17" t="s">
        <v>24</v>
      </c>
      <c r="C2" s="17" t="s">
        <v>19</v>
      </c>
      <c r="D2" s="18">
        <v>1427085</v>
      </c>
      <c r="E2" s="17"/>
      <c r="F2" s="18"/>
      <c r="G2" s="18">
        <v>28300</v>
      </c>
      <c r="H2" s="17"/>
      <c r="I2" s="17"/>
      <c r="J2" s="19">
        <v>0.16</v>
      </c>
      <c r="K2" s="24"/>
      <c r="L2" s="21">
        <f t="shared" ref="L2:L15" si="0">J2-K2</f>
        <v>0.16</v>
      </c>
      <c r="M2" s="21" t="s">
        <v>25</v>
      </c>
    </row>
    <row r="3" spans="1:13" x14ac:dyDescent="0.25">
      <c r="A3" s="17">
        <v>9</v>
      </c>
      <c r="B3" s="17" t="s">
        <v>29</v>
      </c>
      <c r="C3" s="17" t="s">
        <v>19</v>
      </c>
      <c r="D3" s="18">
        <v>585544</v>
      </c>
      <c r="E3" s="17"/>
      <c r="F3" s="18"/>
      <c r="G3" s="18">
        <v>16090</v>
      </c>
      <c r="H3" s="17"/>
      <c r="I3" s="17"/>
      <c r="J3" s="19">
        <v>0.2</v>
      </c>
      <c r="K3" s="24"/>
      <c r="L3" s="21">
        <f t="shared" si="0"/>
        <v>0.2</v>
      </c>
      <c r="M3" s="21" t="s">
        <v>25</v>
      </c>
    </row>
    <row r="4" spans="1:13" x14ac:dyDescent="0.25">
      <c r="A4" s="17">
        <v>10</v>
      </c>
      <c r="B4" s="17" t="s">
        <v>30</v>
      </c>
      <c r="C4" s="17" t="s">
        <v>19</v>
      </c>
      <c r="D4" s="18">
        <v>398063</v>
      </c>
      <c r="E4" s="17"/>
      <c r="F4" s="18"/>
      <c r="G4" s="18">
        <v>25030</v>
      </c>
      <c r="H4" s="17"/>
      <c r="I4" s="17"/>
      <c r="J4" s="19">
        <v>0.2225</v>
      </c>
      <c r="K4" s="24"/>
      <c r="L4" s="21">
        <f t="shared" si="0"/>
        <v>0.2225</v>
      </c>
      <c r="M4" s="21" t="s">
        <v>25</v>
      </c>
    </row>
    <row r="5" spans="1:13" x14ac:dyDescent="0.25">
      <c r="A5" s="17">
        <v>12</v>
      </c>
      <c r="B5" s="17" t="s">
        <v>32</v>
      </c>
      <c r="C5" s="17" t="s">
        <v>19</v>
      </c>
      <c r="D5" s="18">
        <v>227150</v>
      </c>
      <c r="E5" s="17"/>
      <c r="F5" s="18"/>
      <c r="G5" s="18">
        <v>27030</v>
      </c>
      <c r="H5" s="17"/>
      <c r="I5" s="17"/>
      <c r="J5" s="19">
        <v>0.16</v>
      </c>
      <c r="K5" s="24"/>
      <c r="L5" s="21">
        <f t="shared" si="0"/>
        <v>0.16</v>
      </c>
      <c r="M5" s="21" t="s">
        <v>25</v>
      </c>
    </row>
    <row r="6" spans="1:13" x14ac:dyDescent="0.25">
      <c r="A6" s="17">
        <v>13</v>
      </c>
      <c r="B6" s="17" t="s">
        <v>33</v>
      </c>
      <c r="C6" s="17" t="s">
        <v>19</v>
      </c>
      <c r="D6" s="18">
        <v>179506</v>
      </c>
      <c r="E6" s="17"/>
      <c r="F6" s="18"/>
      <c r="G6" s="18">
        <v>13090</v>
      </c>
      <c r="H6" s="17"/>
      <c r="I6" s="17"/>
      <c r="J6" s="19">
        <v>0.2225</v>
      </c>
      <c r="K6" s="24"/>
      <c r="L6" s="21">
        <f t="shared" si="0"/>
        <v>0.2225</v>
      </c>
      <c r="M6" s="21" t="s">
        <v>25</v>
      </c>
    </row>
    <row r="7" spans="1:13" x14ac:dyDescent="0.25">
      <c r="A7" s="17">
        <v>14</v>
      </c>
      <c r="B7" s="17" t="s">
        <v>34</v>
      </c>
      <c r="C7" s="17" t="s">
        <v>19</v>
      </c>
      <c r="D7" s="18">
        <v>145475</v>
      </c>
      <c r="E7" s="17"/>
      <c r="F7" s="18"/>
      <c r="G7" s="18">
        <v>26030</v>
      </c>
      <c r="H7" s="17"/>
      <c r="I7" s="17"/>
      <c r="J7" s="19">
        <v>0.155</v>
      </c>
      <c r="K7" s="24"/>
      <c r="L7" s="21">
        <f t="shared" si="0"/>
        <v>0.155</v>
      </c>
      <c r="M7" s="21" t="s">
        <v>25</v>
      </c>
    </row>
    <row r="8" spans="1:13" x14ac:dyDescent="0.25">
      <c r="A8" s="17">
        <v>29</v>
      </c>
      <c r="B8" s="17" t="s">
        <v>51</v>
      </c>
      <c r="C8" s="17" t="s">
        <v>19</v>
      </c>
      <c r="D8" s="18">
        <v>10808</v>
      </c>
      <c r="E8" s="17"/>
      <c r="F8" s="18"/>
      <c r="G8" s="18">
        <v>28340</v>
      </c>
      <c r="H8" s="17"/>
      <c r="I8" s="17"/>
      <c r="J8" s="19">
        <v>0.28000000000000003</v>
      </c>
      <c r="K8" s="24"/>
      <c r="L8" s="21">
        <f t="shared" si="0"/>
        <v>0.28000000000000003</v>
      </c>
      <c r="M8" s="21" t="s">
        <v>25</v>
      </c>
    </row>
    <row r="9" spans="1:13" x14ac:dyDescent="0.25">
      <c r="A9" s="17">
        <v>43</v>
      </c>
      <c r="B9" s="17" t="s">
        <v>65</v>
      </c>
      <c r="C9" s="17" t="s">
        <v>19</v>
      </c>
      <c r="D9" s="18">
        <v>2764</v>
      </c>
      <c r="E9" s="17"/>
      <c r="F9" s="18"/>
      <c r="G9" s="18">
        <v>25085</v>
      </c>
      <c r="H9" s="17"/>
      <c r="I9" s="17"/>
      <c r="J9" s="19">
        <v>0.65</v>
      </c>
      <c r="K9" s="24"/>
      <c r="L9" s="21">
        <f t="shared" si="0"/>
        <v>0.65</v>
      </c>
      <c r="M9" s="21" t="s">
        <v>25</v>
      </c>
    </row>
    <row r="10" spans="1:13" x14ac:dyDescent="0.25">
      <c r="A10" s="17">
        <v>45</v>
      </c>
      <c r="B10" s="17" t="s">
        <v>67</v>
      </c>
      <c r="C10" s="17" t="s">
        <v>50</v>
      </c>
      <c r="D10" s="18">
        <v>1873</v>
      </c>
      <c r="E10" s="17"/>
      <c r="F10" s="18"/>
      <c r="G10" s="18">
        <v>45880</v>
      </c>
      <c r="H10" s="17"/>
      <c r="I10" s="17"/>
      <c r="J10" s="19">
        <v>17.75</v>
      </c>
      <c r="K10" s="24"/>
      <c r="L10" s="21">
        <f t="shared" si="0"/>
        <v>17.75</v>
      </c>
      <c r="M10" s="21" t="s">
        <v>25</v>
      </c>
    </row>
    <row r="11" spans="1:13" x14ac:dyDescent="0.25">
      <c r="A11" s="17">
        <v>70</v>
      </c>
      <c r="B11" s="17" t="s">
        <v>93</v>
      </c>
      <c r="C11" s="17" t="s">
        <v>50</v>
      </c>
      <c r="D11" s="18">
        <v>446</v>
      </c>
      <c r="E11" s="17"/>
      <c r="F11" s="18"/>
      <c r="G11" s="18">
        <v>86872</v>
      </c>
      <c r="H11" s="17"/>
      <c r="I11" s="17"/>
      <c r="J11" s="19">
        <v>37.5</v>
      </c>
      <c r="K11" s="24"/>
      <c r="L11" s="21">
        <f t="shared" si="0"/>
        <v>37.5</v>
      </c>
      <c r="M11" s="21" t="s">
        <v>25</v>
      </c>
    </row>
    <row r="12" spans="1:13" x14ac:dyDescent="0.25">
      <c r="A12" s="17">
        <v>72</v>
      </c>
      <c r="B12" s="17" t="s">
        <v>95</v>
      </c>
      <c r="C12" s="17" t="s">
        <v>50</v>
      </c>
      <c r="D12" s="18">
        <v>371</v>
      </c>
      <c r="E12" s="17"/>
      <c r="F12" s="18"/>
      <c r="G12" s="18">
        <v>86870</v>
      </c>
      <c r="H12" s="17"/>
      <c r="I12" s="17"/>
      <c r="J12" s="19">
        <v>37.5</v>
      </c>
      <c r="K12" s="24"/>
      <c r="L12" s="21">
        <f t="shared" si="0"/>
        <v>37.5</v>
      </c>
      <c r="M12" s="21" t="s">
        <v>25</v>
      </c>
    </row>
    <row r="13" spans="1:13" x14ac:dyDescent="0.25">
      <c r="A13" s="17">
        <v>90</v>
      </c>
      <c r="B13" s="17" t="s">
        <v>118</v>
      </c>
      <c r="C13" s="17" t="s">
        <v>19</v>
      </c>
      <c r="D13" s="18">
        <v>206</v>
      </c>
      <c r="E13" s="17"/>
      <c r="F13" s="18"/>
      <c r="G13" s="18">
        <v>11110</v>
      </c>
      <c r="H13" s="17"/>
      <c r="I13" s="17"/>
      <c r="J13" s="19">
        <v>0.55000000000000004</v>
      </c>
      <c r="K13" s="24"/>
      <c r="L13" s="21">
        <f t="shared" si="0"/>
        <v>0.55000000000000004</v>
      </c>
      <c r="M13" s="21" t="s">
        <v>25</v>
      </c>
    </row>
    <row r="14" spans="1:13" x14ac:dyDescent="0.25">
      <c r="A14" s="17">
        <v>98</v>
      </c>
      <c r="B14" s="17" t="s">
        <v>126</v>
      </c>
      <c r="C14" s="17" t="s">
        <v>19</v>
      </c>
      <c r="D14" s="18">
        <v>154</v>
      </c>
      <c r="E14" s="17"/>
      <c r="F14" s="18"/>
      <c r="G14" s="18">
        <v>59700</v>
      </c>
      <c r="H14" s="17"/>
      <c r="I14" s="17"/>
      <c r="J14" s="19">
        <v>14.5</v>
      </c>
      <c r="K14" s="24"/>
      <c r="L14" s="21">
        <f t="shared" si="0"/>
        <v>14.5</v>
      </c>
      <c r="M14" s="21" t="s">
        <v>25</v>
      </c>
    </row>
    <row r="15" spans="1:13" x14ac:dyDescent="0.25">
      <c r="A15" s="17">
        <v>111</v>
      </c>
      <c r="B15" s="17" t="s">
        <v>139</v>
      </c>
      <c r="C15" s="17" t="s">
        <v>19</v>
      </c>
      <c r="D15" s="18">
        <v>80</v>
      </c>
      <c r="E15" s="17"/>
      <c r="F15" s="18"/>
      <c r="G15" s="18">
        <v>68225</v>
      </c>
      <c r="H15" s="17"/>
      <c r="I15" s="17"/>
      <c r="J15" s="19">
        <v>43</v>
      </c>
      <c r="K15" s="24"/>
      <c r="L15" s="21">
        <f t="shared" si="0"/>
        <v>43</v>
      </c>
      <c r="M15" s="2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8D8C-64AA-410E-A09E-1AF6B08F5ADB}">
  <dimension ref="A1:M4"/>
  <sheetViews>
    <sheetView workbookViewId="0">
      <selection activeCell="D43" sqref="D43"/>
    </sheetView>
  </sheetViews>
  <sheetFormatPr defaultRowHeight="15" x14ac:dyDescent="0.25"/>
  <cols>
    <col min="1" max="1" width="5.42578125" customWidth="1"/>
    <col min="2" max="2" width="27.85546875" customWidth="1"/>
    <col min="3" max="3" width="7.140625" customWidth="1"/>
    <col min="4" max="4" width="10.28515625" customWidth="1"/>
    <col min="5" max="5" width="12.5703125" customWidth="1"/>
    <col min="6" max="6" width="11.42578125" bestFit="1" customWidth="1"/>
    <col min="7" max="7" width="8.28515625" customWidth="1"/>
    <col min="8" max="9" width="9.85546875" customWidth="1"/>
    <col min="10" max="11" width="13.28515625" bestFit="1" customWidth="1"/>
    <col min="12" max="12" width="10.5703125" customWidth="1"/>
    <col min="13" max="13" width="23.42578125" customWidth="1"/>
  </cols>
  <sheetData>
    <row r="1" spans="1:13" ht="39" x14ac:dyDescent="0.25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5" t="s">
        <v>11</v>
      </c>
      <c r="G1" s="14" t="s">
        <v>12</v>
      </c>
      <c r="H1" s="14">
        <v>1</v>
      </c>
      <c r="I1" s="14">
        <v>2</v>
      </c>
      <c r="J1" s="14" t="s">
        <v>13</v>
      </c>
      <c r="K1" s="14" t="s">
        <v>14</v>
      </c>
      <c r="L1" s="14" t="s">
        <v>15</v>
      </c>
      <c r="M1" s="14" t="s">
        <v>16</v>
      </c>
    </row>
    <row r="2" spans="1:13" x14ac:dyDescent="0.25">
      <c r="A2" s="17">
        <v>52</v>
      </c>
      <c r="B2" s="17" t="s">
        <v>74</v>
      </c>
      <c r="C2" s="17" t="s">
        <v>50</v>
      </c>
      <c r="D2" s="18">
        <v>960</v>
      </c>
      <c r="E2" s="17"/>
      <c r="F2" s="18"/>
      <c r="G2" s="18">
        <v>86906</v>
      </c>
      <c r="H2" s="17"/>
      <c r="I2" s="17"/>
      <c r="J2" s="25"/>
      <c r="K2" s="20">
        <v>38</v>
      </c>
      <c r="L2" s="21">
        <f t="shared" ref="L2:L4" si="0">J2-K2</f>
        <v>-38</v>
      </c>
      <c r="M2" s="21" t="s">
        <v>75</v>
      </c>
    </row>
    <row r="3" spans="1:13" x14ac:dyDescent="0.25">
      <c r="A3" s="17">
        <v>53</v>
      </c>
      <c r="B3" s="17" t="s">
        <v>76</v>
      </c>
      <c r="C3" s="17" t="s">
        <v>19</v>
      </c>
      <c r="D3" s="18">
        <v>858</v>
      </c>
      <c r="E3" s="17"/>
      <c r="F3" s="18"/>
      <c r="G3" s="18">
        <v>12051</v>
      </c>
      <c r="H3" s="17"/>
      <c r="I3" s="17"/>
      <c r="J3" s="25"/>
      <c r="K3" s="20">
        <v>0.82499999999999996</v>
      </c>
      <c r="L3" s="21">
        <f t="shared" si="0"/>
        <v>-0.82499999999999996</v>
      </c>
      <c r="M3" s="21" t="s">
        <v>75</v>
      </c>
    </row>
    <row r="4" spans="1:13" x14ac:dyDescent="0.25">
      <c r="A4" s="17">
        <v>101</v>
      </c>
      <c r="B4" s="17" t="s">
        <v>129</v>
      </c>
      <c r="C4" s="17" t="s">
        <v>50</v>
      </c>
      <c r="D4" s="18">
        <v>146</v>
      </c>
      <c r="E4" s="17"/>
      <c r="F4" s="18"/>
      <c r="G4" s="18">
        <v>52112</v>
      </c>
      <c r="H4" s="17"/>
      <c r="I4" s="17"/>
      <c r="J4" s="25"/>
      <c r="K4" s="20">
        <v>13.5</v>
      </c>
      <c r="L4" s="21">
        <f t="shared" si="0"/>
        <v>-13.5</v>
      </c>
      <c r="M4" s="2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Bids</vt:lpstr>
      <vt:lpstr>Items_NO BID</vt:lpstr>
      <vt:lpstr>Items_Driftwood ONLY bid</vt:lpstr>
      <vt:lpstr>Items_Clearbrook ONLY bid</vt:lpstr>
    </vt:vector>
  </TitlesOfParts>
  <Company>Hacienda-La Puente Unified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Calubaquib</dc:creator>
  <cp:lastModifiedBy>Celeste Calubaquib</cp:lastModifiedBy>
  <dcterms:created xsi:type="dcterms:W3CDTF">2023-05-03T18:25:34Z</dcterms:created>
  <dcterms:modified xsi:type="dcterms:W3CDTF">2023-05-03T18:34:29Z</dcterms:modified>
</cp:coreProperties>
</file>