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0AEB3095-37C8-9044-9890-24BCC0D94B0A}" xr6:coauthVersionLast="47" xr6:coauthVersionMax="47" xr10:uidLastSave="{00000000-0000-0000-0000-000000000000}"/>
  <bookViews>
    <workbookView xWindow="0" yWindow="500" windowWidth="25600" windowHeight="16060" tabRatio="500" xr2:uid="{00000000-000D-0000-FFFF-FFFF00000000}"/>
  </bookViews>
  <sheets>
    <sheet name="Hab popul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2" l="1"/>
  <c r="I36" i="2"/>
  <c r="I38" i="2"/>
  <c r="I44" i="2"/>
  <c r="I2" i="2"/>
  <c r="I16" i="2"/>
  <c r="I20" i="2"/>
  <c r="I12" i="2"/>
  <c r="I8" i="2"/>
  <c r="I13" i="2"/>
  <c r="I21" i="2"/>
  <c r="I11" i="2"/>
  <c r="I17" i="2"/>
  <c r="I14" i="2"/>
  <c r="I19" i="2"/>
  <c r="I23" i="2"/>
  <c r="I3" i="2"/>
  <c r="I4" i="2"/>
  <c r="I5" i="2"/>
  <c r="I6" i="2"/>
  <c r="I7" i="2"/>
  <c r="I9" i="2"/>
  <c r="I10" i="2"/>
  <c r="I15" i="2"/>
  <c r="I18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7" i="2"/>
  <c r="I39" i="2"/>
  <c r="I40" i="2"/>
  <c r="I41" i="2"/>
  <c r="I42" i="2"/>
  <c r="N34" i="2"/>
  <c r="N33" i="2"/>
  <c r="N31" i="2"/>
  <c r="N30" i="2"/>
  <c r="L5" i="2"/>
  <c r="L9" i="2" l="1"/>
  <c r="N39" i="2"/>
</calcChain>
</file>

<file path=xl/sharedStrings.xml><?xml version="1.0" encoding="utf-8"?>
<sst xmlns="http://schemas.openxmlformats.org/spreadsheetml/2006/main" count="245" uniqueCount="163">
  <si>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</si>
  <si>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</si>
  <si>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</si>
  <si>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</si>
  <si>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</si>
  <si>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</si>
  <si>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</si>
  <si>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</si>
  <si>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</si>
  <si>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</si>
  <si>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</si>
  <si>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</si>
  <si>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</si>
  <si>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</si>
  <si>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</si>
  <si>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</si>
  <si>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</si>
  <si>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</si>
  <si>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</si>
  <si>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</si>
  <si>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</si>
  <si>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</si>
  <si>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</si>
  <si>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</si>
  <si>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</si>
  <si>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</si>
  <si>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</si>
  <si>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</si>
  <si>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</si>
  <si>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</si>
  <si>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</si>
  <si>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</si>
  <si>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</si>
  <si>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</si>
  <si>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</si>
  <si>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</si>
  <si>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</si>
  <si>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</si>
  <si>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</si>
  <si>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</si>
  <si>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</si>
  <si>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</si>
  <si>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</si>
  <si>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</si>
  <si>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</si>
  <si>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</si>
  <si>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</si>
  <si>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</si>
  <si>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</si>
  <si>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</si>
  <si>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</si>
  <si>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</si>
  <si>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</si>
  <si>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</si>
  <si>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</si>
  <si>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</si>
  <si>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</si>
  <si>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</si>
  <si>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</si>
  <si>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</si>
  <si>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</si>
  <si>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</si>
  <si>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</si>
  <si>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</si>
  <si>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</si>
  <si>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</si>
  <si>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</si>
  <si>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</si>
  <si>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</si>
  <si>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</si>
  <si>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</si>
  <si>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</si>
  <si>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</si>
  <si>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</si>
  <si>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</si>
  <si>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</si>
  <si>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</si>
  <si>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</si>
  <si>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</si>
  <si>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</si>
  <si>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</si>
  <si>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</si>
  <si>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</si>
  <si>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</si>
  <si>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</si>
  <si>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</si>
  <si>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</si>
  <si>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</si>
  <si>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</si>
  <si>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</si>
  <si>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</si>
  <si>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</si>
  <si>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</si>
  <si>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</si>
  <si>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</si>
  <si>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</si>
  <si>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</si>
  <si>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</si>
  <si>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</si>
  <si>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</si>
  <si>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</si>
  <si>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</si>
  <si>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</si>
  <si>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</si>
  <si>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</si>
  <si>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</si>
  <si>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</si>
  <si>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</si>
  <si>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</si>
  <si>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</si>
  <si>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</si>
  <si>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</si>
  <si>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</si>
  <si>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</si>
  <si>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</si>
  <si>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</si>
  <si>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</si>
  <si>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</si>
  <si>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</si>
  <si>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</si>
  <si>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</si>
  <si>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</si>
  <si>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</si>
  <si>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</si>
  <si>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</si>
  <si>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</si>
  <si>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</si>
  <si>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</si>
  <si>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</si>
  <si>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</si>
  <si>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</si>
  <si>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</si>
  <si>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</si>
  <si>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</si>
  <si>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</si>
  <si>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</si>
  <si>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</si>
  <si>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</si>
  <si>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</si>
  <si>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</si>
  <si>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</si>
  <si>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</si>
  <si>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</si>
  <si>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</si>
  <si>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</si>
  <si>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</si>
  <si>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</si>
  <si>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</si>
  <si>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</si>
  <si>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</si>
  <si>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</si>
  <si>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</si>
  <si>
    <t>Durango</t>
  </si>
  <si>
    <t>Haunting Mars</t>
  </si>
  <si>
    <t>HEL 11</t>
  </si>
  <si>
    <t>Fa Jing (formerly TTO)</t>
  </si>
  <si>
    <t>Taken over by Faa Jing</t>
  </si>
  <si>
    <t>Solaris</t>
  </si>
  <si>
    <t>Orbital infrastructure ops</t>
  </si>
  <si>
    <t>Gavaswadi</t>
  </si>
  <si>
    <t>Piros Lyuk</t>
  </si>
  <si>
    <t>S/</t>
  </si>
  <si>
    <t>Self-sufficient terraforming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</si>
</sst>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0" xfId="0" quotePrefix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pane ySplit="1" topLeftCell="A13" activePane="bottomLeft" state="frozen"/>
      <selection pane="bottomLeft" activeCell="E44" sqref="E44"/>
    </sheetView>
  </sheetViews>
  <sheetFormatPr baseColWidth="10" defaultRowHeight="16" x14ac:dyDescent="0.2"/>
  <cols>
    <col min="1" max="1" width="17.83203125" customWidth="1"/>
    <col min="2" max="2" width="19.5" customWidth="1"/>
    <col min="3" max="3" width="20.33203125" customWidth="1"/>
    <col min="4" max="4" width="12" customWidth="1"/>
    <col min="5" max="5" width="17" customWidth="1"/>
    <col min="6" max="6" width="19.6640625" customWidth="1"/>
    <col min="7" max="7" width="11.6640625" style="3" bestFit="1" customWidth="1"/>
    <col min="8" max="8" width="6.1640625" style="5" customWidth="1"/>
    <col min="9" max="9" width="9.6640625" customWidth="1"/>
    <col min="13" max="13" width="14.83203125" customWidth="1"/>
    <col min="14" max="14" width="7.33203125" customWidth="1"/>
  </cols>
  <sheetData>
    <row r="1" spans="1:14" s="1" customFormat="1" x14ac:dyDescent="0.2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4" t="s">
        <v>94</v>
      </c>
      <c r="I1" s="1" t="s">
        <v>96</v>
      </c>
      <c r="J1" s="1" t="s">
        <v>7</v>
      </c>
      <c r="K1" s="1" t="s">
        <v>16</v>
      </c>
    </row>
    <row r="2" spans="1:14" s="1" customFormat="1" x14ac:dyDescent="0.2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4">
        <v>0.4</v>
      </c>
      <c r="I2">
        <f>G2*H2</f>
        <v>14800000</v>
      </c>
      <c r="J2" s="1" t="s">
        <v>9</v>
      </c>
    </row>
    <row r="3" spans="1:14" x14ac:dyDescent="0.2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5">
        <v>0.45</v>
      </c>
      <c r="I3">
        <f>G3*H3</f>
        <v>5850000</v>
      </c>
    </row>
    <row r="4" spans="1:14" x14ac:dyDescent="0.2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5">
        <v>0.4</v>
      </c>
      <c r="I4">
        <f>G4*H4</f>
        <v>3640000</v>
      </c>
      <c r="L4" t="s">
        <v>6</v>
      </c>
    </row>
    <row r="5" spans="1:14" x14ac:dyDescent="0.2">
      <c r="A5" t="s">
        <v>57</v>
      </c>
      <c r="B5" t="s">
        <v>58</v>
      </c>
      <c r="C5" t="s">
        <v>62</v>
      </c>
      <c r="E5" t="s">
        <v>100</v>
      </c>
      <c r="F5" t="s">
        <v>59</v>
      </c>
      <c r="G5" s="3">
        <v>8500000</v>
      </c>
      <c r="H5" s="5">
        <v>0.25</v>
      </c>
      <c r="I5">
        <f>G5*H5</f>
        <v>2125000</v>
      </c>
      <c r="L5" s="3">
        <f>SUM(G1:G124)</f>
        <v>74428550</v>
      </c>
      <c r="N5" s="3"/>
    </row>
    <row r="6" spans="1:14" x14ac:dyDescent="0.2">
      <c r="A6" t="s">
        <v>60</v>
      </c>
      <c r="B6" t="s">
        <v>60</v>
      </c>
      <c r="C6" t="s">
        <v>61</v>
      </c>
      <c r="E6" t="s">
        <v>99</v>
      </c>
      <c r="F6" t="s">
        <v>4</v>
      </c>
      <c r="G6" s="3">
        <v>3000000</v>
      </c>
      <c r="H6" s="5">
        <v>0.25</v>
      </c>
      <c r="I6">
        <f>G6*H6</f>
        <v>750000</v>
      </c>
    </row>
    <row r="7" spans="1:14" x14ac:dyDescent="0.2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5">
        <v>0.35</v>
      </c>
      <c r="I7">
        <f>G7*H7</f>
        <v>350000</v>
      </c>
      <c r="J7" t="s">
        <v>21</v>
      </c>
      <c r="L7" t="s">
        <v>95</v>
      </c>
    </row>
    <row r="8" spans="1:14" x14ac:dyDescent="0.2">
      <c r="A8" t="s">
        <v>135</v>
      </c>
      <c r="B8" t="s">
        <v>136</v>
      </c>
      <c r="C8" t="s">
        <v>46</v>
      </c>
      <c r="D8" t="s">
        <v>137</v>
      </c>
      <c r="E8" t="s">
        <v>144</v>
      </c>
      <c r="F8" t="s">
        <v>8</v>
      </c>
      <c r="G8" s="3">
        <v>600000</v>
      </c>
      <c r="H8" s="5">
        <v>0.5</v>
      </c>
      <c r="I8">
        <f>G8*H8</f>
        <v>300000</v>
      </c>
      <c r="J8" t="s">
        <v>138</v>
      </c>
    </row>
    <row r="9" spans="1:14" x14ac:dyDescent="0.2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5">
        <v>0.25</v>
      </c>
      <c r="I9">
        <f>G9*H9</f>
        <v>87500</v>
      </c>
      <c r="L9" s="3">
        <f>SUM(I3:I125)</f>
        <v>14058167.5</v>
      </c>
    </row>
    <row r="10" spans="1:14" x14ac:dyDescent="0.2">
      <c r="A10" t="s">
        <v>54</v>
      </c>
      <c r="B10" t="s">
        <v>55</v>
      </c>
      <c r="E10" t="s">
        <v>116</v>
      </c>
      <c r="F10" t="s">
        <v>56</v>
      </c>
      <c r="G10" s="3">
        <v>300000</v>
      </c>
      <c r="H10" s="5">
        <v>0.45</v>
      </c>
      <c r="I10">
        <f>G10*H10</f>
        <v>135000</v>
      </c>
    </row>
    <row r="11" spans="1:14" s="1" customFormat="1" x14ac:dyDescent="0.2">
      <c r="A11" t="s">
        <v>124</v>
      </c>
      <c r="B11" t="s">
        <v>125</v>
      </c>
      <c r="C11"/>
      <c r="D11" t="s">
        <v>119</v>
      </c>
      <c r="E11"/>
      <c r="F11" t="s">
        <v>4</v>
      </c>
      <c r="G11" s="3">
        <v>300000</v>
      </c>
      <c r="H11" s="5">
        <v>0.3</v>
      </c>
      <c r="I11">
        <f>G11*H11</f>
        <v>90000</v>
      </c>
      <c r="J11" t="s">
        <v>126</v>
      </c>
      <c r="K11"/>
      <c r="L11"/>
      <c r="M11"/>
      <c r="N11"/>
    </row>
    <row r="12" spans="1:14" x14ac:dyDescent="0.2">
      <c r="A12" t="s">
        <v>145</v>
      </c>
      <c r="B12" t="s">
        <v>139</v>
      </c>
      <c r="D12" t="s">
        <v>137</v>
      </c>
      <c r="F12" t="s">
        <v>32</v>
      </c>
      <c r="G12" s="3">
        <v>160000</v>
      </c>
      <c r="H12" s="5">
        <v>0.6</v>
      </c>
      <c r="I12">
        <f>G12*H12</f>
        <v>96000</v>
      </c>
      <c r="J12" t="s">
        <v>140</v>
      </c>
    </row>
    <row r="13" spans="1:14" x14ac:dyDescent="0.2">
      <c r="A13" t="s">
        <v>130</v>
      </c>
      <c r="B13" t="s">
        <v>131</v>
      </c>
      <c r="C13" t="s">
        <v>132</v>
      </c>
      <c r="D13" t="s">
        <v>133</v>
      </c>
      <c r="F13" t="s">
        <v>32</v>
      </c>
      <c r="G13" s="3">
        <v>140000</v>
      </c>
      <c r="H13" s="5">
        <v>0.6</v>
      </c>
      <c r="I13">
        <f>G13*H13</f>
        <v>84000</v>
      </c>
      <c r="J13" t="s">
        <v>134</v>
      </c>
    </row>
    <row r="14" spans="1:14" x14ac:dyDescent="0.2">
      <c r="A14" t="s">
        <v>121</v>
      </c>
      <c r="B14" t="s">
        <v>122</v>
      </c>
      <c r="C14" t="s">
        <v>68</v>
      </c>
      <c r="D14" t="s">
        <v>119</v>
      </c>
      <c r="F14" t="s">
        <v>8</v>
      </c>
      <c r="G14" s="3">
        <v>130000</v>
      </c>
      <c r="H14" s="5">
        <v>0.6</v>
      </c>
      <c r="I14">
        <f>G14*H14</f>
        <v>78000</v>
      </c>
      <c r="J14" t="s">
        <v>120</v>
      </c>
    </row>
    <row r="15" spans="1:14" x14ac:dyDescent="0.2">
      <c r="A15" t="s">
        <v>39</v>
      </c>
      <c r="B15" t="s">
        <v>37</v>
      </c>
      <c r="D15" t="s">
        <v>77</v>
      </c>
      <c r="E15" t="s">
        <v>92</v>
      </c>
      <c r="F15" t="s">
        <v>4</v>
      </c>
      <c r="G15" s="3">
        <v>120000</v>
      </c>
      <c r="H15" s="5">
        <v>0.7</v>
      </c>
      <c r="I15">
        <f>G15*H15</f>
        <v>84000</v>
      </c>
      <c r="J15" t="s">
        <v>78</v>
      </c>
    </row>
    <row r="16" spans="1:14" x14ac:dyDescent="0.2">
      <c r="A16" t="s">
        <v>147</v>
      </c>
      <c r="B16" t="s">
        <v>148</v>
      </c>
      <c r="C16" t="s">
        <v>150</v>
      </c>
      <c r="D16" t="s">
        <v>119</v>
      </c>
      <c r="F16" t="s">
        <v>81</v>
      </c>
      <c r="G16" s="3">
        <v>120000</v>
      </c>
      <c r="H16" s="5">
        <v>0.6</v>
      </c>
      <c r="I16">
        <f>G16*H16</f>
        <v>72000</v>
      </c>
      <c r="J16" t="s">
        <v>149</v>
      </c>
    </row>
    <row r="17" spans="1:14" x14ac:dyDescent="0.2">
      <c r="A17" t="s">
        <v>123</v>
      </c>
      <c r="B17" t="s">
        <v>43</v>
      </c>
      <c r="C17" t="s">
        <v>68</v>
      </c>
      <c r="D17" t="s">
        <v>119</v>
      </c>
      <c r="F17" t="s">
        <v>8</v>
      </c>
      <c r="G17" s="3">
        <v>95000</v>
      </c>
      <c r="H17" s="5">
        <v>0.5</v>
      </c>
      <c r="I17">
        <f>G17*H17</f>
        <v>47500</v>
      </c>
      <c r="J17" t="s">
        <v>120</v>
      </c>
    </row>
    <row r="18" spans="1:14" x14ac:dyDescent="0.2">
      <c r="A18" t="s">
        <v>64</v>
      </c>
      <c r="B18" t="s">
        <v>55</v>
      </c>
      <c r="C18" t="s">
        <v>65</v>
      </c>
      <c r="D18" t="s">
        <v>70</v>
      </c>
      <c r="F18" t="s">
        <v>66</v>
      </c>
      <c r="G18" s="3">
        <v>90000</v>
      </c>
      <c r="H18" s="5">
        <v>0.6</v>
      </c>
      <c r="I18">
        <f>G18*H18</f>
        <v>54000</v>
      </c>
      <c r="K18" s="1"/>
      <c r="L18" t="s">
        <v>76</v>
      </c>
      <c r="M18" s="1"/>
      <c r="N18" s="1"/>
    </row>
    <row r="19" spans="1:14" x14ac:dyDescent="0.2">
      <c r="A19" t="s">
        <v>118</v>
      </c>
      <c r="B19" t="s">
        <v>43</v>
      </c>
      <c r="C19" t="s">
        <v>68</v>
      </c>
      <c r="D19" t="s">
        <v>119</v>
      </c>
      <c r="F19" t="s">
        <v>8</v>
      </c>
      <c r="G19" s="3">
        <v>80000</v>
      </c>
      <c r="H19" s="5">
        <v>0.4</v>
      </c>
      <c r="I19">
        <f>G19*H19</f>
        <v>32000</v>
      </c>
      <c r="J19" t="s">
        <v>120</v>
      </c>
    </row>
    <row r="20" spans="1:14" x14ac:dyDescent="0.2">
      <c r="A20" t="s">
        <v>141</v>
      </c>
      <c r="B20" t="s">
        <v>142</v>
      </c>
      <c r="D20" t="s">
        <v>137</v>
      </c>
      <c r="E20" t="s">
        <v>146</v>
      </c>
      <c r="F20" t="s">
        <v>26</v>
      </c>
      <c r="G20" s="3">
        <v>80000</v>
      </c>
      <c r="H20" s="5">
        <v>0.7</v>
      </c>
      <c r="I20">
        <f>G20*H20</f>
        <v>56000</v>
      </c>
      <c r="J20" t="s">
        <v>143</v>
      </c>
    </row>
    <row r="21" spans="1:14" x14ac:dyDescent="0.2">
      <c r="A21" t="s">
        <v>127</v>
      </c>
      <c r="B21" t="s">
        <v>128</v>
      </c>
      <c r="C21" t="s">
        <v>68</v>
      </c>
      <c r="D21" t="s">
        <v>119</v>
      </c>
      <c r="F21" t="s">
        <v>26</v>
      </c>
      <c r="G21" s="3">
        <v>60000</v>
      </c>
      <c r="H21" s="5">
        <v>0.5</v>
      </c>
      <c r="I21">
        <f>G21*H21</f>
        <v>30000</v>
      </c>
      <c r="J21" t="s">
        <v>129</v>
      </c>
    </row>
    <row r="22" spans="1:14" x14ac:dyDescent="0.2">
      <c r="A22" t="s">
        <v>80</v>
      </c>
      <c r="B22" t="s">
        <v>82</v>
      </c>
      <c r="C22" t="s">
        <v>98</v>
      </c>
      <c r="D22" t="s">
        <v>34</v>
      </c>
      <c r="E22" t="s">
        <v>101</v>
      </c>
      <c r="F22" t="s">
        <v>81</v>
      </c>
      <c r="G22" s="3">
        <v>50000</v>
      </c>
      <c r="H22" s="5">
        <v>0.4</v>
      </c>
      <c r="I22">
        <f>G22*H22</f>
        <v>20000</v>
      </c>
    </row>
    <row r="23" spans="1:14" x14ac:dyDescent="0.2">
      <c r="A23" t="s">
        <v>105</v>
      </c>
      <c r="B23" t="s">
        <v>37</v>
      </c>
      <c r="D23" t="s">
        <v>107</v>
      </c>
      <c r="E23" t="s">
        <v>108</v>
      </c>
      <c r="F23" t="s">
        <v>4</v>
      </c>
      <c r="G23" s="3">
        <v>30000</v>
      </c>
      <c r="H23" s="5">
        <v>0.5</v>
      </c>
      <c r="I23">
        <f>G23*H23</f>
        <v>15000</v>
      </c>
      <c r="J23" t="s">
        <v>106</v>
      </c>
    </row>
    <row r="24" spans="1:14" x14ac:dyDescent="0.2">
      <c r="A24" t="s">
        <v>93</v>
      </c>
      <c r="C24" t="s">
        <v>49</v>
      </c>
      <c r="E24" t="s">
        <v>114</v>
      </c>
      <c r="F24" t="s">
        <v>8</v>
      </c>
      <c r="G24" s="3">
        <v>25000</v>
      </c>
      <c r="H24" s="5">
        <v>0.55000000000000004</v>
      </c>
      <c r="I24">
        <f>G24*H24</f>
        <v>13750.000000000002</v>
      </c>
    </row>
    <row r="25" spans="1:14" x14ac:dyDescent="0.2">
      <c r="A25" t="s">
        <v>23</v>
      </c>
      <c r="C25" t="s">
        <v>47</v>
      </c>
      <c r="D25" t="s">
        <v>103</v>
      </c>
      <c r="E25" t="s">
        <v>102</v>
      </c>
      <c r="F25" t="s">
        <v>26</v>
      </c>
      <c r="G25" s="3">
        <v>25000</v>
      </c>
      <c r="H25" s="5">
        <v>0.65</v>
      </c>
      <c r="I25">
        <f>G25*H25</f>
        <v>16250</v>
      </c>
      <c r="J25" t="s">
        <v>104</v>
      </c>
    </row>
    <row r="26" spans="1:14" x14ac:dyDescent="0.2">
      <c r="A26" t="s">
        <v>24</v>
      </c>
      <c r="B26" t="s">
        <v>111</v>
      </c>
      <c r="E26" t="s">
        <v>113</v>
      </c>
      <c r="F26" t="s">
        <v>26</v>
      </c>
      <c r="G26" s="3">
        <v>10000</v>
      </c>
      <c r="H26" s="5">
        <v>0.3</v>
      </c>
      <c r="I26">
        <f>G26*H26</f>
        <v>3000</v>
      </c>
      <c r="J26" t="s">
        <v>36</v>
      </c>
    </row>
    <row r="27" spans="1:14" x14ac:dyDescent="0.2">
      <c r="A27" t="s">
        <v>30</v>
      </c>
      <c r="B27" t="s">
        <v>112</v>
      </c>
      <c r="F27" t="s">
        <v>26</v>
      </c>
      <c r="G27" s="3">
        <v>8000</v>
      </c>
      <c r="H27" s="5">
        <v>0.3</v>
      </c>
      <c r="I27">
        <f>G27*H27</f>
        <v>2400</v>
      </c>
    </row>
    <row r="28" spans="1:14" x14ac:dyDescent="0.2">
      <c r="A28" t="s">
        <v>27</v>
      </c>
      <c r="B28" t="s">
        <v>85</v>
      </c>
      <c r="F28" t="s">
        <v>26</v>
      </c>
      <c r="G28" s="3">
        <v>7500</v>
      </c>
      <c r="H28" s="5">
        <v>0.3</v>
      </c>
      <c r="I28">
        <f>G28*H28</f>
        <v>2250</v>
      </c>
    </row>
    <row r="29" spans="1:14" x14ac:dyDescent="0.2">
      <c r="A29" t="s">
        <v>79</v>
      </c>
      <c r="B29" t="s">
        <v>84</v>
      </c>
      <c r="F29" t="s">
        <v>26</v>
      </c>
      <c r="G29" s="3">
        <v>6000</v>
      </c>
      <c r="H29" s="5">
        <v>0.3</v>
      </c>
      <c r="I29">
        <f>G29*H29</f>
        <v>1800</v>
      </c>
      <c r="M29" t="s">
        <v>11</v>
      </c>
    </row>
    <row r="30" spans="1:14" x14ac:dyDescent="0.2">
      <c r="A30" t="s">
        <v>31</v>
      </c>
      <c r="B30" t="s">
        <v>109</v>
      </c>
      <c r="C30" t="s">
        <v>52</v>
      </c>
      <c r="D30" t="s">
        <v>34</v>
      </c>
      <c r="E30" t="s">
        <v>101</v>
      </c>
      <c r="F30" t="s">
        <v>32</v>
      </c>
      <c r="G30" s="3">
        <v>6000</v>
      </c>
      <c r="H30" s="5">
        <v>0.8</v>
      </c>
      <c r="I30">
        <f>G30*H30</f>
        <v>4800</v>
      </c>
      <c r="M30" t="s">
        <v>12</v>
      </c>
      <c r="N30">
        <f>COUNTIF(D13:D1012,"*D*")+COUNTIF(D13:D1012,"DD*")+COUNTIF(D13:D1012,"DDD")</f>
        <v>0</v>
      </c>
    </row>
    <row r="31" spans="1:14" x14ac:dyDescent="0.2">
      <c r="A31" t="s">
        <v>67</v>
      </c>
      <c r="B31" t="s">
        <v>55</v>
      </c>
      <c r="C31" t="s">
        <v>68</v>
      </c>
      <c r="D31" t="s">
        <v>70</v>
      </c>
      <c r="E31" t="s">
        <v>117</v>
      </c>
      <c r="F31" t="s">
        <v>71</v>
      </c>
      <c r="G31" s="3">
        <v>5500</v>
      </c>
      <c r="H31" s="5">
        <v>0.9</v>
      </c>
      <c r="I31">
        <f>G31*H31</f>
        <v>4950</v>
      </c>
      <c r="M31" t="s">
        <v>13</v>
      </c>
      <c r="N31">
        <f>COUNTIF(D13:D112,"*X*")+COUNTIF(D13:D112,"XX*")+COUNTIF(D13:D1012,"XXX")</f>
        <v>0</v>
      </c>
    </row>
    <row r="32" spans="1:14" x14ac:dyDescent="0.2">
      <c r="A32" t="s">
        <v>25</v>
      </c>
      <c r="B32" t="s">
        <v>83</v>
      </c>
      <c r="F32" t="s">
        <v>26</v>
      </c>
      <c r="G32" s="3">
        <v>5000</v>
      </c>
      <c r="H32" s="5">
        <v>0.3</v>
      </c>
      <c r="I32">
        <f>G32*H32</f>
        <v>1500</v>
      </c>
    </row>
    <row r="33" spans="1:14" x14ac:dyDescent="0.2">
      <c r="A33" t="s">
        <v>28</v>
      </c>
      <c r="B33" t="s">
        <v>110</v>
      </c>
      <c r="F33" t="s">
        <v>26</v>
      </c>
      <c r="G33" s="3">
        <v>5000</v>
      </c>
      <c r="H33" s="5">
        <v>0.3</v>
      </c>
      <c r="I33">
        <f>G33*H33</f>
        <v>1500</v>
      </c>
      <c r="J33" t="s">
        <v>36</v>
      </c>
      <c r="M33" t="s">
        <v>14</v>
      </c>
      <c r="N33">
        <f>COUNTIF(D13:D112,"*F*")+COUNTIF(D13:D112,"FF*")+COUNTIF(D13:D1012,"FFF")</f>
        <v>0</v>
      </c>
    </row>
    <row r="34" spans="1:14" x14ac:dyDescent="0.2">
      <c r="A34" t="s">
        <v>29</v>
      </c>
      <c r="B34" t="s">
        <v>110</v>
      </c>
      <c r="F34" t="s">
        <v>26</v>
      </c>
      <c r="G34" s="3">
        <v>5000</v>
      </c>
      <c r="H34" s="5">
        <v>0.3</v>
      </c>
      <c r="I34">
        <f>G34*H34</f>
        <v>1500</v>
      </c>
      <c r="J34" t="s">
        <v>36</v>
      </c>
      <c r="M34" t="s">
        <v>15</v>
      </c>
      <c r="N34">
        <f>COUNTIF(D13:D112,"*R*")+COUNTIF(D13:D112,"RR*")+COUNTIF(D13:D1012,"RRR")</f>
        <v>9</v>
      </c>
    </row>
    <row r="35" spans="1:14" x14ac:dyDescent="0.2">
      <c r="A35" t="s">
        <v>48</v>
      </c>
      <c r="C35" t="s">
        <v>49</v>
      </c>
      <c r="E35" t="s">
        <v>114</v>
      </c>
      <c r="F35" t="s">
        <v>32</v>
      </c>
      <c r="G35" s="3">
        <v>5000</v>
      </c>
      <c r="H35" s="5">
        <v>0.8</v>
      </c>
      <c r="I35">
        <f>G35*H35</f>
        <v>4000</v>
      </c>
    </row>
    <row r="36" spans="1:14" x14ac:dyDescent="0.2">
      <c r="A36" t="s">
        <v>159</v>
      </c>
      <c r="B36" t="s">
        <v>55</v>
      </c>
      <c r="C36" t="s">
        <v>157</v>
      </c>
      <c r="D36" t="s">
        <v>153</v>
      </c>
      <c r="E36" t="s">
        <v>117</v>
      </c>
      <c r="F36" t="s">
        <v>71</v>
      </c>
      <c r="G36" s="3">
        <v>3000</v>
      </c>
      <c r="H36" s="5">
        <v>0.1</v>
      </c>
      <c r="I36">
        <f>G36*H36</f>
        <v>300</v>
      </c>
      <c r="J36" t="s">
        <v>158</v>
      </c>
    </row>
    <row r="37" spans="1:14" x14ac:dyDescent="0.2">
      <c r="A37" t="s">
        <v>40</v>
      </c>
      <c r="B37" t="s">
        <v>41</v>
      </c>
      <c r="C37" t="s">
        <v>38</v>
      </c>
      <c r="D37" t="s">
        <v>75</v>
      </c>
      <c r="F37" t="s">
        <v>4</v>
      </c>
      <c r="G37" s="3">
        <v>1700</v>
      </c>
      <c r="H37" s="5">
        <v>0.1</v>
      </c>
      <c r="I37">
        <f>G37*H37</f>
        <v>170</v>
      </c>
    </row>
    <row r="38" spans="1:14" x14ac:dyDescent="0.2">
      <c r="A38" t="s">
        <v>152</v>
      </c>
      <c r="B38" t="s">
        <v>37</v>
      </c>
      <c r="C38" t="s">
        <v>155</v>
      </c>
      <c r="D38" t="s">
        <v>153</v>
      </c>
      <c r="E38" t="s">
        <v>154</v>
      </c>
      <c r="F38" t="s">
        <v>32</v>
      </c>
      <c r="G38" s="3">
        <v>1500</v>
      </c>
      <c r="H38" s="5">
        <v>0.4</v>
      </c>
      <c r="I38">
        <f>G38*H38</f>
        <v>600</v>
      </c>
      <c r="J38" s="6" t="s">
        <v>156</v>
      </c>
    </row>
    <row r="39" spans="1:14" x14ac:dyDescent="0.2">
      <c r="A39" t="s">
        <v>42</v>
      </c>
      <c r="B39" t="s">
        <v>43</v>
      </c>
      <c r="F39" t="s">
        <v>8</v>
      </c>
      <c r="G39" s="3">
        <v>1000</v>
      </c>
      <c r="H39" s="5">
        <v>0.8</v>
      </c>
      <c r="I39">
        <f>G39*H39</f>
        <v>800</v>
      </c>
      <c r="J39" t="s">
        <v>44</v>
      </c>
      <c r="M39" t="s">
        <v>10</v>
      </c>
      <c r="N39">
        <f>SUM(N32:N38)</f>
        <v>9</v>
      </c>
    </row>
    <row r="40" spans="1:14" x14ac:dyDescent="0.2">
      <c r="A40" t="s">
        <v>72</v>
      </c>
      <c r="B40" t="s">
        <v>55</v>
      </c>
      <c r="C40" t="s">
        <v>73</v>
      </c>
      <c r="D40" t="s">
        <v>70</v>
      </c>
      <c r="E40" t="s">
        <v>117</v>
      </c>
      <c r="F40" t="s">
        <v>71</v>
      </c>
      <c r="G40" s="3">
        <v>1000</v>
      </c>
      <c r="H40" s="5">
        <v>0.9</v>
      </c>
      <c r="I40">
        <f>G40*H40</f>
        <v>900</v>
      </c>
    </row>
    <row r="41" spans="1:14" x14ac:dyDescent="0.2">
      <c r="A41" t="s">
        <v>74</v>
      </c>
      <c r="B41" t="s">
        <v>55</v>
      </c>
      <c r="D41" t="s">
        <v>70</v>
      </c>
      <c r="E41" t="s">
        <v>117</v>
      </c>
      <c r="F41" t="s">
        <v>5</v>
      </c>
      <c r="G41" s="3">
        <v>900</v>
      </c>
      <c r="H41" s="5">
        <v>0.9</v>
      </c>
      <c r="I41">
        <f>G41*H41</f>
        <v>810</v>
      </c>
    </row>
    <row r="42" spans="1:14" x14ac:dyDescent="0.2">
      <c r="A42" t="s">
        <v>33</v>
      </c>
      <c r="B42" t="s">
        <v>53</v>
      </c>
      <c r="C42" t="s">
        <v>51</v>
      </c>
      <c r="D42" t="s">
        <v>34</v>
      </c>
      <c r="E42" t="s">
        <v>101</v>
      </c>
      <c r="F42" t="s">
        <v>4</v>
      </c>
      <c r="G42" s="3">
        <v>700</v>
      </c>
      <c r="H42" s="5">
        <v>0.7</v>
      </c>
      <c r="I42">
        <f>G42*H42</f>
        <v>489.99999999999994</v>
      </c>
      <c r="J42" t="s">
        <v>35</v>
      </c>
    </row>
    <row r="43" spans="1:14" x14ac:dyDescent="0.2">
      <c r="A43" t="s">
        <v>160</v>
      </c>
      <c r="B43" t="s">
        <v>161</v>
      </c>
      <c r="C43" t="s">
        <v>38</v>
      </c>
      <c r="D43" t="s">
        <v>153</v>
      </c>
      <c r="F43" t="s">
        <v>26</v>
      </c>
      <c r="G43" s="3">
        <v>600</v>
      </c>
      <c r="H43" s="5">
        <v>0.6</v>
      </c>
      <c r="I43">
        <f>G43*H43</f>
        <v>360</v>
      </c>
      <c r="J43" t="s">
        <v>162</v>
      </c>
    </row>
    <row r="44" spans="1:14" x14ac:dyDescent="0.2">
      <c r="A44" t="s">
        <v>151</v>
      </c>
      <c r="B44" t="s">
        <v>53</v>
      </c>
      <c r="C44" t="s">
        <v>38</v>
      </c>
      <c r="D44" t="s">
        <v>34</v>
      </c>
      <c r="E44" t="s">
        <v>101</v>
      </c>
      <c r="F44" t="s">
        <v>4</v>
      </c>
      <c r="G44" s="3">
        <v>150</v>
      </c>
      <c r="H44" s="5">
        <v>0.25</v>
      </c>
      <c r="I44">
        <f>G44*H44</f>
        <v>37.5</v>
      </c>
      <c r="J44" t="s">
        <v>35</v>
      </c>
    </row>
  </sheetData>
  <sortState xmlns:xlrd2="http://schemas.microsoft.com/office/spreadsheetml/2017/richdata2" ref="A1:N44">
    <sortCondition descending="1" ref="G1:G44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2017-10-24T15:40:09Z</dcterms:created>
  <dcterms:modified xsi:type="dcterms:W3CDTF">2023-11-28T11:15:51Z</dcterms:modified>
</cp:coreProperties>
</file>