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3460" windowWidth="28800" windowHeight="20540" tabRatio="500"/>
  </bookViews>
  <sheets>
    <sheet name="Hab populations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12" i="2" l="1"/>
  <c r="H1" i="2"/>
  <c r="F1" i="2"/>
  <c r="H4" i="2"/>
  <c r="H5" i="2"/>
  <c r="H7" i="2"/>
  <c r="H6" i="2"/>
  <c r="H8" i="2"/>
  <c r="H9" i="2"/>
  <c r="H10" i="2"/>
  <c r="H11" i="2"/>
  <c r="H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2" i="2"/>
  <c r="N34" i="2"/>
  <c r="N33" i="2"/>
  <c r="N31" i="2"/>
  <c r="N30" i="2"/>
  <c r="N37" i="2"/>
</calcChain>
</file>

<file path=xl/sharedStrings.xml><?xml version="1.0" encoding="utf-8"?>
<sst xmlns="http://schemas.openxmlformats.org/spreadsheetml/2006/main" count="79" uniqueCount="63">
  <si>
    <t>Location</t>
  </si>
  <si>
    <t>Hab</t>
  </si>
  <si>
    <t>Type</t>
  </si>
  <si>
    <t>Beehive</t>
  </si>
  <si>
    <t>Comment</t>
  </si>
  <si>
    <t>total</t>
  </si>
  <si>
    <t>SENATE COMPOSITION (INCOMPLETE)</t>
  </si>
  <si>
    <t>Determinist (D)</t>
  </si>
  <si>
    <t>Expansionist (X)</t>
  </si>
  <si>
    <t>Reformist (F)</t>
  </si>
  <si>
    <t>Reclaimer (R )</t>
  </si>
  <si>
    <t>Sport Team</t>
  </si>
  <si>
    <t>Korolev</t>
  </si>
  <si>
    <t>Japanese</t>
  </si>
  <si>
    <t>Major Influencers</t>
  </si>
  <si>
    <t>O'Neill</t>
  </si>
  <si>
    <t>Source</t>
  </si>
  <si>
    <t>Torus</t>
  </si>
  <si>
    <t>Citizens %</t>
  </si>
  <si>
    <t>Remembrance</t>
  </si>
  <si>
    <t>Earth-Luna L4</t>
  </si>
  <si>
    <t>S73</t>
  </si>
  <si>
    <t>Vo Ngyen</t>
  </si>
  <si>
    <t>GEO</t>
  </si>
  <si>
    <t>Reclaimers</t>
  </si>
  <si>
    <t>Languages</t>
  </si>
  <si>
    <t>English, Hindi, Wu</t>
  </si>
  <si>
    <t>French, Vietnamese</t>
  </si>
  <si>
    <t>Erato</t>
  </si>
  <si>
    <t>Luna</t>
  </si>
  <si>
    <t>S85</t>
  </si>
  <si>
    <t>Shackle</t>
  </si>
  <si>
    <t>S87</t>
  </si>
  <si>
    <t>Luna, Shackleton</t>
  </si>
  <si>
    <t>English, Hindi</t>
  </si>
  <si>
    <t>Mandarin, English</t>
  </si>
  <si>
    <t>Karpola / The Colony</t>
  </si>
  <si>
    <t>The Colony is miniaturised</t>
  </si>
  <si>
    <t>Javanese</t>
  </si>
  <si>
    <t>S88</t>
  </si>
  <si>
    <t>Feynman</t>
  </si>
  <si>
    <t>Arabic, English</t>
  </si>
  <si>
    <t>Omnicor</t>
  </si>
  <si>
    <t>Lunar orbit</t>
  </si>
  <si>
    <t>Cluster</t>
  </si>
  <si>
    <t>Mare Vaporum Circumlunar People's Republic</t>
  </si>
  <si>
    <t>S89</t>
  </si>
  <si>
    <t>Sun Yee On triad</t>
  </si>
  <si>
    <t>Cantonese, Mandarin</t>
  </si>
  <si>
    <t>Russian</t>
  </si>
  <si>
    <t>Korolev Shipyards "The Yard"</t>
  </si>
  <si>
    <t>Tsukomo</t>
  </si>
  <si>
    <t>S90</t>
  </si>
  <si>
    <t>Go-Nin group</t>
  </si>
  <si>
    <t>Muir</t>
  </si>
  <si>
    <t>English, German</t>
  </si>
  <si>
    <t>Preseravationists</t>
  </si>
  <si>
    <t>Not strictly LLA</t>
  </si>
  <si>
    <t>Earth-Luna L5</t>
  </si>
  <si>
    <t>Loncopué</t>
  </si>
  <si>
    <t>Jovians</t>
  </si>
  <si>
    <t>the_fix</t>
  </si>
  <si>
    <t>Spanish,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</si>
</sst>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9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RowHeight="15" x14ac:dyDescent="0"/>
  <cols>
    <col min="1" max="1" width="24.1640625" customWidth="1"/>
    <col min="2" max="2" width="19.5" customWidth="1"/>
    <col min="3" max="3" width="20.33203125" customWidth="1"/>
    <col min="4" max="4" width="8.5" customWidth="1"/>
    <col min="5" max="5" width="19.6640625" customWidth="1"/>
    <col min="6" max="6" width="14.6640625" style="3" customWidth="1"/>
    <col min="7" max="7" width="6.1640625" style="7" customWidth="1"/>
    <col min="8" max="8" width="9.6640625" style="10" customWidth="1"/>
    <col min="9" max="9" width="17" customWidth="1"/>
    <col min="13" max="13" width="14.83203125" customWidth="1"/>
    <col min="14" max="14" width="7.33203125" customWidth="1"/>
  </cols>
  <sheetData>
    <row r="1" spans="1:14" s="11" customFormat="1" ht="30">
      <c r="A1" s="11" t="s">
        <v>1</v>
      </c>
      <c r="B1" s="11" t="s">
        <v>0</v>
      </c>
      <c r="C1" s="11" t="s">
        <v>14</v>
      </c>
      <c r="D1" s="11" t="s">
        <v>16</v>
      </c>
      <c r="E1" s="11" t="s">
        <v>2</v>
      </c>
      <c r="F1" s="12" t="str">
        <f>"Population total (of "&amp;INT(SUM(F2:F999)/1000000)&amp;" M)"</f>
        <v>Population total (of 24 M)</v>
      </c>
      <c r="G1" s="13" t="s">
        <v>18</v>
      </c>
      <c r="H1" s="14" t="str">
        <f>"CitPop (of "&amp;INT(SUM(H2:H999)/1000000)&amp;" M)"</f>
        <v>CitPop (of 13 M)</v>
      </c>
      <c r="I1" s="11" t="s">
        <v>25</v>
      </c>
      <c r="J1" s="11" t="s">
        <v>11</v>
      </c>
      <c r="K1" s="11" t="s">
        <v>4</v>
      </c>
    </row>
    <row r="2" spans="1:14" s="1" customFormat="1">
      <c r="A2" s="1" t="s">
        <v>19</v>
      </c>
      <c r="B2" s="1" t="s">
        <v>20</v>
      </c>
      <c r="D2" s="1" t="s">
        <v>21</v>
      </c>
      <c r="E2" s="1" t="s">
        <v>15</v>
      </c>
      <c r="F2" s="2">
        <v>6000000</v>
      </c>
      <c r="G2" s="6">
        <v>0.4</v>
      </c>
      <c r="H2" s="10">
        <f>F2*G2</f>
        <v>2400000</v>
      </c>
      <c r="I2" s="1" t="s">
        <v>26</v>
      </c>
    </row>
    <row r="3" spans="1:14" s="4" customFormat="1">
      <c r="A3" s="4" t="s">
        <v>22</v>
      </c>
      <c r="B3" s="4" t="s">
        <v>23</v>
      </c>
      <c r="C3" s="4" t="s">
        <v>24</v>
      </c>
      <c r="D3" s="4" t="s">
        <v>21</v>
      </c>
      <c r="E3" s="4" t="s">
        <v>15</v>
      </c>
      <c r="F3" s="5">
        <v>2000000</v>
      </c>
      <c r="G3" s="8">
        <v>0.7</v>
      </c>
      <c r="H3" s="10">
        <f t="shared" ref="H3:H42" si="0">F3*G3</f>
        <v>1400000</v>
      </c>
      <c r="I3" s="4" t="s">
        <v>27</v>
      </c>
    </row>
    <row r="4" spans="1:14" s="1" customFormat="1">
      <c r="A4" s="1" t="s">
        <v>28</v>
      </c>
      <c r="B4" s="1" t="s">
        <v>29</v>
      </c>
      <c r="D4" s="1" t="s">
        <v>30</v>
      </c>
      <c r="E4" s="1" t="s">
        <v>3</v>
      </c>
      <c r="F4" s="2">
        <v>5100000</v>
      </c>
      <c r="G4" s="6">
        <v>0.6</v>
      </c>
      <c r="H4" s="9">
        <f t="shared" si="0"/>
        <v>3060000</v>
      </c>
      <c r="I4" s="1" t="s">
        <v>35</v>
      </c>
    </row>
    <row r="5" spans="1:14">
      <c r="A5" s="4" t="s">
        <v>31</v>
      </c>
      <c r="B5" t="s">
        <v>33</v>
      </c>
      <c r="D5" t="s">
        <v>32</v>
      </c>
      <c r="E5" s="4" t="s">
        <v>3</v>
      </c>
      <c r="F5" s="3">
        <v>8000000</v>
      </c>
      <c r="G5" s="7">
        <v>0.5</v>
      </c>
      <c r="H5" s="10">
        <f t="shared" si="0"/>
        <v>4000000</v>
      </c>
      <c r="I5" t="s">
        <v>34</v>
      </c>
      <c r="L5" s="3"/>
      <c r="N5" s="3"/>
    </row>
    <row r="6" spans="1:14">
      <c r="A6" s="4" t="s">
        <v>36</v>
      </c>
      <c r="B6" t="s">
        <v>29</v>
      </c>
      <c r="D6" t="s">
        <v>39</v>
      </c>
      <c r="E6" s="4" t="s">
        <v>3</v>
      </c>
      <c r="F6" s="3">
        <v>1000000</v>
      </c>
      <c r="G6" s="7">
        <v>0.75</v>
      </c>
      <c r="H6" s="10">
        <f t="shared" si="0"/>
        <v>750000</v>
      </c>
      <c r="I6" t="s">
        <v>38</v>
      </c>
      <c r="K6" t="s">
        <v>37</v>
      </c>
    </row>
    <row r="7" spans="1:14">
      <c r="A7" s="4" t="s">
        <v>40</v>
      </c>
      <c r="B7" t="s">
        <v>29</v>
      </c>
      <c r="C7" t="s">
        <v>42</v>
      </c>
      <c r="D7" t="s">
        <v>39</v>
      </c>
      <c r="E7" s="4" t="s">
        <v>3</v>
      </c>
      <c r="F7" s="3">
        <v>50000</v>
      </c>
      <c r="G7" s="7">
        <v>0.7</v>
      </c>
      <c r="H7" s="10">
        <f t="shared" si="0"/>
        <v>35000</v>
      </c>
      <c r="I7" t="s">
        <v>41</v>
      </c>
    </row>
    <row r="8" spans="1:14">
      <c r="A8" s="4" t="s">
        <v>50</v>
      </c>
      <c r="B8" s="4" t="s">
        <v>43</v>
      </c>
      <c r="C8" s="4" t="s">
        <v>12</v>
      </c>
      <c r="D8" s="4" t="s">
        <v>39</v>
      </c>
      <c r="E8" s="4" t="s">
        <v>44</v>
      </c>
      <c r="F8" s="3">
        <v>25000</v>
      </c>
      <c r="G8" s="7">
        <v>0.9</v>
      </c>
      <c r="H8" s="10">
        <f t="shared" si="0"/>
        <v>22500</v>
      </c>
      <c r="I8" s="4" t="s">
        <v>49</v>
      </c>
    </row>
    <row r="9" spans="1:14">
      <c r="A9" s="4" t="s">
        <v>45</v>
      </c>
      <c r="B9" s="4" t="s">
        <v>43</v>
      </c>
      <c r="C9" t="s">
        <v>47</v>
      </c>
      <c r="D9" s="4" t="s">
        <v>46</v>
      </c>
      <c r="E9" t="s">
        <v>15</v>
      </c>
      <c r="F9" s="3">
        <v>2000000</v>
      </c>
      <c r="G9" s="7">
        <v>0.8</v>
      </c>
      <c r="H9" s="10">
        <f t="shared" si="0"/>
        <v>1600000</v>
      </c>
      <c r="I9" s="4" t="s">
        <v>48</v>
      </c>
      <c r="L9" s="3"/>
    </row>
    <row r="10" spans="1:14">
      <c r="A10" s="4" t="s">
        <v>51</v>
      </c>
      <c r="B10" s="4" t="s">
        <v>43</v>
      </c>
      <c r="C10" t="s">
        <v>53</v>
      </c>
      <c r="D10" s="4" t="s">
        <v>52</v>
      </c>
      <c r="E10" s="4" t="s">
        <v>17</v>
      </c>
      <c r="F10" s="3">
        <v>10000</v>
      </c>
      <c r="G10" s="7">
        <v>0.95</v>
      </c>
      <c r="H10" s="10">
        <f t="shared" si="0"/>
        <v>9500</v>
      </c>
      <c r="I10" s="4" t="s">
        <v>13</v>
      </c>
    </row>
    <row r="11" spans="1:14" s="1" customFormat="1">
      <c r="A11" s="4" t="s">
        <v>54</v>
      </c>
      <c r="B11" s="4" t="s">
        <v>29</v>
      </c>
      <c r="C11" t="s">
        <v>56</v>
      </c>
      <c r="D11" s="4" t="s">
        <v>39</v>
      </c>
      <c r="E11" s="4" t="s">
        <v>3</v>
      </c>
      <c r="F11" s="3">
        <v>8000</v>
      </c>
      <c r="G11" s="7">
        <v>0.1</v>
      </c>
      <c r="H11" s="10">
        <f t="shared" si="0"/>
        <v>800</v>
      </c>
      <c r="I11" s="4" t="s">
        <v>55</v>
      </c>
      <c r="J11"/>
      <c r="K11" t="s">
        <v>57</v>
      </c>
      <c r="L11"/>
      <c r="M11"/>
      <c r="N11"/>
    </row>
    <row r="12" spans="1:14">
      <c r="A12" s="4" t="s">
        <v>59</v>
      </c>
      <c r="B12" s="4" t="s">
        <v>58</v>
      </c>
      <c r="C12" t="s">
        <v>60</v>
      </c>
      <c r="D12" s="4" t="s">
        <v>61</v>
      </c>
      <c r="E12" s="4" t="s">
        <v>17</v>
      </c>
      <c r="F12" s="3">
        <v>180000</v>
      </c>
      <c r="G12" s="7">
        <v>0.75</v>
      </c>
      <c r="H12" s="10">
        <f t="shared" si="0"/>
        <v>135000</v>
      </c>
      <c r="I12" s="4" t="s">
        <v>62</v>
      </c>
    </row>
    <row r="13" spans="1:14">
      <c r="A13" s="4"/>
      <c r="B13" s="4"/>
      <c r="C13" s="4"/>
      <c r="D13" s="4"/>
      <c r="E13" s="4"/>
      <c r="H13" s="10">
        <f t="shared" si="0"/>
        <v>0</v>
      </c>
    </row>
    <row r="14" spans="1:14">
      <c r="A14" s="4"/>
      <c r="B14" s="4"/>
      <c r="D14" s="4"/>
      <c r="E14" s="4"/>
      <c r="H14" s="10">
        <f t="shared" si="0"/>
        <v>0</v>
      </c>
    </row>
    <row r="15" spans="1:14">
      <c r="A15" s="4"/>
      <c r="E15" s="4"/>
      <c r="H15" s="10">
        <f t="shared" si="0"/>
        <v>0</v>
      </c>
    </row>
    <row r="16" spans="1:14" s="4" customFormat="1">
      <c r="F16" s="3"/>
      <c r="G16" s="7"/>
      <c r="H16" s="10">
        <f t="shared" si="0"/>
        <v>0</v>
      </c>
      <c r="I16"/>
      <c r="J16"/>
      <c r="K16"/>
      <c r="L16"/>
      <c r="M16"/>
      <c r="N16"/>
    </row>
    <row r="17" spans="1:14">
      <c r="A17" s="4"/>
      <c r="B17" s="4"/>
      <c r="D17" s="4"/>
      <c r="E17" s="4"/>
      <c r="H17" s="10">
        <f t="shared" si="0"/>
        <v>0</v>
      </c>
    </row>
    <row r="18" spans="1:14">
      <c r="A18" s="4"/>
      <c r="E18" s="4"/>
      <c r="H18" s="10">
        <f t="shared" si="0"/>
        <v>0</v>
      </c>
      <c r="J18" s="1"/>
      <c r="M18" s="1"/>
      <c r="N18" s="1"/>
    </row>
    <row r="19" spans="1:14">
      <c r="A19" s="4"/>
      <c r="B19" s="4"/>
      <c r="D19" s="4"/>
      <c r="E19" s="4"/>
      <c r="H19" s="10">
        <f t="shared" si="0"/>
        <v>0</v>
      </c>
    </row>
    <row r="20" spans="1:14">
      <c r="A20" s="4"/>
      <c r="B20" s="4"/>
      <c r="D20" s="4"/>
      <c r="E20" s="4"/>
      <c r="H20" s="10">
        <f t="shared" si="0"/>
        <v>0</v>
      </c>
      <c r="I20" s="4"/>
    </row>
    <row r="21" spans="1:14">
      <c r="A21" s="4"/>
      <c r="B21" s="4"/>
      <c r="D21" s="4"/>
      <c r="E21" s="4"/>
      <c r="H21" s="10">
        <f t="shared" si="0"/>
        <v>0</v>
      </c>
    </row>
    <row r="22" spans="1:14">
      <c r="A22" s="4"/>
      <c r="E22" s="4"/>
      <c r="H22" s="10">
        <f t="shared" si="0"/>
        <v>0</v>
      </c>
    </row>
    <row r="23" spans="1:14">
      <c r="A23" s="4"/>
      <c r="B23" s="4"/>
      <c r="D23" s="4"/>
      <c r="E23" s="4"/>
      <c r="H23" s="10">
        <f t="shared" si="0"/>
        <v>0</v>
      </c>
      <c r="I23" s="4"/>
    </row>
    <row r="24" spans="1:14">
      <c r="A24" s="4"/>
      <c r="E24" s="4"/>
      <c r="H24" s="10">
        <f t="shared" si="0"/>
        <v>0</v>
      </c>
      <c r="I24" s="4"/>
    </row>
    <row r="25" spans="1:14">
      <c r="H25" s="10">
        <f t="shared" si="0"/>
        <v>0</v>
      </c>
    </row>
    <row r="26" spans="1:14">
      <c r="H26" s="10">
        <f t="shared" si="0"/>
        <v>0</v>
      </c>
    </row>
    <row r="27" spans="1:14">
      <c r="H27" s="10">
        <f t="shared" si="0"/>
        <v>0</v>
      </c>
      <c r="J27" s="4"/>
      <c r="L27" s="4"/>
      <c r="M27" s="4"/>
      <c r="N27" s="4"/>
    </row>
    <row r="28" spans="1:14">
      <c r="H28" s="10">
        <f t="shared" si="0"/>
        <v>0</v>
      </c>
    </row>
    <row r="29" spans="1:14">
      <c r="H29" s="10">
        <f t="shared" si="0"/>
        <v>0</v>
      </c>
      <c r="M29" t="s">
        <v>6</v>
      </c>
    </row>
    <row r="30" spans="1:14">
      <c r="H30" s="10">
        <f t="shared" si="0"/>
        <v>0</v>
      </c>
      <c r="M30" t="s">
        <v>7</v>
      </c>
      <c r="N30">
        <f>COUNTIF(D13:D1012,"*D*")+COUNTIF(D13:D1012,"DD*")+COUNTIF(D13:D1012,"DDD")</f>
        <v>0</v>
      </c>
    </row>
    <row r="31" spans="1:14">
      <c r="A31" s="4"/>
      <c r="E31" s="4"/>
      <c r="H31" s="10">
        <f t="shared" si="0"/>
        <v>0</v>
      </c>
      <c r="M31" t="s">
        <v>8</v>
      </c>
      <c r="N31">
        <f>COUNTIF(D13:D112,"*X*")+COUNTIF(D13:D112,"XX*")+COUNTIF(D13:D1012,"XXX")</f>
        <v>0</v>
      </c>
    </row>
    <row r="32" spans="1:14">
      <c r="H32" s="10">
        <f t="shared" si="0"/>
        <v>0</v>
      </c>
    </row>
    <row r="33" spans="1:14">
      <c r="H33" s="10">
        <f t="shared" si="0"/>
        <v>0</v>
      </c>
      <c r="M33" t="s">
        <v>9</v>
      </c>
      <c r="N33">
        <f>COUNTIF(D13:D112,"*F*")+COUNTIF(D13:D112,"FF*")+COUNTIF(D13:D1012,"FFF")</f>
        <v>0</v>
      </c>
    </row>
    <row r="34" spans="1:14">
      <c r="H34" s="10">
        <f t="shared" si="0"/>
        <v>0</v>
      </c>
      <c r="M34" t="s">
        <v>10</v>
      </c>
      <c r="N34">
        <f>COUNTIF(D13:D112,"*R*")+COUNTIF(D13:D112,"RR*")+COUNTIF(D13:D1012,"RRR")</f>
        <v>0</v>
      </c>
    </row>
    <row r="35" spans="1:14">
      <c r="A35" s="4"/>
      <c r="E35" s="4"/>
      <c r="H35" s="10">
        <f t="shared" si="0"/>
        <v>0</v>
      </c>
    </row>
    <row r="36" spans="1:14">
      <c r="A36" s="4"/>
      <c r="E36" s="4"/>
      <c r="H36" s="10">
        <f t="shared" si="0"/>
        <v>0</v>
      </c>
    </row>
    <row r="37" spans="1:14">
      <c r="A37" s="4"/>
      <c r="E37" s="4"/>
      <c r="H37" s="10">
        <f t="shared" si="0"/>
        <v>0</v>
      </c>
      <c r="M37" t="s">
        <v>5</v>
      </c>
      <c r="N37">
        <f>SUM(N30:N36)</f>
        <v>0</v>
      </c>
    </row>
    <row r="38" spans="1:14">
      <c r="A38" s="4"/>
      <c r="E38" s="4"/>
      <c r="H38" s="10">
        <f t="shared" si="0"/>
        <v>0</v>
      </c>
    </row>
    <row r="39" spans="1:14">
      <c r="A39" s="4"/>
      <c r="E39" s="4"/>
      <c r="H39" s="10">
        <f t="shared" si="0"/>
        <v>0</v>
      </c>
    </row>
    <row r="40" spans="1:14">
      <c r="A40" s="4"/>
      <c r="B40" s="4"/>
      <c r="C40" s="4"/>
      <c r="D40" s="4"/>
      <c r="E40" s="4"/>
      <c r="F40" s="5"/>
      <c r="G40" s="8"/>
      <c r="H40" s="10">
        <f t="shared" si="0"/>
        <v>0</v>
      </c>
      <c r="K40" s="4"/>
    </row>
    <row r="41" spans="1:14">
      <c r="H41" s="10">
        <f t="shared" si="0"/>
        <v>0</v>
      </c>
    </row>
    <row r="42" spans="1:14">
      <c r="H42" s="10">
        <f t="shared" si="0"/>
        <v>0</v>
      </c>
    </row>
  </sheetData>
  <sortState ref="A1:N40">
    <sortCondition descending="1" ref="F1:F4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 populations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Dare Talvitie</cp:lastModifiedBy>
  <dcterms:created xsi:type="dcterms:W3CDTF">2017-10-24T15:40:09Z</dcterms:created>
  <dcterms:modified xsi:type="dcterms:W3CDTF">2022-09-29T10:50:06Z</dcterms:modified>
</cp:coreProperties>
</file>