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are/Documents/personal/rpg/posthuman/"/>
    </mc:Choice>
  </mc:AlternateContent>
  <xr:revisionPtr revIDLastSave="0" documentId="13_ncr:1_{136E12C2-ADD2-C64B-9F12-D0ABAA1C5A85}" xr6:coauthVersionLast="47" xr6:coauthVersionMax="47" xr10:uidLastSave="{00000000-0000-0000-0000-000000000000}"/>
  <bookViews>
    <workbookView xWindow="0" yWindow="500" windowWidth="28800" windowHeight="17540" tabRatio="500" activeTab="1" xr2:uid="{00000000-000D-0000-FFFF-FFFF00000000}"/>
  </bookViews>
  <sheets>
    <sheet name="Fleet structure" sheetId="1" r:id="rId1"/>
    <sheet name="Hab populations" sheetId="2" r:id="rId2"/>
    <sheet name="Ship sta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2" i="2" l="1"/>
  <c r="M21" i="2"/>
  <c r="M20" i="2"/>
  <c r="M19" i="2"/>
  <c r="M25" i="2" s="1"/>
  <c r="N4" i="3"/>
  <c r="M4" i="3"/>
  <c r="F4" i="3"/>
  <c r="F3" i="3"/>
  <c r="N3" i="3"/>
  <c r="M3" i="3"/>
  <c r="M2" i="3"/>
  <c r="N2" i="3"/>
  <c r="F2" i="3"/>
  <c r="K5" i="2"/>
</calcChain>
</file>

<file path=xl/sharedStrings.xml><?xml version="1.0" encoding="utf-8"?>
<sst xmlns="http://schemas.openxmlformats.org/spreadsheetml/2006/main" count="603" uniqueCount="399">
  <si>
    <t>JSF: Structure</t>
  </si>
  <si>
    <t>Unit</t>
  </si>
  <si>
    <t>Sub-unit</t>
  </si>
  <si>
    <t>Ship</t>
  </si>
  <si>
    <t>Ganymede Battle Fleet</t>
  </si>
  <si>
    <t>Saint Peter</t>
  </si>
  <si>
    <t>Admiral GOTTI</t>
  </si>
  <si>
    <t>Fleet Command</t>
  </si>
  <si>
    <t>Saint Alexandra</t>
  </si>
  <si>
    <t>Ship Class</t>
  </si>
  <si>
    <t>Capital Ship</t>
  </si>
  <si>
    <t>Battlecruiser</t>
  </si>
  <si>
    <t>Commodore MILCH</t>
  </si>
  <si>
    <t>McPherson</t>
  </si>
  <si>
    <t>Frigate</t>
  </si>
  <si>
    <t>Captain VILLALOBOS</t>
  </si>
  <si>
    <t>Saint Paula</t>
  </si>
  <si>
    <t>Captain GUTIERRE</t>
  </si>
  <si>
    <t>91st Tactical Squadron</t>
  </si>
  <si>
    <t>Saint Moninne</t>
  </si>
  <si>
    <t>Commodore DOLE</t>
  </si>
  <si>
    <t>Dierks</t>
  </si>
  <si>
    <t>Corvette</t>
  </si>
  <si>
    <t>Captain PERRY</t>
  </si>
  <si>
    <t>Europan Defense Fleet</t>
  </si>
  <si>
    <t>Saint Dominic</t>
  </si>
  <si>
    <t>Admiral KIBAHARA</t>
  </si>
  <si>
    <t>21st Bombardier Squadron</t>
  </si>
  <si>
    <t>Saint Barbara</t>
  </si>
  <si>
    <t>Commodore VALCHEZ</t>
  </si>
  <si>
    <t>16th Rapid Strike Squadron</t>
  </si>
  <si>
    <t>Saint Jerome</t>
  </si>
  <si>
    <t>Commodore GARAND</t>
  </si>
  <si>
    <t>Central Moons Fleet</t>
  </si>
  <si>
    <t>Saint Helena</t>
  </si>
  <si>
    <t>Admiral KENNEDY</t>
  </si>
  <si>
    <t>1st Rapid Strike Squadron</t>
  </si>
  <si>
    <t>Saint Joan of Arc</t>
  </si>
  <si>
    <t>Jonestown</t>
  </si>
  <si>
    <t>Captain FIGUEROLA</t>
  </si>
  <si>
    <t>Montego Bay</t>
  </si>
  <si>
    <t>Captain DACHOFF</t>
  </si>
  <si>
    <t>Rio Blanca</t>
  </si>
  <si>
    <t>Juncal</t>
  </si>
  <si>
    <t>Captain BASTA</t>
  </si>
  <si>
    <t>Leyte</t>
  </si>
  <si>
    <t>Captain IVES</t>
  </si>
  <si>
    <t>Nissequogue</t>
  </si>
  <si>
    <t>Tug</t>
  </si>
  <si>
    <t>Captain LASILVA</t>
  </si>
  <si>
    <t>Pontiac</t>
  </si>
  <si>
    <t>Fast Courier</t>
  </si>
  <si>
    <t>varies</t>
  </si>
  <si>
    <t>6th Bombardier Squadron</t>
  </si>
  <si>
    <t>87th Swiss Squadron</t>
  </si>
  <si>
    <t>Asuncion</t>
  </si>
  <si>
    <t>Commodore COOK</t>
  </si>
  <si>
    <t>15th Support Squadron</t>
  </si>
  <si>
    <t>Saint Catherine</t>
  </si>
  <si>
    <t>Commodore SHIM</t>
  </si>
  <si>
    <t>Tumbes</t>
  </si>
  <si>
    <t>Captain BERKOWITZ</t>
  </si>
  <si>
    <t>Io Astromarine</t>
  </si>
  <si>
    <t>Argentina</t>
  </si>
  <si>
    <t>Admiral WALLOON</t>
  </si>
  <si>
    <t>4th Spaceborne Assault Squadron</t>
  </si>
  <si>
    <t>Tremendous</t>
  </si>
  <si>
    <t>Commodore TANG</t>
  </si>
  <si>
    <t>8th Support Squadron</t>
  </si>
  <si>
    <t>Saint Anne</t>
  </si>
  <si>
    <t>Commodore BIN MALIK</t>
  </si>
  <si>
    <t>13th Penal Squadron</t>
  </si>
  <si>
    <t>Saint Leonard</t>
  </si>
  <si>
    <t>Commodore VITACRUZ</t>
  </si>
  <si>
    <t>27th Transport Squadron</t>
  </si>
  <si>
    <t>Saint Devota</t>
  </si>
  <si>
    <t>Commodore KELVIN</t>
  </si>
  <si>
    <t>Amalthean Defense Fleet</t>
  </si>
  <si>
    <t>Chile</t>
  </si>
  <si>
    <t>Admiral OLAZABAL</t>
  </si>
  <si>
    <t>5th Special Support Squadron</t>
  </si>
  <si>
    <t>Havana</t>
  </si>
  <si>
    <t>Tanker</t>
  </si>
  <si>
    <t>Commodore ROBICHEUX</t>
  </si>
  <si>
    <t>20th Counteractive Squadron</t>
  </si>
  <si>
    <t>Yucatan</t>
  </si>
  <si>
    <t>Commodore VAHLEN</t>
  </si>
  <si>
    <t>Deep Space Fleet</t>
  </si>
  <si>
    <t>Vengeance</t>
  </si>
  <si>
    <t>Admiral ROCKWELL</t>
  </si>
  <si>
    <t>7th Planet Breaker Squadron</t>
  </si>
  <si>
    <t>Call of the Void</t>
  </si>
  <si>
    <t>Battleship</t>
  </si>
  <si>
    <t>Commodore DIMENGO</t>
  </si>
  <si>
    <t>10th Mass Devastation Squadron</t>
  </si>
  <si>
    <t>Scourger</t>
  </si>
  <si>
    <t>Commodore BAUTISTA</t>
  </si>
  <si>
    <t>Commodore FITZGERALD</t>
  </si>
  <si>
    <t>81st Deep Space Recon Battalion</t>
  </si>
  <si>
    <t>Callistan Battle Fleet</t>
  </si>
  <si>
    <t>Saint Maria Magdalene</t>
  </si>
  <si>
    <t>Zona Rosa</t>
  </si>
  <si>
    <t>Captain BRENNER</t>
  </si>
  <si>
    <t>9th Patrol Squadron</t>
  </si>
  <si>
    <t>Saint Rita</t>
  </si>
  <si>
    <t>Juneau</t>
  </si>
  <si>
    <t>Destroyer</t>
  </si>
  <si>
    <t>Captain O'NEAL</t>
  </si>
  <si>
    <t>Basra</t>
  </si>
  <si>
    <t>Captain FEIJOO</t>
  </si>
  <si>
    <t>Alsea</t>
  </si>
  <si>
    <t>Captain JIMENEZ</t>
  </si>
  <si>
    <t>12th Support Squadron</t>
  </si>
  <si>
    <t>Curacao</t>
  </si>
  <si>
    <t>Commodore REYES-KILN</t>
  </si>
  <si>
    <t>Camargo</t>
  </si>
  <si>
    <t>Captain CEAULESCU</t>
  </si>
  <si>
    <t>Ancajan</t>
  </si>
  <si>
    <t>Captain ZAVARJELOS</t>
  </si>
  <si>
    <t>Vineocoda</t>
  </si>
  <si>
    <t>Captain UNGER</t>
  </si>
  <si>
    <t>17th Combat Squadron</t>
  </si>
  <si>
    <t>Saint Quiteria</t>
  </si>
  <si>
    <t>Commodore VAN HAUS</t>
  </si>
  <si>
    <t>Saint Iocastina</t>
  </si>
  <si>
    <t>10th Callistan Regiment</t>
  </si>
  <si>
    <t>Colonel PETERSEN</t>
  </si>
  <si>
    <t>22nd Selenial Defense Squadron</t>
  </si>
  <si>
    <t>Basseterre</t>
  </si>
  <si>
    <t>Commodore SALINAS</t>
  </si>
  <si>
    <t>34th Engineering Squadron</t>
  </si>
  <si>
    <t>Wang-Hermann Dock</t>
  </si>
  <si>
    <t>Dock</t>
  </si>
  <si>
    <t>Commodore ORLOV</t>
  </si>
  <si>
    <t>Outer Moons Fleet</t>
  </si>
  <si>
    <t>Saint Genevieve</t>
  </si>
  <si>
    <t>30th Patrol Squadron</t>
  </si>
  <si>
    <t>Saint Giles</t>
  </si>
  <si>
    <t>Commodore WAYNE</t>
  </si>
  <si>
    <t>24th Support Squadron</t>
  </si>
  <si>
    <t>Saint Blaise</t>
  </si>
  <si>
    <t>92nd Destroyer Squadron</t>
  </si>
  <si>
    <t>Saint Wenceslas</t>
  </si>
  <si>
    <t>Commodore LUO</t>
  </si>
  <si>
    <t>JSF Intelligence Fleet</t>
  </si>
  <si>
    <t>Admiral OLIVAS</t>
  </si>
  <si>
    <t>Oaxaca</t>
  </si>
  <si>
    <t>Ship Type</t>
  </si>
  <si>
    <t>Antigua</t>
  </si>
  <si>
    <t>Hargrave</t>
  </si>
  <si>
    <t>Southeastern</t>
  </si>
  <si>
    <t>Sergio</t>
  </si>
  <si>
    <t>Powell</t>
  </si>
  <si>
    <t>Mako</t>
  </si>
  <si>
    <t>Abu Dhabi</t>
  </si>
  <si>
    <t>Avadaci</t>
  </si>
  <si>
    <t>Corbin</t>
  </si>
  <si>
    <t>Tianqi</t>
  </si>
  <si>
    <t>Heinlein</t>
  </si>
  <si>
    <t>Villemot</t>
  </si>
  <si>
    <t>Small Transport</t>
  </si>
  <si>
    <t>Wyatt Earp</t>
  </si>
  <si>
    <t>OCSLA Prime I</t>
  </si>
  <si>
    <t>OCSLA Prime II</t>
  </si>
  <si>
    <t>OCSLA Hex I</t>
  </si>
  <si>
    <t>Southern (Prototype)</t>
  </si>
  <si>
    <t>Southern</t>
  </si>
  <si>
    <t>SWBCR</t>
  </si>
  <si>
    <t>Commodore Sofia ROCA</t>
  </si>
  <si>
    <t>Commodore Preston HESELTINE</t>
  </si>
  <si>
    <t>Admiral Lena CUNEOVIDAL</t>
  </si>
  <si>
    <t>Captain Reba WAKALLA</t>
  </si>
  <si>
    <t>Amalthea</t>
  </si>
  <si>
    <t>Solano</t>
  </si>
  <si>
    <t>Metis</t>
  </si>
  <si>
    <t>Location</t>
  </si>
  <si>
    <t>Hab</t>
  </si>
  <si>
    <t>Population</t>
  </si>
  <si>
    <t>Bush</t>
  </si>
  <si>
    <t>Type</t>
  </si>
  <si>
    <t>Adrastea</t>
  </si>
  <si>
    <t>Fairway</t>
  </si>
  <si>
    <t>Reagan</t>
  </si>
  <si>
    <t>Thebe</t>
  </si>
  <si>
    <t>McAllen</t>
  </si>
  <si>
    <t>Ganymede</t>
  </si>
  <si>
    <t>Liberty</t>
  </si>
  <si>
    <t>Callisto</t>
  </si>
  <si>
    <t>Ger∂r</t>
  </si>
  <si>
    <t>Beehive</t>
  </si>
  <si>
    <t>Nuevo Tagle</t>
  </si>
  <si>
    <t>Nixieland</t>
  </si>
  <si>
    <t>Quebec-sur-la-Glace</t>
  </si>
  <si>
    <t>Jupiter LVII</t>
  </si>
  <si>
    <t>Miory</t>
  </si>
  <si>
    <t>Himalia</t>
  </si>
  <si>
    <t>Pinochet</t>
  </si>
  <si>
    <t>Lysithea</t>
  </si>
  <si>
    <t>Friedman</t>
  </si>
  <si>
    <t>Tumanga</t>
  </si>
  <si>
    <t>Balizas</t>
  </si>
  <si>
    <t>San Pedro</t>
  </si>
  <si>
    <t>Eisern</t>
  </si>
  <si>
    <t>Europa</t>
  </si>
  <si>
    <t>Santa Maria del Mar</t>
  </si>
  <si>
    <t>Mission du Raquel</t>
  </si>
  <si>
    <t>Tin Can</t>
  </si>
  <si>
    <t>Status</t>
  </si>
  <si>
    <t>Prot</t>
  </si>
  <si>
    <t>Holy See</t>
  </si>
  <si>
    <t>Castle</t>
  </si>
  <si>
    <t>Io</t>
  </si>
  <si>
    <t>Maui Patera</t>
  </si>
  <si>
    <t>Prison</t>
  </si>
  <si>
    <t>Hoover</t>
  </si>
  <si>
    <t>Sinope</t>
  </si>
  <si>
    <t>Garcia</t>
  </si>
  <si>
    <t>Processing Facility</t>
  </si>
  <si>
    <t>Grande Bastiana</t>
  </si>
  <si>
    <t>Leda</t>
  </si>
  <si>
    <t>Chung</t>
  </si>
  <si>
    <t>Distance (AU)</t>
  </si>
  <si>
    <t>Elara</t>
  </si>
  <si>
    <t>Buckley</t>
  </si>
  <si>
    <t>Ananke</t>
  </si>
  <si>
    <t>Nixon</t>
  </si>
  <si>
    <t>Total population:</t>
  </si>
  <si>
    <t>Kissinger</t>
  </si>
  <si>
    <t>Carme</t>
  </si>
  <si>
    <t>SHIP TYPE</t>
  </si>
  <si>
    <t>Crew</t>
  </si>
  <si>
    <t>Ship class</t>
  </si>
  <si>
    <t>Engine</t>
  </si>
  <si>
    <t>Mass (tons)</t>
  </si>
  <si>
    <t>Fusion</t>
  </si>
  <si>
    <t>Dry mass</t>
  </si>
  <si>
    <t>Length m</t>
  </si>
  <si>
    <t>Beam m</t>
  </si>
  <si>
    <t>Draft m</t>
  </si>
  <si>
    <t>Vol m^3</t>
  </si>
  <si>
    <t>Power GW</t>
  </si>
  <si>
    <t>∆v km/s</t>
  </si>
  <si>
    <t>Impulse s</t>
  </si>
  <si>
    <t>(Initial) Acc G</t>
  </si>
  <si>
    <t>Note: 80% is said to reside withen inner moons</t>
  </si>
  <si>
    <t>Salvator</t>
  </si>
  <si>
    <t>Faluvia</t>
  </si>
  <si>
    <t>Erin Farath</t>
  </si>
  <si>
    <t>Vidarr City</t>
  </si>
  <si>
    <t>Nuevo Santiago</t>
  </si>
  <si>
    <t>Reagan (cluster)</t>
  </si>
  <si>
    <t>Comment</t>
  </si>
  <si>
    <t>"Joviwood"</t>
  </si>
  <si>
    <t>New Vatican</t>
  </si>
  <si>
    <t>Vacation resort</t>
  </si>
  <si>
    <t>grain</t>
  </si>
  <si>
    <t>wine</t>
  </si>
  <si>
    <t>Agric. Garden, restricted</t>
  </si>
  <si>
    <t>Callirhoe</t>
  </si>
  <si>
    <t>Dome</t>
  </si>
  <si>
    <t>Schilling</t>
  </si>
  <si>
    <t>Pasiphae</t>
  </si>
  <si>
    <t>working class poor</t>
  </si>
  <si>
    <t>hydrogen mine</t>
  </si>
  <si>
    <t>research &amp; power</t>
  </si>
  <si>
    <t>Capital</t>
  </si>
  <si>
    <t>beef, pork</t>
  </si>
  <si>
    <t>New colony</t>
  </si>
  <si>
    <t>Reagan / Beehive</t>
  </si>
  <si>
    <t>JSF Base</t>
  </si>
  <si>
    <t>Skokie</t>
  </si>
  <si>
    <t>Captain MASON</t>
  </si>
  <si>
    <t>Woolsley</t>
  </si>
  <si>
    <t>Thunder Bay</t>
  </si>
  <si>
    <t>Captain ZAPULCA</t>
  </si>
  <si>
    <t>Captain VAYACOS</t>
  </si>
  <si>
    <t>Commander</t>
  </si>
  <si>
    <t>Gateway to the Republic</t>
  </si>
  <si>
    <t>Antimatter</t>
  </si>
  <si>
    <t>Capital ship</t>
  </si>
  <si>
    <t>Captain ELROY</t>
  </si>
  <si>
    <t>224th Ground Battery</t>
  </si>
  <si>
    <t>(Miory Starport)</t>
  </si>
  <si>
    <t>Base</t>
  </si>
  <si>
    <t>NA</t>
  </si>
  <si>
    <t>Lt 1st Class CHUN</t>
  </si>
  <si>
    <t>Saint Eskil</t>
  </si>
  <si>
    <t>Avadaci II</t>
  </si>
  <si>
    <t>Lt Cmdr Fri∂a HALKENHVAD</t>
  </si>
  <si>
    <t>191st Ground Battery</t>
  </si>
  <si>
    <t>Lt Cmdr ARROYO</t>
  </si>
  <si>
    <t>230th Ground Battery</t>
  </si>
  <si>
    <t>(Garcia Starport)</t>
  </si>
  <si>
    <t>Lt Cmdr BUSH</t>
  </si>
  <si>
    <t>3rd Patrol Squadron</t>
  </si>
  <si>
    <t>Hattiesburg</t>
  </si>
  <si>
    <t>Captain SANDOVAL</t>
  </si>
  <si>
    <t>Cuenca</t>
  </si>
  <si>
    <t>Captain DE HAVILLAND</t>
  </si>
  <si>
    <t>Iligan</t>
  </si>
  <si>
    <t>Captain PRACATAN</t>
  </si>
  <si>
    <t>Captain HARRIS</t>
  </si>
  <si>
    <t>Lima</t>
  </si>
  <si>
    <t>Colorado Springs</t>
  </si>
  <si>
    <t>Captain HUXLEY</t>
  </si>
  <si>
    <t>Tucuman</t>
  </si>
  <si>
    <t>Captain RODRIGUES</t>
  </si>
  <si>
    <t>55th Greek Squadron</t>
  </si>
  <si>
    <t>3 AU</t>
  </si>
  <si>
    <t>New Manila</t>
  </si>
  <si>
    <t>Greek hab; coal mine</t>
  </si>
  <si>
    <t>Autrans Astra</t>
  </si>
  <si>
    <t>Old mine</t>
  </si>
  <si>
    <t>Saint Lorenzo Ruiz</t>
  </si>
  <si>
    <t>299th Ground Battery</t>
  </si>
  <si>
    <t>(New Manila Spaceport)</t>
  </si>
  <si>
    <t>Lt. Cmdr NORTON</t>
  </si>
  <si>
    <t>Commodore VINDAGO</t>
  </si>
  <si>
    <t>Admiral Georgette PIRES</t>
  </si>
  <si>
    <t>Commodore Victorio BIANCHI</t>
  </si>
  <si>
    <t>Hispaniola</t>
  </si>
  <si>
    <t>Captain NIEDERMANN</t>
  </si>
  <si>
    <t>Captain TACALI</t>
  </si>
  <si>
    <t>Corpus Christi</t>
  </si>
  <si>
    <t>Iquitos</t>
  </si>
  <si>
    <t>Captain KERRY</t>
  </si>
  <si>
    <t>Palo Alto</t>
  </si>
  <si>
    <t>Captain MCLANE</t>
  </si>
  <si>
    <t>Uruapan</t>
  </si>
  <si>
    <t>Captain WAN</t>
  </si>
  <si>
    <t>Valdosta</t>
  </si>
  <si>
    <t>Captain METZ</t>
  </si>
  <si>
    <t>used to be Lt. Commande HOWARD</t>
  </si>
  <si>
    <t>Lt. Commander BOND</t>
  </si>
  <si>
    <t>DESTROYED</t>
  </si>
  <si>
    <t>Show Low</t>
  </si>
  <si>
    <t>Captain BUENAVISTA</t>
  </si>
  <si>
    <t>Amanita</t>
  </si>
  <si>
    <t>Centralia</t>
  </si>
  <si>
    <t>Captain ROSE</t>
  </si>
  <si>
    <t>Captain GALVEZ</t>
  </si>
  <si>
    <t>Tacoma</t>
  </si>
  <si>
    <t>Captain REYES</t>
  </si>
  <si>
    <t>Winnipeg</t>
  </si>
  <si>
    <t>Captain ANIECO</t>
  </si>
  <si>
    <t>Pittsburgh</t>
  </si>
  <si>
    <t>Pehuajo</t>
  </si>
  <si>
    <t>Nueve de Julio</t>
  </si>
  <si>
    <t>Rio Gallegos</t>
  </si>
  <si>
    <t>Valera</t>
  </si>
  <si>
    <t>Acarigua</t>
  </si>
  <si>
    <t>Captain ALAMINOS</t>
  </si>
  <si>
    <t>Captain WAYNE</t>
  </si>
  <si>
    <t>Captain ESTETE</t>
  </si>
  <si>
    <t>Captain PERSSON</t>
  </si>
  <si>
    <t>Captain MERCER</t>
  </si>
  <si>
    <t>Captain FOORT</t>
  </si>
  <si>
    <t>(Pinochet Starport, Himalia)</t>
  </si>
  <si>
    <t>Proto-Reagan</t>
  </si>
  <si>
    <t>Senators</t>
  </si>
  <si>
    <t>DDX</t>
  </si>
  <si>
    <t>DDR</t>
  </si>
  <si>
    <t>XXD</t>
  </si>
  <si>
    <t>XXX</t>
  </si>
  <si>
    <t>RRX</t>
  </si>
  <si>
    <t>RRD</t>
  </si>
  <si>
    <t>DDF</t>
  </si>
  <si>
    <t>FFF</t>
  </si>
  <si>
    <t>FFX</t>
  </si>
  <si>
    <t>FXR</t>
  </si>
  <si>
    <t>XXF</t>
  </si>
  <si>
    <t>DXR</t>
  </si>
  <si>
    <t>DXF</t>
  </si>
  <si>
    <t>DFX</t>
  </si>
  <si>
    <t>Data Archive</t>
  </si>
  <si>
    <t>XRF</t>
  </si>
  <si>
    <t>FDR</t>
  </si>
  <si>
    <t>FFD</t>
  </si>
  <si>
    <t>total</t>
  </si>
  <si>
    <t>SENATE COMPOSITION (INCOMPLETE)</t>
  </si>
  <si>
    <t>mining tech specialists</t>
  </si>
  <si>
    <t>Michigan</t>
  </si>
  <si>
    <t>Known Senators</t>
  </si>
  <si>
    <t>Magdalena Nsue (X)</t>
  </si>
  <si>
    <t>Marylee Oko (D)</t>
  </si>
  <si>
    <t>Juan Salazar (X)</t>
  </si>
  <si>
    <t>Gustavo Morales (D)</t>
  </si>
  <si>
    <t>Darren Meong (F)</t>
  </si>
  <si>
    <t>Determinist (D)</t>
  </si>
  <si>
    <t>Expansionist (X)</t>
  </si>
  <si>
    <t>Reformist (F)</t>
  </si>
  <si>
    <t>Reclaimer (R )</t>
  </si>
  <si>
    <t>Beehive + Torus</t>
  </si>
  <si>
    <t>Havana de Cielo</t>
  </si>
  <si>
    <t>Sport Team</t>
  </si>
  <si>
    <t>Wolverines</t>
  </si>
  <si>
    <t>Draker</t>
  </si>
  <si>
    <t>Relampago</t>
  </si>
  <si>
    <t>Pierre Sumbon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</si>
</sst>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"/>
  <sheetViews>
    <sheetView workbookViewId="0">
      <pane ySplit="2" topLeftCell="A17" activePane="bottomLeft" state="frozen"/>
      <selection pane="bottomLeft" activeCell="A36" sqref="A36"/>
    </sheetView>
  </sheetViews>
  <sheetFormatPr baseColWidth="10" defaultRowHeight="16" x14ac:dyDescent="0.2"/>
  <cols>
    <col min="1" max="1" width="34.5" customWidth="1"/>
    <col min="2" max="2" width="24.1640625" customWidth="1"/>
    <col min="3" max="3" width="19.83203125" customWidth="1"/>
    <col min="4" max="4" width="17.83203125" customWidth="1"/>
    <col min="5" max="5" width="19.83203125" customWidth="1"/>
    <col min="6" max="6" width="31" customWidth="1"/>
    <col min="7" max="7" width="19.83203125" customWidth="1"/>
  </cols>
  <sheetData>
    <row r="1" spans="1:7" x14ac:dyDescent="0.2">
      <c r="A1" t="s">
        <v>0</v>
      </c>
    </row>
    <row r="2" spans="1:7" s="1" customFormat="1" x14ac:dyDescent="0.2">
      <c r="A2" s="1" t="s">
        <v>1</v>
      </c>
      <c r="B2" s="1" t="s">
        <v>2</v>
      </c>
      <c r="C2" s="1" t="s">
        <v>3</v>
      </c>
      <c r="D2" s="1" t="s">
        <v>9</v>
      </c>
      <c r="E2" s="1" t="s">
        <v>147</v>
      </c>
      <c r="F2" s="1" t="s">
        <v>276</v>
      </c>
      <c r="G2" s="1" t="s">
        <v>230</v>
      </c>
    </row>
    <row r="3" spans="1:7" x14ac:dyDescent="0.2">
      <c r="A3" t="s">
        <v>4</v>
      </c>
      <c r="B3" t="s">
        <v>7</v>
      </c>
      <c r="C3" t="s">
        <v>5</v>
      </c>
      <c r="D3" t="s">
        <v>10</v>
      </c>
      <c r="F3" t="s">
        <v>6</v>
      </c>
    </row>
    <row r="4" spans="1:7" x14ac:dyDescent="0.2">
      <c r="B4" t="s">
        <v>54</v>
      </c>
      <c r="C4" t="s">
        <v>8</v>
      </c>
      <c r="D4" t="s">
        <v>11</v>
      </c>
      <c r="E4" t="s">
        <v>166</v>
      </c>
      <c r="F4" t="s">
        <v>12</v>
      </c>
    </row>
    <row r="5" spans="1:7" x14ac:dyDescent="0.2">
      <c r="C5" t="s">
        <v>13</v>
      </c>
      <c r="D5" t="s">
        <v>14</v>
      </c>
      <c r="E5" t="s">
        <v>149</v>
      </c>
      <c r="F5" t="s">
        <v>15</v>
      </c>
    </row>
    <row r="6" spans="1:7" x14ac:dyDescent="0.2">
      <c r="B6" t="s">
        <v>294</v>
      </c>
      <c r="C6" t="s">
        <v>16</v>
      </c>
      <c r="D6" t="s">
        <v>11</v>
      </c>
      <c r="E6" t="s">
        <v>148</v>
      </c>
      <c r="F6" t="s">
        <v>17</v>
      </c>
    </row>
    <row r="7" spans="1:7" x14ac:dyDescent="0.2">
      <c r="B7" t="s">
        <v>18</v>
      </c>
      <c r="C7" t="s">
        <v>19</v>
      </c>
      <c r="D7" t="s">
        <v>11</v>
      </c>
      <c r="F7" t="s">
        <v>20</v>
      </c>
    </row>
    <row r="8" spans="1:7" x14ac:dyDescent="0.2">
      <c r="C8" t="s">
        <v>21</v>
      </c>
      <c r="D8" t="s">
        <v>22</v>
      </c>
      <c r="E8" t="s">
        <v>153</v>
      </c>
      <c r="F8" t="s">
        <v>23</v>
      </c>
    </row>
    <row r="9" spans="1:7" x14ac:dyDescent="0.2">
      <c r="A9" t="s">
        <v>24</v>
      </c>
      <c r="B9" t="s">
        <v>7</v>
      </c>
      <c r="C9" t="s">
        <v>25</v>
      </c>
      <c r="D9" t="s">
        <v>10</v>
      </c>
      <c r="E9" t="s">
        <v>25</v>
      </c>
      <c r="F9" t="s">
        <v>26</v>
      </c>
      <c r="G9">
        <v>600</v>
      </c>
    </row>
    <row r="10" spans="1:7" x14ac:dyDescent="0.2">
      <c r="B10" t="s">
        <v>27</v>
      </c>
      <c r="C10" t="s">
        <v>28</v>
      </c>
      <c r="D10" t="s">
        <v>11</v>
      </c>
      <c r="F10" t="s">
        <v>29</v>
      </c>
    </row>
    <row r="11" spans="1:7" x14ac:dyDescent="0.2">
      <c r="B11" t="s">
        <v>30</v>
      </c>
      <c r="C11" t="s">
        <v>31</v>
      </c>
      <c r="D11" t="s">
        <v>11</v>
      </c>
      <c r="E11" t="s">
        <v>164</v>
      </c>
      <c r="F11" t="s">
        <v>32</v>
      </c>
    </row>
    <row r="12" spans="1:7" x14ac:dyDescent="0.2">
      <c r="C12" t="s">
        <v>303</v>
      </c>
      <c r="D12" t="s">
        <v>14</v>
      </c>
      <c r="E12" t="s">
        <v>156</v>
      </c>
      <c r="F12" t="s">
        <v>304</v>
      </c>
    </row>
    <row r="13" spans="1:7" x14ac:dyDescent="0.2">
      <c r="C13" t="s">
        <v>343</v>
      </c>
      <c r="D13" t="s">
        <v>14</v>
      </c>
      <c r="E13" t="s">
        <v>156</v>
      </c>
      <c r="F13" t="s">
        <v>344</v>
      </c>
    </row>
    <row r="14" spans="1:7" x14ac:dyDescent="0.2">
      <c r="C14" t="s">
        <v>341</v>
      </c>
      <c r="D14" t="s">
        <v>14</v>
      </c>
      <c r="E14" t="s">
        <v>156</v>
      </c>
      <c r="F14" t="s">
        <v>342</v>
      </c>
    </row>
    <row r="15" spans="1:7" x14ac:dyDescent="0.2">
      <c r="C15" t="s">
        <v>345</v>
      </c>
      <c r="D15" t="s">
        <v>22</v>
      </c>
      <c r="E15" t="s">
        <v>153</v>
      </c>
      <c r="F15" t="s">
        <v>351</v>
      </c>
    </row>
    <row r="16" spans="1:7" x14ac:dyDescent="0.2">
      <c r="C16" t="s">
        <v>346</v>
      </c>
      <c r="D16" t="s">
        <v>22</v>
      </c>
      <c r="E16" t="s">
        <v>153</v>
      </c>
      <c r="F16" s="5" t="s">
        <v>352</v>
      </c>
    </row>
    <row r="17" spans="1:6" x14ac:dyDescent="0.2">
      <c r="C17" t="s">
        <v>347</v>
      </c>
      <c r="D17" t="s">
        <v>22</v>
      </c>
      <c r="E17" t="s">
        <v>153</v>
      </c>
      <c r="F17" t="s">
        <v>353</v>
      </c>
    </row>
    <row r="18" spans="1:6" x14ac:dyDescent="0.2">
      <c r="C18" t="s">
        <v>348</v>
      </c>
      <c r="D18" t="s">
        <v>22</v>
      </c>
      <c r="E18" t="s">
        <v>153</v>
      </c>
      <c r="F18" t="s">
        <v>354</v>
      </c>
    </row>
    <row r="19" spans="1:6" x14ac:dyDescent="0.2">
      <c r="C19" t="s">
        <v>349</v>
      </c>
      <c r="D19" t="s">
        <v>22</v>
      </c>
      <c r="E19" t="s">
        <v>153</v>
      </c>
      <c r="F19" t="s">
        <v>355</v>
      </c>
    </row>
    <row r="20" spans="1:6" x14ac:dyDescent="0.2">
      <c r="C20" t="s">
        <v>350</v>
      </c>
      <c r="D20" t="s">
        <v>22</v>
      </c>
      <c r="E20" t="s">
        <v>153</v>
      </c>
      <c r="F20" t="s">
        <v>356</v>
      </c>
    </row>
    <row r="21" spans="1:6" x14ac:dyDescent="0.2">
      <c r="A21" t="s">
        <v>33</v>
      </c>
      <c r="B21" t="s">
        <v>7</v>
      </c>
      <c r="C21" t="s">
        <v>34</v>
      </c>
      <c r="D21" t="s">
        <v>10</v>
      </c>
      <c r="E21" t="s">
        <v>162</v>
      </c>
      <c r="F21" t="s">
        <v>35</v>
      </c>
    </row>
    <row r="22" spans="1:6" x14ac:dyDescent="0.2">
      <c r="C22" t="s">
        <v>50</v>
      </c>
      <c r="D22" t="s">
        <v>51</v>
      </c>
      <c r="E22" t="s">
        <v>158</v>
      </c>
      <c r="F22" t="s">
        <v>52</v>
      </c>
    </row>
    <row r="23" spans="1:6" x14ac:dyDescent="0.2">
      <c r="B23" t="s">
        <v>36</v>
      </c>
      <c r="C23" t="s">
        <v>37</v>
      </c>
      <c r="D23" t="s">
        <v>11</v>
      </c>
      <c r="E23" t="s">
        <v>165</v>
      </c>
      <c r="F23" t="s">
        <v>168</v>
      </c>
    </row>
    <row r="24" spans="1:6" x14ac:dyDescent="0.2">
      <c r="C24" t="s">
        <v>38</v>
      </c>
      <c r="D24" t="s">
        <v>14</v>
      </c>
      <c r="E24" t="s">
        <v>156</v>
      </c>
      <c r="F24" t="s">
        <v>39</v>
      </c>
    </row>
    <row r="25" spans="1:6" x14ac:dyDescent="0.2">
      <c r="C25" t="s">
        <v>40</v>
      </c>
      <c r="D25" t="s">
        <v>14</v>
      </c>
      <c r="E25" t="s">
        <v>156</v>
      </c>
      <c r="F25" t="s">
        <v>41</v>
      </c>
    </row>
    <row r="26" spans="1:6" x14ac:dyDescent="0.2">
      <c r="C26" t="s">
        <v>42</v>
      </c>
      <c r="D26" t="s">
        <v>22</v>
      </c>
      <c r="E26" t="s">
        <v>152</v>
      </c>
      <c r="F26" s="4" t="s">
        <v>171</v>
      </c>
    </row>
    <row r="27" spans="1:6" x14ac:dyDescent="0.2">
      <c r="C27" t="s">
        <v>43</v>
      </c>
      <c r="D27" t="s">
        <v>22</v>
      </c>
      <c r="E27" t="s">
        <v>153</v>
      </c>
      <c r="F27" t="s">
        <v>44</v>
      </c>
    </row>
    <row r="28" spans="1:6" x14ac:dyDescent="0.2">
      <c r="C28" t="s">
        <v>45</v>
      </c>
      <c r="D28" t="s">
        <v>22</v>
      </c>
      <c r="E28" t="s">
        <v>153</v>
      </c>
      <c r="F28" t="s">
        <v>46</v>
      </c>
    </row>
    <row r="29" spans="1:6" x14ac:dyDescent="0.2">
      <c r="C29" t="s">
        <v>47</v>
      </c>
      <c r="D29" t="s">
        <v>48</v>
      </c>
      <c r="E29" t="s">
        <v>157</v>
      </c>
      <c r="F29" t="s">
        <v>49</v>
      </c>
    </row>
    <row r="30" spans="1:6" x14ac:dyDescent="0.2">
      <c r="B30" t="s">
        <v>53</v>
      </c>
      <c r="C30" t="s">
        <v>55</v>
      </c>
      <c r="D30" t="s">
        <v>11</v>
      </c>
      <c r="F30" t="s">
        <v>56</v>
      </c>
    </row>
    <row r="31" spans="1:6" x14ac:dyDescent="0.2">
      <c r="C31" t="s">
        <v>324</v>
      </c>
      <c r="D31" t="s">
        <v>106</v>
      </c>
      <c r="E31" t="s">
        <v>151</v>
      </c>
      <c r="F31" t="s">
        <v>325</v>
      </c>
    </row>
    <row r="32" spans="1:6" x14ac:dyDescent="0.2">
      <c r="C32" t="s">
        <v>146</v>
      </c>
      <c r="D32" t="s">
        <v>106</v>
      </c>
      <c r="E32" t="s">
        <v>151</v>
      </c>
      <c r="F32" t="s">
        <v>280</v>
      </c>
    </row>
    <row r="33" spans="1:7" x14ac:dyDescent="0.2">
      <c r="B33" t="s">
        <v>57</v>
      </c>
      <c r="C33" t="s">
        <v>58</v>
      </c>
      <c r="D33" t="s">
        <v>11</v>
      </c>
      <c r="E33" t="s">
        <v>154</v>
      </c>
      <c r="F33" t="s">
        <v>59</v>
      </c>
    </row>
    <row r="34" spans="1:7" x14ac:dyDescent="0.2">
      <c r="C34" t="s">
        <v>60</v>
      </c>
      <c r="D34" t="s">
        <v>14</v>
      </c>
      <c r="E34" t="s">
        <v>156</v>
      </c>
      <c r="F34" t="s">
        <v>61</v>
      </c>
    </row>
    <row r="35" spans="1:7" x14ac:dyDescent="0.2">
      <c r="B35" t="s">
        <v>281</v>
      </c>
      <c r="C35" t="s">
        <v>282</v>
      </c>
      <c r="D35" t="s">
        <v>283</v>
      </c>
      <c r="E35" t="s">
        <v>284</v>
      </c>
      <c r="F35" t="s">
        <v>285</v>
      </c>
      <c r="G35">
        <v>50</v>
      </c>
    </row>
    <row r="36" spans="1:7" x14ac:dyDescent="0.2">
      <c r="B36" t="s">
        <v>289</v>
      </c>
      <c r="C36" t="s">
        <v>357</v>
      </c>
      <c r="D36" t="s">
        <v>283</v>
      </c>
      <c r="E36" t="s">
        <v>284</v>
      </c>
      <c r="F36" t="s">
        <v>290</v>
      </c>
      <c r="G36">
        <v>120</v>
      </c>
    </row>
    <row r="37" spans="1:7" x14ac:dyDescent="0.2">
      <c r="A37" t="s">
        <v>62</v>
      </c>
      <c r="B37" t="s">
        <v>7</v>
      </c>
      <c r="C37" t="s">
        <v>63</v>
      </c>
      <c r="D37" t="s">
        <v>10</v>
      </c>
      <c r="E37" t="s">
        <v>150</v>
      </c>
      <c r="F37" t="s">
        <v>64</v>
      </c>
    </row>
    <row r="38" spans="1:7" x14ac:dyDescent="0.2">
      <c r="B38" t="s">
        <v>65</v>
      </c>
      <c r="C38" t="s">
        <v>66</v>
      </c>
      <c r="D38" t="s">
        <v>11</v>
      </c>
      <c r="E38" t="s">
        <v>167</v>
      </c>
      <c r="F38" t="s">
        <v>67</v>
      </c>
    </row>
    <row r="39" spans="1:7" x14ac:dyDescent="0.2">
      <c r="B39" t="s">
        <v>68</v>
      </c>
      <c r="C39" t="s">
        <v>69</v>
      </c>
      <c r="D39" t="s">
        <v>11</v>
      </c>
      <c r="E39" t="s">
        <v>155</v>
      </c>
      <c r="F39" t="s">
        <v>70</v>
      </c>
    </row>
    <row r="40" spans="1:7" x14ac:dyDescent="0.2">
      <c r="B40" t="s">
        <v>71</v>
      </c>
      <c r="C40" t="s">
        <v>72</v>
      </c>
      <c r="D40" t="s">
        <v>11</v>
      </c>
      <c r="E40" t="s">
        <v>148</v>
      </c>
      <c r="F40" t="s">
        <v>73</v>
      </c>
    </row>
    <row r="41" spans="1:7" x14ac:dyDescent="0.2">
      <c r="B41" t="s">
        <v>74</v>
      </c>
      <c r="C41" t="s">
        <v>75</v>
      </c>
      <c r="D41" t="s">
        <v>11</v>
      </c>
      <c r="E41" t="s">
        <v>148</v>
      </c>
      <c r="F41" t="s">
        <v>76</v>
      </c>
    </row>
    <row r="42" spans="1:7" x14ac:dyDescent="0.2">
      <c r="C42" t="s">
        <v>305</v>
      </c>
      <c r="D42" t="s">
        <v>106</v>
      </c>
      <c r="F42" t="s">
        <v>306</v>
      </c>
    </row>
    <row r="43" spans="1:7" x14ac:dyDescent="0.2">
      <c r="A43" t="s">
        <v>77</v>
      </c>
      <c r="B43" t="s">
        <v>7</v>
      </c>
      <c r="C43" t="s">
        <v>78</v>
      </c>
      <c r="D43" t="s">
        <v>10</v>
      </c>
      <c r="E43" t="s">
        <v>163</v>
      </c>
      <c r="F43" t="s">
        <v>79</v>
      </c>
    </row>
    <row r="44" spans="1:7" x14ac:dyDescent="0.2">
      <c r="B44" t="s">
        <v>80</v>
      </c>
      <c r="C44" t="s">
        <v>81</v>
      </c>
      <c r="D44" t="s">
        <v>82</v>
      </c>
      <c r="F44" t="s">
        <v>83</v>
      </c>
    </row>
    <row r="45" spans="1:7" x14ac:dyDescent="0.2">
      <c r="B45" t="s">
        <v>84</v>
      </c>
      <c r="C45" t="s">
        <v>85</v>
      </c>
      <c r="D45" t="s">
        <v>11</v>
      </c>
      <c r="F45" t="s">
        <v>86</v>
      </c>
    </row>
    <row r="46" spans="1:7" x14ac:dyDescent="0.2">
      <c r="A46" t="s">
        <v>87</v>
      </c>
      <c r="B46" t="s">
        <v>7</v>
      </c>
      <c r="C46" t="s">
        <v>88</v>
      </c>
      <c r="D46" t="s">
        <v>10</v>
      </c>
      <c r="E46" t="s">
        <v>161</v>
      </c>
      <c r="F46" t="s">
        <v>89</v>
      </c>
    </row>
    <row r="47" spans="1:7" x14ac:dyDescent="0.2">
      <c r="B47" t="s">
        <v>90</v>
      </c>
      <c r="C47" t="s">
        <v>91</v>
      </c>
      <c r="D47" t="s">
        <v>92</v>
      </c>
      <c r="F47" t="s">
        <v>93</v>
      </c>
    </row>
    <row r="48" spans="1:7" x14ac:dyDescent="0.2">
      <c r="B48" t="s">
        <v>94</v>
      </c>
      <c r="C48" t="s">
        <v>95</v>
      </c>
      <c r="D48" t="s">
        <v>11</v>
      </c>
      <c r="E48" t="s">
        <v>154</v>
      </c>
      <c r="F48" t="s">
        <v>96</v>
      </c>
    </row>
    <row r="49" spans="1:7" x14ac:dyDescent="0.2">
      <c r="B49" t="s">
        <v>98</v>
      </c>
      <c r="F49" t="s">
        <v>97</v>
      </c>
    </row>
    <row r="50" spans="1:7" x14ac:dyDescent="0.2">
      <c r="A50" t="s">
        <v>99</v>
      </c>
      <c r="B50" t="s">
        <v>7</v>
      </c>
      <c r="C50" t="s">
        <v>100</v>
      </c>
      <c r="D50" t="s">
        <v>10</v>
      </c>
      <c r="E50" t="s">
        <v>150</v>
      </c>
      <c r="F50" t="s">
        <v>170</v>
      </c>
    </row>
    <row r="51" spans="1:7" x14ac:dyDescent="0.2">
      <c r="C51" t="s">
        <v>101</v>
      </c>
      <c r="D51" t="s">
        <v>160</v>
      </c>
      <c r="E51" t="s">
        <v>159</v>
      </c>
      <c r="F51" t="s">
        <v>102</v>
      </c>
    </row>
    <row r="52" spans="1:7" x14ac:dyDescent="0.2">
      <c r="B52" t="s">
        <v>103</v>
      </c>
      <c r="C52" t="s">
        <v>104</v>
      </c>
      <c r="D52" t="s">
        <v>11</v>
      </c>
      <c r="E52" t="s">
        <v>167</v>
      </c>
      <c r="F52" t="s">
        <v>169</v>
      </c>
      <c r="G52">
        <v>150</v>
      </c>
    </row>
    <row r="53" spans="1:7" x14ac:dyDescent="0.2">
      <c r="C53" t="s">
        <v>105</v>
      </c>
      <c r="D53" t="s">
        <v>106</v>
      </c>
      <c r="E53" t="s">
        <v>151</v>
      </c>
      <c r="F53" t="s">
        <v>107</v>
      </c>
      <c r="G53">
        <v>70</v>
      </c>
    </row>
    <row r="54" spans="1:7" x14ac:dyDescent="0.2">
      <c r="C54" t="s">
        <v>108</v>
      </c>
      <c r="D54" t="s">
        <v>14</v>
      </c>
      <c r="E54" t="s">
        <v>156</v>
      </c>
      <c r="F54" t="s">
        <v>109</v>
      </c>
      <c r="G54">
        <v>60</v>
      </c>
    </row>
    <row r="55" spans="1:7" x14ac:dyDescent="0.2">
      <c r="C55" t="s">
        <v>110</v>
      </c>
      <c r="D55" t="s">
        <v>14</v>
      </c>
      <c r="E55" t="s">
        <v>156</v>
      </c>
      <c r="F55" t="s">
        <v>111</v>
      </c>
      <c r="G55">
        <v>60</v>
      </c>
    </row>
    <row r="56" spans="1:7" x14ac:dyDescent="0.2">
      <c r="C56" t="s">
        <v>286</v>
      </c>
      <c r="D56" t="s">
        <v>11</v>
      </c>
      <c r="E56" t="s">
        <v>287</v>
      </c>
      <c r="F56" t="s">
        <v>288</v>
      </c>
      <c r="G56">
        <v>92</v>
      </c>
    </row>
    <row r="57" spans="1:7" x14ac:dyDescent="0.2">
      <c r="B57" t="s">
        <v>112</v>
      </c>
      <c r="C57" t="s">
        <v>113</v>
      </c>
      <c r="D57" t="s">
        <v>82</v>
      </c>
      <c r="E57" t="s">
        <v>113</v>
      </c>
      <c r="F57" t="s">
        <v>114</v>
      </c>
    </row>
    <row r="58" spans="1:7" x14ac:dyDescent="0.2">
      <c r="C58" t="s">
        <v>115</v>
      </c>
      <c r="D58" t="s">
        <v>14</v>
      </c>
      <c r="E58" t="s">
        <v>156</v>
      </c>
      <c r="F58" t="s">
        <v>116</v>
      </c>
    </row>
    <row r="59" spans="1:7" x14ac:dyDescent="0.2">
      <c r="C59" t="s">
        <v>117</v>
      </c>
      <c r="D59" t="s">
        <v>22</v>
      </c>
      <c r="E59" t="s">
        <v>153</v>
      </c>
      <c r="F59" t="s">
        <v>118</v>
      </c>
    </row>
    <row r="60" spans="1:7" x14ac:dyDescent="0.2">
      <c r="C60" t="s">
        <v>119</v>
      </c>
      <c r="D60" t="s">
        <v>48</v>
      </c>
      <c r="E60" t="s">
        <v>157</v>
      </c>
      <c r="F60" t="s">
        <v>120</v>
      </c>
    </row>
    <row r="61" spans="1:7" x14ac:dyDescent="0.2">
      <c r="B61" t="s">
        <v>121</v>
      </c>
      <c r="C61" t="s">
        <v>122</v>
      </c>
      <c r="D61" t="s">
        <v>11</v>
      </c>
      <c r="E61" t="s">
        <v>154</v>
      </c>
      <c r="F61" t="s">
        <v>123</v>
      </c>
    </row>
    <row r="62" spans="1:7" x14ac:dyDescent="0.2">
      <c r="C62" t="s">
        <v>295</v>
      </c>
      <c r="D62" t="s">
        <v>14</v>
      </c>
      <c r="E62" t="s">
        <v>156</v>
      </c>
      <c r="F62" t="s">
        <v>296</v>
      </c>
    </row>
    <row r="63" spans="1:7" x14ac:dyDescent="0.2">
      <c r="C63" t="s">
        <v>299</v>
      </c>
      <c r="D63" t="s">
        <v>22</v>
      </c>
      <c r="E63" t="s">
        <v>153</v>
      </c>
      <c r="F63" t="s">
        <v>300</v>
      </c>
    </row>
    <row r="64" spans="1:7" x14ac:dyDescent="0.2">
      <c r="C64" t="s">
        <v>335</v>
      </c>
      <c r="D64" t="s">
        <v>22</v>
      </c>
      <c r="E64" t="s">
        <v>152</v>
      </c>
      <c r="F64" t="s">
        <v>336</v>
      </c>
    </row>
    <row r="65" spans="1:8" x14ac:dyDescent="0.2">
      <c r="C65" s="4" t="s">
        <v>326</v>
      </c>
      <c r="D65" s="4" t="s">
        <v>22</v>
      </c>
      <c r="E65" s="4" t="s">
        <v>152</v>
      </c>
      <c r="F65" s="4" t="s">
        <v>327</v>
      </c>
      <c r="H65" s="4" t="s">
        <v>334</v>
      </c>
    </row>
    <row r="66" spans="1:8" x14ac:dyDescent="0.2">
      <c r="C66" t="s">
        <v>297</v>
      </c>
      <c r="D66" t="s">
        <v>160</v>
      </c>
      <c r="E66" t="s">
        <v>159</v>
      </c>
      <c r="F66" t="s">
        <v>298</v>
      </c>
    </row>
    <row r="67" spans="1:8" x14ac:dyDescent="0.2">
      <c r="C67" t="s">
        <v>124</v>
      </c>
      <c r="D67" t="s">
        <v>11</v>
      </c>
      <c r="E67" t="s">
        <v>155</v>
      </c>
      <c r="F67" t="s">
        <v>333</v>
      </c>
      <c r="H67" t="s">
        <v>332</v>
      </c>
    </row>
    <row r="68" spans="1:8" x14ac:dyDescent="0.2">
      <c r="B68" t="s">
        <v>125</v>
      </c>
      <c r="F68" t="s">
        <v>126</v>
      </c>
    </row>
    <row r="69" spans="1:8" x14ac:dyDescent="0.2">
      <c r="B69" t="s">
        <v>127</v>
      </c>
      <c r="C69" t="s">
        <v>128</v>
      </c>
      <c r="D69" t="s">
        <v>11</v>
      </c>
      <c r="F69" t="s">
        <v>129</v>
      </c>
    </row>
    <row r="70" spans="1:8" x14ac:dyDescent="0.2">
      <c r="B70" t="s">
        <v>130</v>
      </c>
      <c r="C70" t="s">
        <v>131</v>
      </c>
      <c r="D70" t="s">
        <v>132</v>
      </c>
      <c r="F70" t="s">
        <v>133</v>
      </c>
    </row>
    <row r="71" spans="1:8" x14ac:dyDescent="0.2">
      <c r="A71" t="s">
        <v>134</v>
      </c>
      <c r="B71" t="s">
        <v>7</v>
      </c>
      <c r="C71" s="4" t="s">
        <v>135</v>
      </c>
      <c r="D71" s="4" t="s">
        <v>10</v>
      </c>
      <c r="E71" s="4"/>
      <c r="F71" t="s">
        <v>318</v>
      </c>
      <c r="G71">
        <v>580</v>
      </c>
      <c r="H71" s="4" t="s">
        <v>334</v>
      </c>
    </row>
    <row r="72" spans="1:8" x14ac:dyDescent="0.2">
      <c r="B72" t="s">
        <v>136</v>
      </c>
      <c r="C72" t="s">
        <v>302</v>
      </c>
      <c r="D72" t="s">
        <v>11</v>
      </c>
      <c r="F72" t="s">
        <v>138</v>
      </c>
    </row>
    <row r="73" spans="1:8" x14ac:dyDescent="0.2">
      <c r="C73" t="s">
        <v>337</v>
      </c>
      <c r="D73" t="s">
        <v>22</v>
      </c>
      <c r="E73" t="s">
        <v>153</v>
      </c>
      <c r="F73" t="s">
        <v>339</v>
      </c>
    </row>
    <row r="74" spans="1:8" x14ac:dyDescent="0.2">
      <c r="C74" t="s">
        <v>338</v>
      </c>
      <c r="D74" t="s">
        <v>22</v>
      </c>
      <c r="E74" t="s">
        <v>153</v>
      </c>
      <c r="F74" t="s">
        <v>340</v>
      </c>
    </row>
    <row r="75" spans="1:8" x14ac:dyDescent="0.2">
      <c r="C75" t="s">
        <v>137</v>
      </c>
      <c r="D75" t="s">
        <v>106</v>
      </c>
      <c r="E75" t="s">
        <v>151</v>
      </c>
      <c r="F75" t="s">
        <v>301</v>
      </c>
    </row>
    <row r="76" spans="1:8" x14ac:dyDescent="0.2">
      <c r="B76" t="s">
        <v>139</v>
      </c>
      <c r="C76" t="s">
        <v>140</v>
      </c>
      <c r="D76" t="s">
        <v>11</v>
      </c>
      <c r="E76" t="s">
        <v>154</v>
      </c>
      <c r="F76" t="s">
        <v>319</v>
      </c>
    </row>
    <row r="77" spans="1:8" x14ac:dyDescent="0.2">
      <c r="C77" t="s">
        <v>320</v>
      </c>
      <c r="D77" t="s">
        <v>82</v>
      </c>
      <c r="F77" t="s">
        <v>321</v>
      </c>
    </row>
    <row r="78" spans="1:8" x14ac:dyDescent="0.2">
      <c r="C78" t="s">
        <v>270</v>
      </c>
      <c r="D78" t="s">
        <v>48</v>
      </c>
      <c r="E78" t="s">
        <v>157</v>
      </c>
      <c r="F78" t="s">
        <v>271</v>
      </c>
    </row>
    <row r="79" spans="1:8" x14ac:dyDescent="0.2">
      <c r="C79" t="s">
        <v>272</v>
      </c>
      <c r="D79" t="s">
        <v>14</v>
      </c>
      <c r="E79" t="s">
        <v>156</v>
      </c>
      <c r="F79" t="s">
        <v>275</v>
      </c>
    </row>
    <row r="80" spans="1:8" x14ac:dyDescent="0.2">
      <c r="C80" t="s">
        <v>273</v>
      </c>
      <c r="D80" t="s">
        <v>14</v>
      </c>
      <c r="E80" t="s">
        <v>156</v>
      </c>
      <c r="F80" t="s">
        <v>274</v>
      </c>
    </row>
    <row r="81" spans="1:8" x14ac:dyDescent="0.2">
      <c r="C81" s="4" t="s">
        <v>328</v>
      </c>
      <c r="D81" s="4" t="s">
        <v>22</v>
      </c>
      <c r="E81" s="4" t="s">
        <v>152</v>
      </c>
      <c r="F81" s="4" t="s">
        <v>329</v>
      </c>
      <c r="H81" s="4" t="s">
        <v>334</v>
      </c>
    </row>
    <row r="82" spans="1:8" x14ac:dyDescent="0.2">
      <c r="B82" t="s">
        <v>141</v>
      </c>
      <c r="C82" t="s">
        <v>142</v>
      </c>
      <c r="D82" t="s">
        <v>11</v>
      </c>
      <c r="E82" t="s">
        <v>166</v>
      </c>
      <c r="F82" t="s">
        <v>143</v>
      </c>
    </row>
    <row r="83" spans="1:8" x14ac:dyDescent="0.2">
      <c r="B83" t="s">
        <v>291</v>
      </c>
      <c r="C83" t="s">
        <v>292</v>
      </c>
      <c r="D83" t="s">
        <v>283</v>
      </c>
      <c r="E83" t="s">
        <v>284</v>
      </c>
      <c r="F83" t="s">
        <v>293</v>
      </c>
    </row>
    <row r="84" spans="1:8" x14ac:dyDescent="0.2">
      <c r="B84" t="s">
        <v>307</v>
      </c>
      <c r="C84" t="s">
        <v>313</v>
      </c>
      <c r="D84" t="s">
        <v>11</v>
      </c>
      <c r="E84" t="s">
        <v>154</v>
      </c>
      <c r="F84" t="s">
        <v>317</v>
      </c>
    </row>
    <row r="85" spans="1:8" x14ac:dyDescent="0.2">
      <c r="C85" t="s">
        <v>323</v>
      </c>
      <c r="D85" t="s">
        <v>106</v>
      </c>
      <c r="E85" t="s">
        <v>151</v>
      </c>
      <c r="F85" t="s">
        <v>322</v>
      </c>
    </row>
    <row r="86" spans="1:8" x14ac:dyDescent="0.2">
      <c r="C86" t="s">
        <v>330</v>
      </c>
      <c r="D86" t="s">
        <v>22</v>
      </c>
      <c r="E86" t="s">
        <v>152</v>
      </c>
      <c r="F86" t="s">
        <v>331</v>
      </c>
    </row>
    <row r="87" spans="1:8" x14ac:dyDescent="0.2">
      <c r="B87" t="s">
        <v>314</v>
      </c>
      <c r="C87" t="s">
        <v>315</v>
      </c>
      <c r="D87" t="s">
        <v>283</v>
      </c>
      <c r="E87" t="s">
        <v>284</v>
      </c>
      <c r="F87" t="s">
        <v>316</v>
      </c>
    </row>
    <row r="88" spans="1:8" x14ac:dyDescent="0.2">
      <c r="A88" t="s">
        <v>144</v>
      </c>
      <c r="B88" t="s">
        <v>7</v>
      </c>
      <c r="D88" t="s">
        <v>10</v>
      </c>
      <c r="F88" t="s">
        <v>145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0"/>
  <sheetViews>
    <sheetView tabSelected="1" workbookViewId="0">
      <pane ySplit="1" topLeftCell="A9" activePane="bottomLeft" state="frozen"/>
      <selection pane="bottomLeft" activeCell="C41" sqref="C41"/>
    </sheetView>
  </sheetViews>
  <sheetFormatPr baseColWidth="10" defaultRowHeight="16" x14ac:dyDescent="0.2"/>
  <cols>
    <col min="2" max="2" width="17.83203125" customWidth="1"/>
    <col min="3" max="3" width="10.1640625" customWidth="1"/>
    <col min="4" max="4" width="8.5" customWidth="1"/>
    <col min="5" max="5" width="17" customWidth="1"/>
    <col min="6" max="6" width="19.6640625" customWidth="1"/>
    <col min="7" max="7" width="11.6640625" style="3" bestFit="1" customWidth="1"/>
    <col min="12" max="12" width="14.83203125" customWidth="1"/>
    <col min="13" max="13" width="7.33203125" customWidth="1"/>
  </cols>
  <sheetData>
    <row r="1" spans="1:11" s="1" customFormat="1" x14ac:dyDescent="0.2">
      <c r="A1" s="1" t="s">
        <v>175</v>
      </c>
      <c r="B1" s="1" t="s">
        <v>176</v>
      </c>
      <c r="C1" s="1" t="s">
        <v>207</v>
      </c>
      <c r="D1" s="1" t="s">
        <v>359</v>
      </c>
      <c r="E1" s="1" t="s">
        <v>382</v>
      </c>
      <c r="F1" s="1" t="s">
        <v>179</v>
      </c>
      <c r="G1" s="2" t="s">
        <v>177</v>
      </c>
      <c r="H1" s="1" t="s">
        <v>221</v>
      </c>
      <c r="I1" s="1" t="s">
        <v>251</v>
      </c>
      <c r="J1" s="1" t="s">
        <v>394</v>
      </c>
    </row>
    <row r="2" spans="1:11" x14ac:dyDescent="0.2">
      <c r="A2" t="s">
        <v>180</v>
      </c>
      <c r="B2" t="s">
        <v>181</v>
      </c>
      <c r="D2" t="s">
        <v>366</v>
      </c>
      <c r="F2" t="s">
        <v>250</v>
      </c>
      <c r="G2" s="3">
        <v>80000</v>
      </c>
      <c r="I2" t="s">
        <v>264</v>
      </c>
    </row>
    <row r="3" spans="1:11" x14ac:dyDescent="0.2">
      <c r="A3" t="s">
        <v>172</v>
      </c>
      <c r="B3" t="s">
        <v>173</v>
      </c>
      <c r="D3" t="s">
        <v>373</v>
      </c>
      <c r="F3" t="s">
        <v>182</v>
      </c>
      <c r="G3" s="3">
        <v>1500000</v>
      </c>
    </row>
    <row r="4" spans="1:11" x14ac:dyDescent="0.2">
      <c r="A4" t="s">
        <v>224</v>
      </c>
      <c r="B4" t="s">
        <v>225</v>
      </c>
      <c r="D4" t="s">
        <v>365</v>
      </c>
      <c r="F4" t="s">
        <v>182</v>
      </c>
      <c r="G4" s="3">
        <v>900000</v>
      </c>
      <c r="I4" t="s">
        <v>254</v>
      </c>
      <c r="K4" t="s">
        <v>226</v>
      </c>
    </row>
    <row r="5" spans="1:11" x14ac:dyDescent="0.2">
      <c r="A5" t="s">
        <v>258</v>
      </c>
      <c r="B5" t="s">
        <v>258</v>
      </c>
      <c r="C5" t="s">
        <v>208</v>
      </c>
      <c r="F5" t="s">
        <v>259</v>
      </c>
      <c r="G5" s="3">
        <v>3000</v>
      </c>
      <c r="I5" t="s">
        <v>267</v>
      </c>
      <c r="K5" s="3">
        <f>SUM(G1:G123)</f>
        <v>23590500</v>
      </c>
    </row>
    <row r="6" spans="1:11" x14ac:dyDescent="0.2">
      <c r="A6" t="s">
        <v>187</v>
      </c>
      <c r="B6" t="s">
        <v>190</v>
      </c>
      <c r="D6" t="s">
        <v>364</v>
      </c>
      <c r="E6" t="s">
        <v>385</v>
      </c>
      <c r="F6" t="s">
        <v>189</v>
      </c>
      <c r="G6" s="3">
        <v>600000</v>
      </c>
    </row>
    <row r="7" spans="1:11" x14ac:dyDescent="0.2">
      <c r="A7" t="s">
        <v>187</v>
      </c>
      <c r="B7" t="s">
        <v>247</v>
      </c>
      <c r="D7" t="s">
        <v>371</v>
      </c>
      <c r="F7" t="s">
        <v>189</v>
      </c>
      <c r="G7" s="3">
        <v>500000</v>
      </c>
      <c r="K7" t="s">
        <v>244</v>
      </c>
    </row>
    <row r="8" spans="1:11" x14ac:dyDescent="0.2">
      <c r="A8" t="s">
        <v>187</v>
      </c>
      <c r="B8" t="s">
        <v>248</v>
      </c>
      <c r="D8" t="s">
        <v>370</v>
      </c>
      <c r="E8" t="s">
        <v>383</v>
      </c>
      <c r="F8" t="s">
        <v>189</v>
      </c>
      <c r="G8" s="3">
        <v>300000</v>
      </c>
    </row>
    <row r="9" spans="1:11" x14ac:dyDescent="0.2">
      <c r="A9" t="s">
        <v>187</v>
      </c>
      <c r="B9" t="s">
        <v>188</v>
      </c>
      <c r="C9" t="s">
        <v>208</v>
      </c>
      <c r="F9" t="s">
        <v>189</v>
      </c>
      <c r="G9" s="3">
        <v>200000</v>
      </c>
      <c r="J9" t="s">
        <v>396</v>
      </c>
    </row>
    <row r="10" spans="1:11" x14ac:dyDescent="0.2">
      <c r="A10" t="s">
        <v>187</v>
      </c>
      <c r="B10" t="s">
        <v>200</v>
      </c>
      <c r="D10" t="s">
        <v>360</v>
      </c>
      <c r="F10" t="s">
        <v>189</v>
      </c>
      <c r="G10" s="3">
        <v>100000</v>
      </c>
      <c r="J10" t="s">
        <v>397</v>
      </c>
    </row>
    <row r="11" spans="1:11" s="1" customFormat="1" x14ac:dyDescent="0.2">
      <c r="A11" t="s">
        <v>187</v>
      </c>
      <c r="B11" t="s">
        <v>191</v>
      </c>
      <c r="C11"/>
      <c r="D11" t="s">
        <v>366</v>
      </c>
      <c r="E11" t="s">
        <v>398</v>
      </c>
      <c r="F11" t="s">
        <v>189</v>
      </c>
      <c r="G11" s="3">
        <v>90000</v>
      </c>
      <c r="H11"/>
      <c r="I11"/>
    </row>
    <row r="12" spans="1:11" x14ac:dyDescent="0.2">
      <c r="A12" t="s">
        <v>187</v>
      </c>
      <c r="B12" t="s">
        <v>192</v>
      </c>
      <c r="C12" t="s">
        <v>208</v>
      </c>
      <c r="F12" t="s">
        <v>189</v>
      </c>
      <c r="G12" s="3">
        <v>4000</v>
      </c>
    </row>
    <row r="13" spans="1:11" x14ac:dyDescent="0.2">
      <c r="A13" t="s">
        <v>228</v>
      </c>
      <c r="B13" t="s">
        <v>227</v>
      </c>
      <c r="D13" t="s">
        <v>369</v>
      </c>
      <c r="F13" t="s">
        <v>182</v>
      </c>
      <c r="G13" s="3">
        <v>200000</v>
      </c>
      <c r="I13" t="s">
        <v>252</v>
      </c>
    </row>
    <row r="14" spans="1:11" x14ac:dyDescent="0.2">
      <c r="A14" t="s">
        <v>222</v>
      </c>
      <c r="B14" t="s">
        <v>223</v>
      </c>
      <c r="D14" t="s">
        <v>362</v>
      </c>
      <c r="F14" t="s">
        <v>182</v>
      </c>
      <c r="G14" s="3">
        <v>120000</v>
      </c>
      <c r="I14" t="s">
        <v>266</v>
      </c>
    </row>
    <row r="15" spans="1:11" x14ac:dyDescent="0.2">
      <c r="A15" t="s">
        <v>203</v>
      </c>
      <c r="B15" t="s">
        <v>204</v>
      </c>
      <c r="D15" t="s">
        <v>375</v>
      </c>
      <c r="F15" t="s">
        <v>189</v>
      </c>
      <c r="G15" s="3">
        <v>150000</v>
      </c>
    </row>
    <row r="16" spans="1:11" x14ac:dyDescent="0.2">
      <c r="A16" s="1" t="s">
        <v>185</v>
      </c>
      <c r="B16" s="1" t="s">
        <v>186</v>
      </c>
      <c r="C16" s="1"/>
      <c r="D16" s="1" t="s">
        <v>360</v>
      </c>
      <c r="E16" s="1"/>
      <c r="F16" s="1" t="s">
        <v>392</v>
      </c>
      <c r="G16" s="2">
        <v>7000000</v>
      </c>
      <c r="H16" s="1"/>
      <c r="I16" s="1" t="s">
        <v>265</v>
      </c>
    </row>
    <row r="17" spans="1:13" x14ac:dyDescent="0.2">
      <c r="A17" t="s">
        <v>185</v>
      </c>
      <c r="B17" t="s">
        <v>249</v>
      </c>
      <c r="D17" t="s">
        <v>376</v>
      </c>
      <c r="F17" t="s">
        <v>189</v>
      </c>
      <c r="G17" s="3">
        <v>3000000</v>
      </c>
    </row>
    <row r="18" spans="1:13" x14ac:dyDescent="0.2">
      <c r="A18" t="s">
        <v>185</v>
      </c>
      <c r="B18" t="s">
        <v>246</v>
      </c>
      <c r="D18" t="s">
        <v>366</v>
      </c>
      <c r="E18" t="s">
        <v>387</v>
      </c>
      <c r="F18" t="s">
        <v>189</v>
      </c>
      <c r="G18" s="3">
        <v>1500000</v>
      </c>
      <c r="L18" t="s">
        <v>379</v>
      </c>
    </row>
    <row r="19" spans="1:13" x14ac:dyDescent="0.2">
      <c r="A19" t="s">
        <v>185</v>
      </c>
      <c r="B19" t="s">
        <v>381</v>
      </c>
      <c r="D19" t="s">
        <v>361</v>
      </c>
      <c r="F19" t="s">
        <v>189</v>
      </c>
      <c r="G19" s="3">
        <v>1200000</v>
      </c>
      <c r="J19" t="s">
        <v>395</v>
      </c>
      <c r="L19" t="s">
        <v>388</v>
      </c>
      <c r="M19">
        <f>COUNTIF(D2:D1000,"*D*")+COUNTIF(D2:D1000,"DD*")+COUNTIF(D2:D1000,"DDD")</f>
        <v>28</v>
      </c>
    </row>
    <row r="20" spans="1:13" x14ac:dyDescent="0.2">
      <c r="A20" t="s">
        <v>185</v>
      </c>
      <c r="B20" t="s">
        <v>201</v>
      </c>
      <c r="D20" t="s">
        <v>368</v>
      </c>
      <c r="F20" t="s">
        <v>189</v>
      </c>
      <c r="G20" s="3">
        <v>1000000</v>
      </c>
      <c r="L20" t="s">
        <v>389</v>
      </c>
      <c r="M20">
        <f>COUNTIF(D2:D100,"*X*")+COUNTIF(D2:D100,"XX*")+COUNTIF(D2:D1000,"XXX")</f>
        <v>23</v>
      </c>
    </row>
    <row r="21" spans="1:13" x14ac:dyDescent="0.2">
      <c r="A21" t="s">
        <v>185</v>
      </c>
      <c r="B21" t="s">
        <v>218</v>
      </c>
      <c r="D21" t="s">
        <v>377</v>
      </c>
      <c r="F21" t="s">
        <v>189</v>
      </c>
      <c r="G21" s="3">
        <v>400000</v>
      </c>
      <c r="L21" t="s">
        <v>390</v>
      </c>
      <c r="M21">
        <f>COUNTIF(D2:D100,"*F*")+COUNTIF(D2:D100,"FF*")+COUNTIF(D2:D1000,"FFF")</f>
        <v>17</v>
      </c>
    </row>
    <row r="22" spans="1:13" x14ac:dyDescent="0.2">
      <c r="A22" t="s">
        <v>185</v>
      </c>
      <c r="B22" t="s">
        <v>210</v>
      </c>
      <c r="C22" t="s">
        <v>374</v>
      </c>
      <c r="F22" t="s">
        <v>182</v>
      </c>
      <c r="G22" s="3">
        <v>2000</v>
      </c>
      <c r="L22" t="s">
        <v>391</v>
      </c>
      <c r="M22">
        <f>COUNTIF(D2:D100,"*R*")+COUNTIF(D2:D100,"RR*")+COUNTIF(D2:D1000,"RRR")</f>
        <v>10</v>
      </c>
    </row>
    <row r="23" spans="1:13" x14ac:dyDescent="0.2">
      <c r="A23" t="s">
        <v>185</v>
      </c>
      <c r="B23" t="s">
        <v>209</v>
      </c>
      <c r="C23" t="s">
        <v>208</v>
      </c>
      <c r="F23" t="s">
        <v>182</v>
      </c>
      <c r="G23" s="3">
        <v>1200</v>
      </c>
      <c r="I23" t="s">
        <v>253</v>
      </c>
    </row>
    <row r="24" spans="1:13" x14ac:dyDescent="0.2">
      <c r="A24" t="s">
        <v>195</v>
      </c>
      <c r="B24" t="s">
        <v>196</v>
      </c>
      <c r="D24" t="s">
        <v>362</v>
      </c>
      <c r="F24" t="s">
        <v>182</v>
      </c>
      <c r="G24" s="3">
        <v>300000</v>
      </c>
      <c r="I24" t="s">
        <v>255</v>
      </c>
    </row>
    <row r="25" spans="1:13" x14ac:dyDescent="0.2">
      <c r="A25" t="s">
        <v>211</v>
      </c>
      <c r="B25" t="s">
        <v>245</v>
      </c>
      <c r="D25" t="s">
        <v>363</v>
      </c>
      <c r="F25" t="s">
        <v>189</v>
      </c>
      <c r="G25" s="3">
        <v>90000</v>
      </c>
      <c r="L25" t="s">
        <v>378</v>
      </c>
      <c r="M25">
        <f>SUM(M19:M24)</f>
        <v>78</v>
      </c>
    </row>
    <row r="26" spans="1:13" x14ac:dyDescent="0.2">
      <c r="A26" t="s">
        <v>211</v>
      </c>
      <c r="B26" t="s">
        <v>214</v>
      </c>
      <c r="D26" t="s">
        <v>362</v>
      </c>
      <c r="F26" t="s">
        <v>189</v>
      </c>
      <c r="G26" s="3">
        <v>15000</v>
      </c>
    </row>
    <row r="27" spans="1:13" x14ac:dyDescent="0.2">
      <c r="A27" t="s">
        <v>211</v>
      </c>
      <c r="B27" t="s">
        <v>212</v>
      </c>
      <c r="C27" t="s">
        <v>213</v>
      </c>
      <c r="F27" t="s">
        <v>189</v>
      </c>
      <c r="G27" s="3">
        <v>8000</v>
      </c>
    </row>
    <row r="28" spans="1:13" x14ac:dyDescent="0.2">
      <c r="A28" t="s">
        <v>193</v>
      </c>
      <c r="B28" t="s">
        <v>194</v>
      </c>
      <c r="D28" t="s">
        <v>367</v>
      </c>
      <c r="F28" t="s">
        <v>182</v>
      </c>
      <c r="G28" s="3">
        <v>55000</v>
      </c>
    </row>
    <row r="29" spans="1:13" x14ac:dyDescent="0.2">
      <c r="A29" t="s">
        <v>219</v>
      </c>
      <c r="B29" t="s">
        <v>220</v>
      </c>
      <c r="C29" t="s">
        <v>208</v>
      </c>
      <c r="F29" t="s">
        <v>189</v>
      </c>
      <c r="G29" s="3">
        <v>400</v>
      </c>
      <c r="I29" t="s">
        <v>257</v>
      </c>
    </row>
    <row r="30" spans="1:13" x14ac:dyDescent="0.2">
      <c r="A30" t="s">
        <v>197</v>
      </c>
      <c r="B30" t="s">
        <v>198</v>
      </c>
      <c r="D30" t="s">
        <v>360</v>
      </c>
      <c r="E30" t="s">
        <v>386</v>
      </c>
      <c r="F30" t="s">
        <v>189</v>
      </c>
      <c r="G30" s="3">
        <v>15000</v>
      </c>
      <c r="H30">
        <v>8.5999999999999993E-2</v>
      </c>
      <c r="I30" t="s">
        <v>256</v>
      </c>
    </row>
    <row r="31" spans="1:13" x14ac:dyDescent="0.2">
      <c r="A31" t="s">
        <v>174</v>
      </c>
      <c r="B31" t="s">
        <v>178</v>
      </c>
      <c r="D31" t="s">
        <v>372</v>
      </c>
      <c r="F31" t="s">
        <v>182</v>
      </c>
      <c r="G31" s="3">
        <v>1000000</v>
      </c>
      <c r="I31" t="s">
        <v>263</v>
      </c>
    </row>
    <row r="32" spans="1:13" x14ac:dyDescent="0.2">
      <c r="A32" t="s">
        <v>261</v>
      </c>
      <c r="B32" t="s">
        <v>260</v>
      </c>
      <c r="C32" t="s">
        <v>208</v>
      </c>
      <c r="F32" t="s">
        <v>268</v>
      </c>
      <c r="G32" s="3">
        <v>16000</v>
      </c>
      <c r="I32" t="s">
        <v>269</v>
      </c>
    </row>
    <row r="33" spans="1:9" x14ac:dyDescent="0.2">
      <c r="A33" t="s">
        <v>215</v>
      </c>
      <c r="B33" t="s">
        <v>216</v>
      </c>
      <c r="C33" t="s">
        <v>217</v>
      </c>
      <c r="F33" t="s">
        <v>216</v>
      </c>
      <c r="G33" s="3">
        <v>1000000</v>
      </c>
      <c r="I33" t="s">
        <v>277</v>
      </c>
    </row>
    <row r="34" spans="1:9" x14ac:dyDescent="0.2">
      <c r="A34" t="s">
        <v>183</v>
      </c>
      <c r="B34" t="s">
        <v>184</v>
      </c>
      <c r="D34" t="s">
        <v>366</v>
      </c>
      <c r="E34" t="s">
        <v>384</v>
      </c>
      <c r="F34" t="s">
        <v>182</v>
      </c>
      <c r="G34" s="3">
        <v>2000000</v>
      </c>
      <c r="I34" t="s">
        <v>262</v>
      </c>
    </row>
    <row r="35" spans="1:9" x14ac:dyDescent="0.2">
      <c r="B35" t="s">
        <v>309</v>
      </c>
      <c r="C35" t="s">
        <v>208</v>
      </c>
      <c r="F35" t="s">
        <v>189</v>
      </c>
      <c r="G35" s="3">
        <v>120000</v>
      </c>
      <c r="H35" t="s">
        <v>308</v>
      </c>
      <c r="I35" t="s">
        <v>310</v>
      </c>
    </row>
    <row r="36" spans="1:9" x14ac:dyDescent="0.2">
      <c r="B36" t="s">
        <v>199</v>
      </c>
      <c r="D36" t="s">
        <v>360</v>
      </c>
      <c r="F36" t="s">
        <v>182</v>
      </c>
      <c r="G36" s="3">
        <v>50000</v>
      </c>
      <c r="I36" t="s">
        <v>380</v>
      </c>
    </row>
    <row r="37" spans="1:9" x14ac:dyDescent="0.2">
      <c r="B37" t="s">
        <v>311</v>
      </c>
      <c r="C37" t="s">
        <v>208</v>
      </c>
      <c r="F37" t="s">
        <v>182</v>
      </c>
      <c r="G37" s="3">
        <v>20000</v>
      </c>
      <c r="H37" t="s">
        <v>308</v>
      </c>
      <c r="I37" t="s">
        <v>312</v>
      </c>
    </row>
    <row r="38" spans="1:9" x14ac:dyDescent="0.2">
      <c r="B38" t="s">
        <v>202</v>
      </c>
      <c r="D38" t="s">
        <v>371</v>
      </c>
      <c r="F38" t="s">
        <v>358</v>
      </c>
      <c r="G38" s="3">
        <v>10000</v>
      </c>
    </row>
    <row r="39" spans="1:9" x14ac:dyDescent="0.2">
      <c r="B39" t="s">
        <v>205</v>
      </c>
      <c r="C39" t="s">
        <v>208</v>
      </c>
      <c r="F39" t="s">
        <v>206</v>
      </c>
      <c r="G39" s="3">
        <v>900</v>
      </c>
    </row>
    <row r="40" spans="1:9" x14ac:dyDescent="0.2">
      <c r="B40" t="s">
        <v>393</v>
      </c>
      <c r="C40" t="s">
        <v>208</v>
      </c>
      <c r="F40" t="s">
        <v>182</v>
      </c>
      <c r="G40" s="3">
        <v>40000</v>
      </c>
      <c r="H40" t="s">
        <v>308</v>
      </c>
    </row>
  </sheetData>
  <sortState xmlns:xlrd2="http://schemas.microsoft.com/office/spreadsheetml/2017/richdata2" ref="A2:I39">
    <sortCondition ref="A2:A39"/>
    <sortCondition descending="1" ref="G2:G39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workbookViewId="0">
      <pane ySplit="1" topLeftCell="A2" activePane="bottomLeft" state="frozen"/>
      <selection pane="bottomLeft" activeCell="N3" sqref="N3"/>
    </sheetView>
  </sheetViews>
  <sheetFormatPr baseColWidth="10" defaultRowHeight="16" x14ac:dyDescent="0.2"/>
  <cols>
    <col min="1" max="1" width="15.1640625" customWidth="1"/>
    <col min="3" max="4" width="8.33203125" customWidth="1"/>
    <col min="5" max="5" width="9.83203125" customWidth="1"/>
    <col min="6" max="7" width="9.5" customWidth="1"/>
    <col min="13" max="13" width="11.83203125" bestFit="1" customWidth="1"/>
  </cols>
  <sheetData>
    <row r="1" spans="1:14" s="1" customFormat="1" x14ac:dyDescent="0.2">
      <c r="A1" s="1" t="s">
        <v>229</v>
      </c>
      <c r="B1" s="1" t="s">
        <v>231</v>
      </c>
      <c r="C1" s="1" t="s">
        <v>236</v>
      </c>
      <c r="D1" s="1" t="s">
        <v>237</v>
      </c>
      <c r="E1" s="1" t="s">
        <v>238</v>
      </c>
      <c r="F1" s="1" t="s">
        <v>239</v>
      </c>
      <c r="G1" s="1" t="s">
        <v>235</v>
      </c>
      <c r="H1" s="1" t="s">
        <v>233</v>
      </c>
      <c r="I1" s="1" t="s">
        <v>230</v>
      </c>
      <c r="J1" s="1" t="s">
        <v>232</v>
      </c>
      <c r="K1" s="1" t="s">
        <v>242</v>
      </c>
      <c r="L1" s="1" t="s">
        <v>240</v>
      </c>
      <c r="M1" s="1" t="s">
        <v>243</v>
      </c>
      <c r="N1" s="1" t="s">
        <v>241</v>
      </c>
    </row>
    <row r="2" spans="1:14" x14ac:dyDescent="0.2">
      <c r="A2" t="s">
        <v>149</v>
      </c>
      <c r="B2" t="s">
        <v>14</v>
      </c>
      <c r="C2">
        <v>100</v>
      </c>
      <c r="D2">
        <v>19</v>
      </c>
      <c r="E2">
        <v>15</v>
      </c>
      <c r="F2">
        <f>C2*D2*E2</f>
        <v>28500</v>
      </c>
      <c r="G2">
        <v>2150</v>
      </c>
      <c r="H2">
        <v>4000</v>
      </c>
      <c r="I2">
        <v>55</v>
      </c>
      <c r="J2" t="s">
        <v>234</v>
      </c>
      <c r="K2">
        <v>100000</v>
      </c>
      <c r="L2">
        <v>80</v>
      </c>
      <c r="M2">
        <f>L2*1000000/(0.5*H2*K2)/9.81</f>
        <v>4.0774719673802244E-2</v>
      </c>
      <c r="N2">
        <f>9.81*K2*LOG(H2/G2)/1000</f>
        <v>264.49872231552229</v>
      </c>
    </row>
    <row r="3" spans="1:14" x14ac:dyDescent="0.2">
      <c r="A3" t="s">
        <v>155</v>
      </c>
      <c r="B3" t="s">
        <v>11</v>
      </c>
      <c r="F3">
        <f>C3*D3*E3</f>
        <v>0</v>
      </c>
      <c r="G3">
        <v>7500</v>
      </c>
      <c r="H3">
        <v>15000</v>
      </c>
      <c r="I3">
        <v>90</v>
      </c>
      <c r="J3" t="s">
        <v>278</v>
      </c>
      <c r="K3">
        <v>20000</v>
      </c>
      <c r="L3">
        <v>320</v>
      </c>
      <c r="M3">
        <f>L3*1000000/(0.5*H3*K3)/9.81</f>
        <v>0.21746517159361195</v>
      </c>
      <c r="N3">
        <f>9.81*K3*LOG(H3/G3)/1000</f>
        <v>59.062085149273109</v>
      </c>
    </row>
    <row r="4" spans="1:14" x14ac:dyDescent="0.2">
      <c r="B4" t="s">
        <v>279</v>
      </c>
      <c r="C4">
        <v>150</v>
      </c>
      <c r="D4">
        <v>50</v>
      </c>
      <c r="E4">
        <v>50</v>
      </c>
      <c r="F4">
        <f>C4*D4*E4</f>
        <v>375000</v>
      </c>
      <c r="G4">
        <v>25000</v>
      </c>
      <c r="H4">
        <v>40000</v>
      </c>
      <c r="I4">
        <v>400</v>
      </c>
      <c r="J4" t="s">
        <v>278</v>
      </c>
      <c r="K4">
        <v>100000</v>
      </c>
      <c r="L4">
        <v>400</v>
      </c>
      <c r="M4">
        <f>L4*1000000/(0.5*H4*K4)/9.81</f>
        <v>2.0387359836901122E-2</v>
      </c>
      <c r="N4">
        <f>9.81*K4*LOG(H4/G4)/1000</f>
        <v>200.24170298546221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Fleet structure</vt:lpstr>
      <vt:lpstr>Hab populations</vt:lpstr>
      <vt:lpstr>Ship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Talvitie, Dare</cp:lastModifiedBy>
  <dcterms:created xsi:type="dcterms:W3CDTF">2017-10-24T15:40:09Z</dcterms:created>
  <dcterms:modified xsi:type="dcterms:W3CDTF">2024-07-25T15:32:26Z</dcterms:modified>
</cp:coreProperties>
</file>