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44749\src\training\excel\"/>
    </mc:Choice>
  </mc:AlternateContent>
  <xr:revisionPtr revIDLastSave="0" documentId="13_ncr:1_{3BD5EFE0-5F48-4275-9406-01CD6082A177}" xr6:coauthVersionLast="47" xr6:coauthVersionMax="47" xr10:uidLastSave="{00000000-0000-0000-0000-000000000000}"/>
  <bookViews>
    <workbookView xWindow="-30828" yWindow="-108" windowWidth="30936" windowHeight="17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8" i="1" l="1"/>
  <c r="AD27" i="1"/>
  <c r="AD26" i="1"/>
  <c r="AD25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Z3" i="1"/>
  <c r="AA3" i="1" s="1"/>
  <c r="AB3" i="1" s="1"/>
  <c r="Y3" i="1"/>
  <c r="AA9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Y22" i="1"/>
  <c r="Z22" i="1"/>
  <c r="AA22" i="1"/>
  <c r="AB22" i="1"/>
  <c r="Y23" i="1"/>
  <c r="Z23" i="1"/>
  <c r="AA23" i="1"/>
  <c r="AB2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4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4" i="1"/>
  <c r="U3" i="1"/>
  <c r="V3" i="1" s="1"/>
  <c r="W3" i="1" s="1"/>
  <c r="T3" i="1"/>
  <c r="R4" i="1"/>
  <c r="Q13" i="1"/>
  <c r="P4" i="1"/>
  <c r="Q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O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4" i="1"/>
  <c r="O3" i="1"/>
  <c r="P3" i="1" s="1"/>
  <c r="Q3" i="1" s="1"/>
  <c r="R3" i="1" s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5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4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D28" i="1"/>
  <c r="D26" i="1"/>
  <c r="D27" i="1"/>
  <c r="D25" i="1"/>
  <c r="C27" i="1"/>
  <c r="C26" i="1"/>
  <c r="C25" i="1"/>
  <c r="N28" i="1" l="1"/>
  <c r="N26" i="1"/>
  <c r="N27" i="1"/>
  <c r="N25" i="1"/>
</calcChain>
</file>

<file path=xl/sharedStrings.xml><?xml version="1.0" encoding="utf-8"?>
<sst xmlns="http://schemas.openxmlformats.org/spreadsheetml/2006/main" count="54" uniqueCount="52">
  <si>
    <t>Employee Payroll</t>
  </si>
  <si>
    <t>Last Name</t>
  </si>
  <si>
    <t>First Name</t>
  </si>
  <si>
    <t>Hourly Wage</t>
  </si>
  <si>
    <t>Hours Worked</t>
  </si>
  <si>
    <t>Pay</t>
  </si>
  <si>
    <t>Oliver</t>
  </si>
  <si>
    <t>Emma</t>
  </si>
  <si>
    <t>Liam</t>
  </si>
  <si>
    <t>Ava</t>
  </si>
  <si>
    <t>Noah</t>
  </si>
  <si>
    <t>Sophia</t>
  </si>
  <si>
    <t>James</t>
  </si>
  <si>
    <t>Mia</t>
  </si>
  <si>
    <t>Benjamin</t>
  </si>
  <si>
    <t>Amelia</t>
  </si>
  <si>
    <t>Lucas</t>
  </si>
  <si>
    <t>Harper</t>
  </si>
  <si>
    <t>Ethan</t>
  </si>
  <si>
    <t>Evelyn</t>
  </si>
  <si>
    <t>Alexander</t>
  </si>
  <si>
    <t>Isabella</t>
  </si>
  <si>
    <t>Henry</t>
  </si>
  <si>
    <t>Charlotte</t>
  </si>
  <si>
    <t>Jackson</t>
  </si>
  <si>
    <t>Grace</t>
  </si>
  <si>
    <t>Smith</t>
  </si>
  <si>
    <t>Johnson</t>
  </si>
  <si>
    <t>Williams</t>
  </si>
  <si>
    <t>Brown</t>
  </si>
  <si>
    <t>Jones</t>
  </si>
  <si>
    <t>Garcia</t>
  </si>
  <si>
    <t>Miller</t>
  </si>
  <si>
    <t>Davis</t>
  </si>
  <si>
    <t>Rodriguez</t>
  </si>
  <si>
    <t>Martinez</t>
  </si>
  <si>
    <t>Hernandez</t>
  </si>
  <si>
    <t>Lopez</t>
  </si>
  <si>
    <t>Gonzalez</t>
  </si>
  <si>
    <t>Wilson</t>
  </si>
  <si>
    <t>Anderson</t>
  </si>
  <si>
    <t>Thomas</t>
  </si>
  <si>
    <t>Taylor</t>
  </si>
  <si>
    <t>Moore</t>
  </si>
  <si>
    <t>White</t>
  </si>
  <si>
    <t>Max</t>
  </si>
  <si>
    <t>Min</t>
  </si>
  <si>
    <t>Average</t>
  </si>
  <si>
    <t>Total</t>
  </si>
  <si>
    <t>Overtime Hours</t>
  </si>
  <si>
    <t>Overtime Bonus</t>
  </si>
  <si>
    <t>JanPay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</si>
</sst>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4" fontId="0" fillId="0" borderId="0" xfId="0" applyNumberFormat="1"/>
    <xf numFmtId="2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44" fontId="0" fillId="4" borderId="0" xfId="0" applyNumberFormat="1" applyFill="1"/>
    <xf numFmtId="14" fontId="0" fillId="5" borderId="0" xfId="0" applyNumberFormat="1" applyFill="1"/>
    <xf numFmtId="44" fontId="0" fillId="5" borderId="0" xfId="0" applyNumberFormat="1" applyFill="1"/>
    <xf numFmtId="14" fontId="0" fillId="6" borderId="0" xfId="0" applyNumberFormat="1" applyFill="1"/>
    <xf numFmtId="4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28"/>
  <sheetViews>
    <sheetView tabSelected="1" topLeftCell="I1" workbookViewId="0">
      <selection activeCell="AD20" sqref="AD20"/>
    </sheetView>
  </sheetViews>
  <sheetFormatPr defaultRowHeight="15" x14ac:dyDescent="0.25"/>
  <cols>
    <col min="1" max="1" width="16.5703125" bestFit="1" customWidth="1"/>
    <col min="2" max="2" width="10.5703125" bestFit="1" customWidth="1"/>
    <col min="3" max="3" width="12.28515625" bestFit="1" customWidth="1"/>
    <col min="4" max="4" width="14.7109375" bestFit="1" customWidth="1"/>
    <col min="5" max="13" width="13.7109375" customWidth="1"/>
    <col min="14" max="14" width="11.7109375" bestFit="1" customWidth="1"/>
    <col min="15" max="18" width="11.7109375" customWidth="1"/>
    <col min="19" max="19" width="15.42578125" bestFit="1" customWidth="1"/>
    <col min="20" max="23" width="15.42578125" customWidth="1"/>
    <col min="24" max="28" width="11.7109375" bestFit="1" customWidth="1"/>
    <col min="30" max="30" width="11.7109375" bestFit="1" customWidth="1"/>
  </cols>
  <sheetData>
    <row r="1" spans="1:30" x14ac:dyDescent="0.25">
      <c r="A1" t="s">
        <v>0</v>
      </c>
    </row>
    <row r="2" spans="1:30" x14ac:dyDescent="0.25">
      <c r="D2" t="s">
        <v>4</v>
      </c>
      <c r="I2" t="s">
        <v>49</v>
      </c>
      <c r="N2" t="s">
        <v>5</v>
      </c>
      <c r="S2" t="s">
        <v>50</v>
      </c>
      <c r="X2" t="s">
        <v>48</v>
      </c>
      <c r="AD2" t="s">
        <v>51</v>
      </c>
    </row>
    <row r="3" spans="1:30" x14ac:dyDescent="0.25">
      <c r="A3" t="s">
        <v>1</v>
      </c>
      <c r="B3" t="s">
        <v>2</v>
      </c>
      <c r="C3" t="s">
        <v>3</v>
      </c>
      <c r="D3" s="3">
        <v>45292</v>
      </c>
      <c r="E3" s="3">
        <f>D3+7</f>
        <v>45299</v>
      </c>
      <c r="F3" s="3">
        <f>E3+7</f>
        <v>45306</v>
      </c>
      <c r="G3" s="3">
        <f>F3+7</f>
        <v>45313</v>
      </c>
      <c r="H3" s="3">
        <f>G3+7</f>
        <v>45320</v>
      </c>
      <c r="I3" s="5">
        <v>45292</v>
      </c>
      <c r="J3" s="5">
        <f>I3+7</f>
        <v>45299</v>
      </c>
      <c r="K3" s="5">
        <f t="shared" ref="K3:M3" si="0">J3+7</f>
        <v>45306</v>
      </c>
      <c r="L3" s="5">
        <f t="shared" si="0"/>
        <v>45313</v>
      </c>
      <c r="M3" s="5">
        <f t="shared" si="0"/>
        <v>45320</v>
      </c>
      <c r="N3" s="7">
        <v>45292</v>
      </c>
      <c r="O3" s="7">
        <f>N3+7</f>
        <v>45299</v>
      </c>
      <c r="P3" s="7">
        <f t="shared" ref="P3:R3" si="1">O3+7</f>
        <v>45306</v>
      </c>
      <c r="Q3" s="7">
        <f t="shared" si="1"/>
        <v>45313</v>
      </c>
      <c r="R3" s="7">
        <f t="shared" si="1"/>
        <v>45320</v>
      </c>
      <c r="S3" s="9">
        <v>45292</v>
      </c>
      <c r="T3" s="9">
        <f>S3+7</f>
        <v>45299</v>
      </c>
      <c r="U3" s="9">
        <f t="shared" ref="U3:W3" si="2">T3+7</f>
        <v>45306</v>
      </c>
      <c r="V3" s="9">
        <f t="shared" si="2"/>
        <v>45313</v>
      </c>
      <c r="W3" s="9">
        <f t="shared" si="2"/>
        <v>45320</v>
      </c>
      <c r="X3" s="11">
        <v>45292</v>
      </c>
      <c r="Y3" s="11">
        <f>X3+7</f>
        <v>45299</v>
      </c>
      <c r="Z3" s="11">
        <f t="shared" ref="Z3:AB3" si="3">Y3+7</f>
        <v>45306</v>
      </c>
      <c r="AA3" s="11">
        <f t="shared" si="3"/>
        <v>45313</v>
      </c>
      <c r="AB3" s="11">
        <f t="shared" si="3"/>
        <v>45320</v>
      </c>
    </row>
    <row r="4" spans="1:30" x14ac:dyDescent="0.25">
      <c r="A4" t="s">
        <v>26</v>
      </c>
      <c r="B4" t="s">
        <v>6</v>
      </c>
      <c r="C4" s="1">
        <v>15.9</v>
      </c>
      <c r="D4" s="4">
        <v>41</v>
      </c>
      <c r="E4" s="4">
        <v>40</v>
      </c>
      <c r="F4" s="4">
        <v>50</v>
      </c>
      <c r="G4" s="4">
        <v>56</v>
      </c>
      <c r="H4" s="4">
        <v>31</v>
      </c>
      <c r="I4" s="6">
        <f>IF(D4&gt;40,D4-40,0)</f>
        <v>1</v>
      </c>
      <c r="J4" s="6">
        <f>IF(E4&gt;40,E4-40,0)</f>
        <v>0</v>
      </c>
      <c r="K4" s="6">
        <f>IF(F4&gt;40,F4-40,0)</f>
        <v>10</v>
      </c>
      <c r="L4" s="6">
        <f>IF(G4&gt;40,G4-40,0)</f>
        <v>16</v>
      </c>
      <c r="M4" s="6">
        <f>IF(H4&gt;40,H4-40,0)</f>
        <v>0</v>
      </c>
      <c r="N4" s="8">
        <f>$C4*D4</f>
        <v>651.9</v>
      </c>
      <c r="O4" s="8">
        <f>$C4*E4</f>
        <v>636</v>
      </c>
      <c r="P4" s="8">
        <f t="shared" ref="P4:R19" si="4">$C4*F4</f>
        <v>795</v>
      </c>
      <c r="Q4" s="8">
        <f t="shared" si="4"/>
        <v>890.4</v>
      </c>
      <c r="R4" s="8">
        <f>$C4*H4</f>
        <v>492.90000000000003</v>
      </c>
      <c r="S4" s="10">
        <f>0.5*$C4*I4</f>
        <v>7.95</v>
      </c>
      <c r="T4" s="10">
        <f t="shared" ref="T4:W19" si="5">0.5*$C4*J4</f>
        <v>0</v>
      </c>
      <c r="U4" s="10">
        <f t="shared" si="5"/>
        <v>79.5</v>
      </c>
      <c r="V4" s="10">
        <f t="shared" si="5"/>
        <v>127.2</v>
      </c>
      <c r="W4" s="10">
        <f t="shared" si="5"/>
        <v>0</v>
      </c>
      <c r="X4" s="12">
        <f>N4+S4</f>
        <v>659.85</v>
      </c>
      <c r="Y4" s="12">
        <f t="shared" ref="Y4:AB19" si="6">O4+T4</f>
        <v>636</v>
      </c>
      <c r="Z4" s="12">
        <f t="shared" si="6"/>
        <v>874.5</v>
      </c>
      <c r="AA4" s="12">
        <f t="shared" si="6"/>
        <v>1017.6</v>
      </c>
      <c r="AB4" s="12">
        <f t="shared" si="6"/>
        <v>492.90000000000003</v>
      </c>
      <c r="AD4" s="1">
        <f>SUM(X4:AB4)</f>
        <v>3680.85</v>
      </c>
    </row>
    <row r="5" spans="1:30" x14ac:dyDescent="0.25">
      <c r="A5" t="s">
        <v>27</v>
      </c>
      <c r="B5" t="s">
        <v>7</v>
      </c>
      <c r="C5" s="1">
        <v>10</v>
      </c>
      <c r="D5" s="4">
        <v>42</v>
      </c>
      <c r="E5" s="4">
        <v>65</v>
      </c>
      <c r="F5" s="4">
        <v>43</v>
      </c>
      <c r="G5" s="4">
        <v>42</v>
      </c>
      <c r="H5" s="4">
        <v>32</v>
      </c>
      <c r="I5" s="6">
        <f>IF(D5&gt;40,D5-40,0)</f>
        <v>2</v>
      </c>
      <c r="J5" s="6">
        <f>IF(E5&gt;40,E5-40,0)</f>
        <v>25</v>
      </c>
      <c r="K5" s="6">
        <f>IF(F5&gt;40,F5-40,0)</f>
        <v>3</v>
      </c>
      <c r="L5" s="6">
        <f>IF(G5&gt;40,G5-40,0)</f>
        <v>2</v>
      </c>
      <c r="M5" s="6">
        <f>IF(H5&gt;40,H5-40,0)</f>
        <v>0</v>
      </c>
      <c r="N5" s="8">
        <f t="shared" ref="N5:O23" si="7">$C5*D5</f>
        <v>420</v>
      </c>
      <c r="O5" s="8">
        <f t="shared" si="7"/>
        <v>650</v>
      </c>
      <c r="P5" s="8">
        <f t="shared" si="4"/>
        <v>430</v>
      </c>
      <c r="Q5" s="8">
        <f t="shared" si="4"/>
        <v>420</v>
      </c>
      <c r="R5" s="8">
        <f t="shared" si="4"/>
        <v>320</v>
      </c>
      <c r="S5" s="10">
        <f t="shared" ref="S5:S23" si="8">0.5*$C5*I5</f>
        <v>10</v>
      </c>
      <c r="T5" s="10">
        <f t="shared" si="5"/>
        <v>125</v>
      </c>
      <c r="U5" s="10">
        <f t="shared" si="5"/>
        <v>15</v>
      </c>
      <c r="V5" s="10">
        <f t="shared" si="5"/>
        <v>10</v>
      </c>
      <c r="W5" s="10">
        <f t="shared" si="5"/>
        <v>0</v>
      </c>
      <c r="X5" s="12">
        <f t="shared" ref="X5:X23" si="9">N5+S5</f>
        <v>430</v>
      </c>
      <c r="Y5" s="12">
        <f t="shared" si="6"/>
        <v>775</v>
      </c>
      <c r="Z5" s="12">
        <f t="shared" si="6"/>
        <v>445</v>
      </c>
      <c r="AA5" s="12">
        <f t="shared" si="6"/>
        <v>430</v>
      </c>
      <c r="AB5" s="12">
        <f t="shared" si="6"/>
        <v>320</v>
      </c>
      <c r="AD5" s="1">
        <f t="shared" ref="AD5:AD23" si="10">SUM(X5:AB5)</f>
        <v>2400</v>
      </c>
    </row>
    <row r="6" spans="1:30" x14ac:dyDescent="0.25">
      <c r="A6" t="s">
        <v>28</v>
      </c>
      <c r="B6" t="s">
        <v>8</v>
      </c>
      <c r="C6" s="1">
        <v>22.1</v>
      </c>
      <c r="D6" s="4">
        <v>37</v>
      </c>
      <c r="E6" s="4">
        <v>37</v>
      </c>
      <c r="F6" s="4">
        <v>58</v>
      </c>
      <c r="G6" s="4">
        <v>47</v>
      </c>
      <c r="H6" s="4">
        <v>34</v>
      </c>
      <c r="I6" s="6">
        <f>IF(D6&gt;40,D6-40,0)</f>
        <v>0</v>
      </c>
      <c r="J6" s="6">
        <f>IF(E6&gt;40,E6-40,0)</f>
        <v>0</v>
      </c>
      <c r="K6" s="6">
        <f>IF(F6&gt;40,F6-40,0)</f>
        <v>18</v>
      </c>
      <c r="L6" s="6">
        <f>IF(G6&gt;40,G6-40,0)</f>
        <v>7</v>
      </c>
      <c r="M6" s="6">
        <f>IF(H6&gt;40,H6-40,0)</f>
        <v>0</v>
      </c>
      <c r="N6" s="8">
        <f t="shared" si="7"/>
        <v>817.7</v>
      </c>
      <c r="O6" s="8">
        <f t="shared" si="7"/>
        <v>817.7</v>
      </c>
      <c r="P6" s="8">
        <f t="shared" si="4"/>
        <v>1281.8000000000002</v>
      </c>
      <c r="Q6" s="8">
        <f t="shared" si="4"/>
        <v>1038.7</v>
      </c>
      <c r="R6" s="8">
        <f t="shared" si="4"/>
        <v>751.40000000000009</v>
      </c>
      <c r="S6" s="10">
        <f t="shared" si="8"/>
        <v>0</v>
      </c>
      <c r="T6" s="10">
        <f t="shared" si="5"/>
        <v>0</v>
      </c>
      <c r="U6" s="10">
        <f t="shared" si="5"/>
        <v>198.9</v>
      </c>
      <c r="V6" s="10">
        <f t="shared" si="5"/>
        <v>77.350000000000009</v>
      </c>
      <c r="W6" s="10">
        <f t="shared" si="5"/>
        <v>0</v>
      </c>
      <c r="X6" s="12">
        <f t="shared" si="9"/>
        <v>817.7</v>
      </c>
      <c r="Y6" s="12">
        <f t="shared" si="6"/>
        <v>817.7</v>
      </c>
      <c r="Z6" s="12">
        <f t="shared" si="6"/>
        <v>1480.7000000000003</v>
      </c>
      <c r="AA6" s="12">
        <f t="shared" si="6"/>
        <v>1116.05</v>
      </c>
      <c r="AB6" s="12">
        <f t="shared" si="6"/>
        <v>751.40000000000009</v>
      </c>
      <c r="AD6" s="1">
        <f t="shared" si="10"/>
        <v>4983.5500000000011</v>
      </c>
    </row>
    <row r="7" spans="1:30" x14ac:dyDescent="0.25">
      <c r="A7" t="s">
        <v>29</v>
      </c>
      <c r="B7" t="s">
        <v>9</v>
      </c>
      <c r="C7" s="1">
        <v>19.100000000000001</v>
      </c>
      <c r="D7" s="4">
        <v>36</v>
      </c>
      <c r="E7" s="4">
        <v>80</v>
      </c>
      <c r="F7" s="4">
        <v>37</v>
      </c>
      <c r="G7" s="4">
        <v>39</v>
      </c>
      <c r="H7" s="4">
        <v>35</v>
      </c>
      <c r="I7" s="6">
        <f>IF(D7&gt;40,D7-40,0)</f>
        <v>0</v>
      </c>
      <c r="J7" s="6">
        <f>IF(E7&gt;40,E7-40,0)</f>
        <v>40</v>
      </c>
      <c r="K7" s="6">
        <f>IF(F7&gt;40,F7-40,0)</f>
        <v>0</v>
      </c>
      <c r="L7" s="6">
        <f>IF(G7&gt;40,G7-40,0)</f>
        <v>0</v>
      </c>
      <c r="M7" s="6">
        <f>IF(H7&gt;40,H7-40,0)</f>
        <v>0</v>
      </c>
      <c r="N7" s="8">
        <f t="shared" si="7"/>
        <v>687.6</v>
      </c>
      <c r="O7" s="8">
        <f t="shared" si="7"/>
        <v>1528</v>
      </c>
      <c r="P7" s="8">
        <f t="shared" si="4"/>
        <v>706.7</v>
      </c>
      <c r="Q7" s="8">
        <f t="shared" si="4"/>
        <v>744.90000000000009</v>
      </c>
      <c r="R7" s="8">
        <f t="shared" si="4"/>
        <v>668.5</v>
      </c>
      <c r="S7" s="10">
        <f t="shared" si="8"/>
        <v>0</v>
      </c>
      <c r="T7" s="10">
        <f t="shared" si="5"/>
        <v>382</v>
      </c>
      <c r="U7" s="10">
        <f t="shared" si="5"/>
        <v>0</v>
      </c>
      <c r="V7" s="10">
        <f t="shared" si="5"/>
        <v>0</v>
      </c>
      <c r="W7" s="10">
        <f t="shared" si="5"/>
        <v>0</v>
      </c>
      <c r="X7" s="12">
        <f t="shared" si="9"/>
        <v>687.6</v>
      </c>
      <c r="Y7" s="12">
        <f t="shared" si="6"/>
        <v>1910</v>
      </c>
      <c r="Z7" s="12">
        <f t="shared" si="6"/>
        <v>706.7</v>
      </c>
      <c r="AA7" s="12">
        <f t="shared" si="6"/>
        <v>744.90000000000009</v>
      </c>
      <c r="AB7" s="12">
        <f t="shared" si="6"/>
        <v>668.5</v>
      </c>
      <c r="AD7" s="1">
        <f t="shared" si="10"/>
        <v>4717.7000000000007</v>
      </c>
    </row>
    <row r="8" spans="1:30" x14ac:dyDescent="0.25">
      <c r="A8" t="s">
        <v>30</v>
      </c>
      <c r="B8" t="s">
        <v>10</v>
      </c>
      <c r="C8" s="1">
        <v>6.9</v>
      </c>
      <c r="D8" s="4">
        <v>44</v>
      </c>
      <c r="E8" s="4">
        <v>35</v>
      </c>
      <c r="F8" s="4">
        <v>45</v>
      </c>
      <c r="G8" s="4">
        <v>50</v>
      </c>
      <c r="H8" s="4">
        <v>36</v>
      </c>
      <c r="I8" s="6">
        <f>IF(D8&gt;40,D8-40,0)</f>
        <v>4</v>
      </c>
      <c r="J8" s="6">
        <f>IF(E8&gt;40,E8-40,0)</f>
        <v>0</v>
      </c>
      <c r="K8" s="6">
        <f>IF(F8&gt;40,F8-40,0)</f>
        <v>5</v>
      </c>
      <c r="L8" s="6">
        <f>IF(G8&gt;40,G8-40,0)</f>
        <v>10</v>
      </c>
      <c r="M8" s="6">
        <f>IF(H8&gt;40,H8-40,0)</f>
        <v>0</v>
      </c>
      <c r="N8" s="8">
        <f t="shared" si="7"/>
        <v>303.60000000000002</v>
      </c>
      <c r="O8" s="8">
        <f t="shared" si="7"/>
        <v>241.5</v>
      </c>
      <c r="P8" s="8">
        <f t="shared" si="4"/>
        <v>310.5</v>
      </c>
      <c r="Q8" s="8">
        <f t="shared" si="4"/>
        <v>345</v>
      </c>
      <c r="R8" s="8">
        <f t="shared" si="4"/>
        <v>248.4</v>
      </c>
      <c r="S8" s="10">
        <f t="shared" si="8"/>
        <v>13.8</v>
      </c>
      <c r="T8" s="10">
        <f t="shared" si="5"/>
        <v>0</v>
      </c>
      <c r="U8" s="10">
        <f t="shared" si="5"/>
        <v>17.25</v>
      </c>
      <c r="V8" s="10">
        <f t="shared" si="5"/>
        <v>34.5</v>
      </c>
      <c r="W8" s="10">
        <f t="shared" si="5"/>
        <v>0</v>
      </c>
      <c r="X8" s="12">
        <f t="shared" si="9"/>
        <v>317.40000000000003</v>
      </c>
      <c r="Y8" s="12">
        <f t="shared" si="6"/>
        <v>241.5</v>
      </c>
      <c r="Z8" s="12">
        <f t="shared" si="6"/>
        <v>327.75</v>
      </c>
      <c r="AA8" s="12">
        <f t="shared" si="6"/>
        <v>379.5</v>
      </c>
      <c r="AB8" s="12">
        <f t="shared" si="6"/>
        <v>248.4</v>
      </c>
      <c r="AD8" s="1">
        <f t="shared" si="10"/>
        <v>1514.5500000000002</v>
      </c>
    </row>
    <row r="9" spans="1:30" x14ac:dyDescent="0.25">
      <c r="A9" t="s">
        <v>31</v>
      </c>
      <c r="B9" t="s">
        <v>11</v>
      </c>
      <c r="C9" s="1">
        <v>23</v>
      </c>
      <c r="D9" s="4">
        <v>41</v>
      </c>
      <c r="E9" s="4">
        <v>42</v>
      </c>
      <c r="F9" s="4">
        <v>48</v>
      </c>
      <c r="G9" s="4">
        <v>44</v>
      </c>
      <c r="H9" s="4">
        <v>37</v>
      </c>
      <c r="I9" s="6">
        <f>IF(D9&gt;40,D9-40,0)</f>
        <v>1</v>
      </c>
      <c r="J9" s="6">
        <f>IF(E9&gt;40,E9-40,0)</f>
        <v>2</v>
      </c>
      <c r="K9" s="6">
        <f>IF(F9&gt;40,F9-40,0)</f>
        <v>8</v>
      </c>
      <c r="L9" s="6">
        <f>IF(G9&gt;40,G9-40,0)</f>
        <v>4</v>
      </c>
      <c r="M9" s="6">
        <f>IF(H9&gt;40,H9-40,0)</f>
        <v>0</v>
      </c>
      <c r="N9" s="8">
        <f t="shared" si="7"/>
        <v>943</v>
      </c>
      <c r="O9" s="8">
        <f t="shared" si="7"/>
        <v>966</v>
      </c>
      <c r="P9" s="8">
        <f t="shared" si="4"/>
        <v>1104</v>
      </c>
      <c r="Q9" s="8">
        <f t="shared" si="4"/>
        <v>1012</v>
      </c>
      <c r="R9" s="8">
        <f t="shared" si="4"/>
        <v>851</v>
      </c>
      <c r="S9" s="10">
        <f t="shared" si="8"/>
        <v>11.5</v>
      </c>
      <c r="T9" s="10">
        <f t="shared" si="5"/>
        <v>23</v>
      </c>
      <c r="U9" s="10">
        <f t="shared" si="5"/>
        <v>92</v>
      </c>
      <c r="V9" s="10">
        <f t="shared" si="5"/>
        <v>46</v>
      </c>
      <c r="W9" s="10">
        <f t="shared" si="5"/>
        <v>0</v>
      </c>
      <c r="X9" s="12">
        <f t="shared" si="9"/>
        <v>954.5</v>
      </c>
      <c r="Y9" s="12">
        <f t="shared" si="6"/>
        <v>989</v>
      </c>
      <c r="Z9" s="12">
        <f t="shared" si="6"/>
        <v>1196</v>
      </c>
      <c r="AA9" s="12">
        <f>Q9+V9</f>
        <v>1058</v>
      </c>
      <c r="AB9" s="12">
        <f t="shared" si="6"/>
        <v>851</v>
      </c>
      <c r="AD9" s="1">
        <f t="shared" si="10"/>
        <v>5048.5</v>
      </c>
    </row>
    <row r="10" spans="1:30" x14ac:dyDescent="0.25">
      <c r="A10" t="s">
        <v>32</v>
      </c>
      <c r="B10" t="s">
        <v>12</v>
      </c>
      <c r="C10" s="1">
        <v>8.25</v>
      </c>
      <c r="D10" s="4">
        <v>44</v>
      </c>
      <c r="E10" s="4">
        <v>44</v>
      </c>
      <c r="F10" s="4">
        <v>52</v>
      </c>
      <c r="G10" s="4">
        <v>61</v>
      </c>
      <c r="H10" s="4">
        <v>38</v>
      </c>
      <c r="I10" s="6">
        <f>IF(D10&gt;40,D10-40,0)</f>
        <v>4</v>
      </c>
      <c r="J10" s="6">
        <f>IF(E10&gt;40,E10-40,0)</f>
        <v>4</v>
      </c>
      <c r="K10" s="6">
        <f>IF(F10&gt;40,F10-40,0)</f>
        <v>12</v>
      </c>
      <c r="L10" s="6">
        <f>IF(G10&gt;40,G10-40,0)</f>
        <v>21</v>
      </c>
      <c r="M10" s="6">
        <f>IF(H10&gt;40,H10-40,0)</f>
        <v>0</v>
      </c>
      <c r="N10" s="8">
        <f t="shared" si="7"/>
        <v>363</v>
      </c>
      <c r="O10" s="8">
        <f t="shared" si="7"/>
        <v>363</v>
      </c>
      <c r="P10" s="8">
        <f t="shared" si="4"/>
        <v>429</v>
      </c>
      <c r="Q10" s="8">
        <f t="shared" si="4"/>
        <v>503.25</v>
      </c>
      <c r="R10" s="8">
        <f t="shared" si="4"/>
        <v>313.5</v>
      </c>
      <c r="S10" s="10">
        <f t="shared" si="8"/>
        <v>16.5</v>
      </c>
      <c r="T10" s="10">
        <f t="shared" si="5"/>
        <v>16.5</v>
      </c>
      <c r="U10" s="10">
        <f t="shared" si="5"/>
        <v>49.5</v>
      </c>
      <c r="V10" s="10">
        <f t="shared" si="5"/>
        <v>86.625</v>
      </c>
      <c r="W10" s="10">
        <f t="shared" si="5"/>
        <v>0</v>
      </c>
      <c r="X10" s="12">
        <f t="shared" si="9"/>
        <v>379.5</v>
      </c>
      <c r="Y10" s="12">
        <f t="shared" si="6"/>
        <v>379.5</v>
      </c>
      <c r="Z10" s="12">
        <f t="shared" si="6"/>
        <v>478.5</v>
      </c>
      <c r="AA10" s="12">
        <f t="shared" si="6"/>
        <v>589.875</v>
      </c>
      <c r="AB10" s="12">
        <f t="shared" si="6"/>
        <v>313.5</v>
      </c>
      <c r="AD10" s="1">
        <f t="shared" si="10"/>
        <v>2140.875</v>
      </c>
    </row>
    <row r="11" spans="1:30" x14ac:dyDescent="0.25">
      <c r="A11" t="s">
        <v>33</v>
      </c>
      <c r="B11" t="s">
        <v>13</v>
      </c>
      <c r="C11" s="1">
        <v>9.19</v>
      </c>
      <c r="D11" s="4">
        <v>38</v>
      </c>
      <c r="E11" s="4">
        <v>60</v>
      </c>
      <c r="F11" s="4">
        <v>60</v>
      </c>
      <c r="G11" s="4">
        <v>45</v>
      </c>
      <c r="H11" s="4">
        <v>39</v>
      </c>
      <c r="I11" s="6">
        <f>IF(D11&gt;40,D11-40,0)</f>
        <v>0</v>
      </c>
      <c r="J11" s="6">
        <f>IF(E11&gt;40,E11-40,0)</f>
        <v>20</v>
      </c>
      <c r="K11" s="6">
        <f>IF(F11&gt;40,F11-40,0)</f>
        <v>20</v>
      </c>
      <c r="L11" s="6">
        <f>IF(G11&gt;40,G11-40,0)</f>
        <v>5</v>
      </c>
      <c r="M11" s="6">
        <f>IF(H11&gt;40,H11-40,0)</f>
        <v>0</v>
      </c>
      <c r="N11" s="8">
        <f t="shared" si="7"/>
        <v>349.21999999999997</v>
      </c>
      <c r="O11" s="8">
        <f t="shared" si="7"/>
        <v>551.4</v>
      </c>
      <c r="P11" s="8">
        <f t="shared" si="4"/>
        <v>551.4</v>
      </c>
      <c r="Q11" s="8">
        <f t="shared" si="4"/>
        <v>413.54999999999995</v>
      </c>
      <c r="R11" s="8">
        <f t="shared" si="4"/>
        <v>358.40999999999997</v>
      </c>
      <c r="S11" s="10">
        <f t="shared" si="8"/>
        <v>0</v>
      </c>
      <c r="T11" s="10">
        <f t="shared" si="5"/>
        <v>91.899999999999991</v>
      </c>
      <c r="U11" s="10">
        <f t="shared" si="5"/>
        <v>91.899999999999991</v>
      </c>
      <c r="V11" s="10">
        <f t="shared" si="5"/>
        <v>22.974999999999998</v>
      </c>
      <c r="W11" s="10">
        <f t="shared" si="5"/>
        <v>0</v>
      </c>
      <c r="X11" s="12">
        <f t="shared" si="9"/>
        <v>349.21999999999997</v>
      </c>
      <c r="Y11" s="12">
        <f t="shared" si="6"/>
        <v>643.29999999999995</v>
      </c>
      <c r="Z11" s="12">
        <f t="shared" si="6"/>
        <v>643.29999999999995</v>
      </c>
      <c r="AA11" s="12">
        <f t="shared" si="6"/>
        <v>436.52499999999998</v>
      </c>
      <c r="AB11" s="12">
        <f t="shared" si="6"/>
        <v>358.40999999999997</v>
      </c>
      <c r="AD11" s="1">
        <f t="shared" si="10"/>
        <v>2430.7549999999997</v>
      </c>
    </row>
    <row r="12" spans="1:30" x14ac:dyDescent="0.25">
      <c r="A12" t="s">
        <v>34</v>
      </c>
      <c r="B12" t="s">
        <v>14</v>
      </c>
      <c r="C12" s="1">
        <v>12.12</v>
      </c>
      <c r="D12" s="4">
        <v>37</v>
      </c>
      <c r="E12" s="4">
        <v>50</v>
      </c>
      <c r="F12" s="4">
        <v>44</v>
      </c>
      <c r="G12" s="4">
        <v>53</v>
      </c>
      <c r="H12" s="4">
        <v>40</v>
      </c>
      <c r="I12" s="6">
        <f>IF(D12&gt;40,D12-40,0)</f>
        <v>0</v>
      </c>
      <c r="J12" s="6">
        <f>IF(E12&gt;40,E12-40,0)</f>
        <v>10</v>
      </c>
      <c r="K12" s="6">
        <f>IF(F12&gt;40,F12-40,0)</f>
        <v>4</v>
      </c>
      <c r="L12" s="6">
        <f>IF(G12&gt;40,G12-40,0)</f>
        <v>13</v>
      </c>
      <c r="M12" s="6">
        <f>IF(H12&gt;40,H12-40,0)</f>
        <v>0</v>
      </c>
      <c r="N12" s="8">
        <f t="shared" si="7"/>
        <v>448.44</v>
      </c>
      <c r="O12" s="8">
        <f t="shared" si="7"/>
        <v>606</v>
      </c>
      <c r="P12" s="8">
        <f t="shared" si="4"/>
        <v>533.28</v>
      </c>
      <c r="Q12" s="8">
        <f t="shared" si="4"/>
        <v>642.36</v>
      </c>
      <c r="R12" s="8">
        <f t="shared" si="4"/>
        <v>484.79999999999995</v>
      </c>
      <c r="S12" s="10">
        <f t="shared" si="8"/>
        <v>0</v>
      </c>
      <c r="T12" s="10">
        <f t="shared" si="5"/>
        <v>60.599999999999994</v>
      </c>
      <c r="U12" s="10">
        <f t="shared" si="5"/>
        <v>24.24</v>
      </c>
      <c r="V12" s="10">
        <f t="shared" si="5"/>
        <v>78.78</v>
      </c>
      <c r="W12" s="10">
        <f t="shared" si="5"/>
        <v>0</v>
      </c>
      <c r="X12" s="12">
        <f t="shared" si="9"/>
        <v>448.44</v>
      </c>
      <c r="Y12" s="12">
        <f t="shared" si="6"/>
        <v>666.6</v>
      </c>
      <c r="Z12" s="12">
        <f t="shared" si="6"/>
        <v>557.52</v>
      </c>
      <c r="AA12" s="12">
        <f t="shared" si="6"/>
        <v>721.14</v>
      </c>
      <c r="AB12" s="12">
        <f t="shared" si="6"/>
        <v>484.79999999999995</v>
      </c>
      <c r="AD12" s="1">
        <f t="shared" si="10"/>
        <v>2878.5</v>
      </c>
    </row>
    <row r="13" spans="1:30" x14ac:dyDescent="0.25">
      <c r="A13" t="s">
        <v>35</v>
      </c>
      <c r="B13" t="s">
        <v>15</v>
      </c>
      <c r="C13" s="1">
        <v>9.99</v>
      </c>
      <c r="D13" s="4">
        <v>47</v>
      </c>
      <c r="E13" s="4">
        <v>56</v>
      </c>
      <c r="F13" s="4">
        <v>57</v>
      </c>
      <c r="G13" s="4">
        <v>60</v>
      </c>
      <c r="H13" s="4">
        <v>42</v>
      </c>
      <c r="I13" s="6">
        <f>IF(D13&gt;40,D13-40,0)</f>
        <v>7</v>
      </c>
      <c r="J13" s="6">
        <f>IF(E13&gt;40,E13-40,0)</f>
        <v>16</v>
      </c>
      <c r="K13" s="6">
        <f>IF(F13&gt;40,F13-40,0)</f>
        <v>17</v>
      </c>
      <c r="L13" s="6">
        <f>IF(G13&gt;40,G13-40,0)</f>
        <v>20</v>
      </c>
      <c r="M13" s="6">
        <f>IF(H13&gt;40,H13-40,0)</f>
        <v>2</v>
      </c>
      <c r="N13" s="8">
        <f t="shared" si="7"/>
        <v>469.53000000000003</v>
      </c>
      <c r="O13" s="8">
        <f t="shared" si="7"/>
        <v>559.44000000000005</v>
      </c>
      <c r="P13" s="8">
        <f t="shared" si="4"/>
        <v>569.43000000000006</v>
      </c>
      <c r="Q13" s="8">
        <f>$C13*G13</f>
        <v>599.4</v>
      </c>
      <c r="R13" s="8">
        <f t="shared" si="4"/>
        <v>419.58</v>
      </c>
      <c r="S13" s="10">
        <f t="shared" si="8"/>
        <v>34.965000000000003</v>
      </c>
      <c r="T13" s="10">
        <f t="shared" si="5"/>
        <v>79.92</v>
      </c>
      <c r="U13" s="10">
        <f t="shared" si="5"/>
        <v>84.915000000000006</v>
      </c>
      <c r="V13" s="10">
        <f t="shared" si="5"/>
        <v>99.9</v>
      </c>
      <c r="W13" s="10">
        <f t="shared" si="5"/>
        <v>9.99</v>
      </c>
      <c r="X13" s="12">
        <f t="shared" si="9"/>
        <v>504.495</v>
      </c>
      <c r="Y13" s="12">
        <f t="shared" si="6"/>
        <v>639.36</v>
      </c>
      <c r="Z13" s="12">
        <f t="shared" si="6"/>
        <v>654.34500000000003</v>
      </c>
      <c r="AA13" s="12">
        <f t="shared" si="6"/>
        <v>699.3</v>
      </c>
      <c r="AB13" s="12">
        <f t="shared" si="6"/>
        <v>429.57</v>
      </c>
      <c r="AD13" s="1">
        <f t="shared" si="10"/>
        <v>2927.07</v>
      </c>
    </row>
    <row r="14" spans="1:30" x14ac:dyDescent="0.25">
      <c r="A14" t="s">
        <v>36</v>
      </c>
      <c r="B14" t="s">
        <v>16</v>
      </c>
      <c r="C14" s="1">
        <v>10.199999999999999</v>
      </c>
      <c r="D14" s="4">
        <v>58</v>
      </c>
      <c r="E14" s="4">
        <v>40</v>
      </c>
      <c r="F14" s="4">
        <v>39</v>
      </c>
      <c r="G14" s="4">
        <v>35</v>
      </c>
      <c r="H14" s="4">
        <v>43</v>
      </c>
      <c r="I14" s="6">
        <f>IF(D14&gt;40,D14-40,0)</f>
        <v>18</v>
      </c>
      <c r="J14" s="6">
        <f>IF(E14&gt;40,E14-40,0)</f>
        <v>0</v>
      </c>
      <c r="K14" s="6">
        <f>IF(F14&gt;40,F14-40,0)</f>
        <v>0</v>
      </c>
      <c r="L14" s="6">
        <f>IF(G14&gt;40,G14-40,0)</f>
        <v>0</v>
      </c>
      <c r="M14" s="6">
        <f>IF(H14&gt;40,H14-40,0)</f>
        <v>3</v>
      </c>
      <c r="N14" s="8">
        <f t="shared" si="7"/>
        <v>591.59999999999991</v>
      </c>
      <c r="O14" s="8">
        <f t="shared" si="7"/>
        <v>408</v>
      </c>
      <c r="P14" s="8">
        <f t="shared" si="4"/>
        <v>397.79999999999995</v>
      </c>
      <c r="Q14" s="8">
        <f t="shared" si="4"/>
        <v>357</v>
      </c>
      <c r="R14" s="8">
        <f t="shared" si="4"/>
        <v>438.59999999999997</v>
      </c>
      <c r="S14" s="10">
        <f t="shared" si="8"/>
        <v>91.8</v>
      </c>
      <c r="T14" s="10">
        <f t="shared" si="5"/>
        <v>0</v>
      </c>
      <c r="U14" s="10">
        <f t="shared" si="5"/>
        <v>0</v>
      </c>
      <c r="V14" s="10">
        <f t="shared" si="5"/>
        <v>0</v>
      </c>
      <c r="W14" s="10">
        <f t="shared" si="5"/>
        <v>15.299999999999999</v>
      </c>
      <c r="X14" s="12">
        <f t="shared" si="9"/>
        <v>683.39999999999986</v>
      </c>
      <c r="Y14" s="12">
        <f t="shared" si="6"/>
        <v>408</v>
      </c>
      <c r="Z14" s="12">
        <f t="shared" si="6"/>
        <v>397.79999999999995</v>
      </c>
      <c r="AA14" s="12">
        <f t="shared" si="6"/>
        <v>357</v>
      </c>
      <c r="AB14" s="12">
        <f t="shared" si="6"/>
        <v>453.9</v>
      </c>
      <c r="AD14" s="1">
        <f t="shared" si="10"/>
        <v>2300.1</v>
      </c>
    </row>
    <row r="15" spans="1:30" x14ac:dyDescent="0.25">
      <c r="A15" t="s">
        <v>37</v>
      </c>
      <c r="B15" t="s">
        <v>17</v>
      </c>
      <c r="C15" s="1">
        <v>6.3</v>
      </c>
      <c r="D15" s="4">
        <v>22</v>
      </c>
      <c r="E15" s="4">
        <v>39</v>
      </c>
      <c r="F15" s="4">
        <v>46</v>
      </c>
      <c r="G15" s="4">
        <v>46</v>
      </c>
      <c r="H15" s="4">
        <v>44</v>
      </c>
      <c r="I15" s="6">
        <f>IF(D15&gt;40,D15-40,0)</f>
        <v>0</v>
      </c>
      <c r="J15" s="6">
        <f>IF(E15&gt;40,E15-40,0)</f>
        <v>0</v>
      </c>
      <c r="K15" s="6">
        <f>IF(F15&gt;40,F15-40,0)</f>
        <v>6</v>
      </c>
      <c r="L15" s="6">
        <f>IF(G15&gt;40,G15-40,0)</f>
        <v>6</v>
      </c>
      <c r="M15" s="6">
        <f>IF(H15&gt;40,H15-40,0)</f>
        <v>4</v>
      </c>
      <c r="N15" s="8">
        <f t="shared" si="7"/>
        <v>138.6</v>
      </c>
      <c r="O15" s="8">
        <f t="shared" si="7"/>
        <v>245.7</v>
      </c>
      <c r="P15" s="8">
        <f t="shared" si="4"/>
        <v>289.8</v>
      </c>
      <c r="Q15" s="8">
        <f t="shared" si="4"/>
        <v>289.8</v>
      </c>
      <c r="R15" s="8">
        <f t="shared" si="4"/>
        <v>277.2</v>
      </c>
      <c r="S15" s="10">
        <f t="shared" si="8"/>
        <v>0</v>
      </c>
      <c r="T15" s="10">
        <f t="shared" si="5"/>
        <v>0</v>
      </c>
      <c r="U15" s="10">
        <f t="shared" si="5"/>
        <v>18.899999999999999</v>
      </c>
      <c r="V15" s="10">
        <f t="shared" si="5"/>
        <v>18.899999999999999</v>
      </c>
      <c r="W15" s="10">
        <f t="shared" si="5"/>
        <v>12.6</v>
      </c>
      <c r="X15" s="12">
        <f t="shared" si="9"/>
        <v>138.6</v>
      </c>
      <c r="Y15" s="12">
        <f t="shared" si="6"/>
        <v>245.7</v>
      </c>
      <c r="Z15" s="12">
        <f t="shared" si="6"/>
        <v>308.7</v>
      </c>
      <c r="AA15" s="12">
        <f t="shared" si="6"/>
        <v>308.7</v>
      </c>
      <c r="AB15" s="12">
        <f t="shared" si="6"/>
        <v>289.8</v>
      </c>
      <c r="AD15" s="1">
        <f t="shared" si="10"/>
        <v>1291.5</v>
      </c>
    </row>
    <row r="16" spans="1:30" x14ac:dyDescent="0.25">
      <c r="A16" t="s">
        <v>38</v>
      </c>
      <c r="B16" t="s">
        <v>18</v>
      </c>
      <c r="C16" s="1">
        <v>15.15</v>
      </c>
      <c r="D16" s="4">
        <v>36</v>
      </c>
      <c r="E16" s="4">
        <v>43</v>
      </c>
      <c r="F16" s="4">
        <v>54</v>
      </c>
      <c r="G16" s="4">
        <v>49</v>
      </c>
      <c r="H16" s="4">
        <v>46</v>
      </c>
      <c r="I16" s="6">
        <f>IF(D16&gt;40,D16-40,0)</f>
        <v>0</v>
      </c>
      <c r="J16" s="6">
        <f>IF(E16&gt;40,E16-40,0)</f>
        <v>3</v>
      </c>
      <c r="K16" s="6">
        <f>IF(F16&gt;40,F16-40,0)</f>
        <v>14</v>
      </c>
      <c r="L16" s="6">
        <f>IF(G16&gt;40,G16-40,0)</f>
        <v>9</v>
      </c>
      <c r="M16" s="6">
        <f>IF(H16&gt;40,H16-40,0)</f>
        <v>6</v>
      </c>
      <c r="N16" s="8">
        <f t="shared" si="7"/>
        <v>545.4</v>
      </c>
      <c r="O16" s="8">
        <f t="shared" si="7"/>
        <v>651.45000000000005</v>
      </c>
      <c r="P16" s="8">
        <f t="shared" si="4"/>
        <v>818.1</v>
      </c>
      <c r="Q16" s="8">
        <f t="shared" si="4"/>
        <v>742.35</v>
      </c>
      <c r="R16" s="8">
        <f t="shared" si="4"/>
        <v>696.9</v>
      </c>
      <c r="S16" s="10">
        <f t="shared" si="8"/>
        <v>0</v>
      </c>
      <c r="T16" s="10">
        <f t="shared" si="5"/>
        <v>22.725000000000001</v>
      </c>
      <c r="U16" s="10">
        <f t="shared" si="5"/>
        <v>106.05</v>
      </c>
      <c r="V16" s="10">
        <f t="shared" si="5"/>
        <v>68.174999999999997</v>
      </c>
      <c r="W16" s="10">
        <f t="shared" si="5"/>
        <v>45.45</v>
      </c>
      <c r="X16" s="12">
        <f t="shared" si="9"/>
        <v>545.4</v>
      </c>
      <c r="Y16" s="12">
        <f t="shared" si="6"/>
        <v>674.17500000000007</v>
      </c>
      <c r="Z16" s="12">
        <f t="shared" si="6"/>
        <v>924.15</v>
      </c>
      <c r="AA16" s="12">
        <f t="shared" si="6"/>
        <v>810.52499999999998</v>
      </c>
      <c r="AB16" s="12">
        <f t="shared" si="6"/>
        <v>742.35</v>
      </c>
      <c r="AD16" s="1">
        <f t="shared" si="10"/>
        <v>3696.6</v>
      </c>
    </row>
    <row r="17" spans="1:30" x14ac:dyDescent="0.25">
      <c r="A17" t="s">
        <v>39</v>
      </c>
      <c r="B17" t="s">
        <v>19</v>
      </c>
      <c r="C17" s="1">
        <v>14.19</v>
      </c>
      <c r="D17" s="4">
        <v>33</v>
      </c>
      <c r="E17" s="4">
        <v>46</v>
      </c>
      <c r="F17" s="4">
        <v>41</v>
      </c>
      <c r="G17" s="4">
        <v>55</v>
      </c>
      <c r="H17" s="4">
        <v>47</v>
      </c>
      <c r="I17" s="6">
        <f>IF(D17&gt;40,D17-40,0)</f>
        <v>0</v>
      </c>
      <c r="J17" s="6">
        <f>IF(E17&gt;40,E17-40,0)</f>
        <v>6</v>
      </c>
      <c r="K17" s="6">
        <f>IF(F17&gt;40,F17-40,0)</f>
        <v>1</v>
      </c>
      <c r="L17" s="6">
        <f>IF(G17&gt;40,G17-40,0)</f>
        <v>15</v>
      </c>
      <c r="M17" s="6">
        <f>IF(H17&gt;40,H17-40,0)</f>
        <v>7</v>
      </c>
      <c r="N17" s="8">
        <f t="shared" si="7"/>
        <v>468.27</v>
      </c>
      <c r="O17" s="8">
        <f t="shared" si="7"/>
        <v>652.74</v>
      </c>
      <c r="P17" s="8">
        <f t="shared" si="4"/>
        <v>581.79</v>
      </c>
      <c r="Q17" s="8">
        <f t="shared" si="4"/>
        <v>780.44999999999993</v>
      </c>
      <c r="R17" s="8">
        <f t="shared" si="4"/>
        <v>666.93</v>
      </c>
      <c r="S17" s="10">
        <f t="shared" si="8"/>
        <v>0</v>
      </c>
      <c r="T17" s="10">
        <f t="shared" si="5"/>
        <v>42.57</v>
      </c>
      <c r="U17" s="10">
        <f t="shared" si="5"/>
        <v>7.0949999999999998</v>
      </c>
      <c r="V17" s="10">
        <f t="shared" si="5"/>
        <v>106.425</v>
      </c>
      <c r="W17" s="10">
        <f t="shared" si="5"/>
        <v>49.664999999999999</v>
      </c>
      <c r="X17" s="12">
        <f t="shared" si="9"/>
        <v>468.27</v>
      </c>
      <c r="Y17" s="12">
        <f t="shared" si="6"/>
        <v>695.31000000000006</v>
      </c>
      <c r="Z17" s="12">
        <f t="shared" si="6"/>
        <v>588.88499999999999</v>
      </c>
      <c r="AA17" s="12">
        <f t="shared" si="6"/>
        <v>886.87499999999989</v>
      </c>
      <c r="AB17" s="12">
        <f t="shared" si="6"/>
        <v>716.59499999999991</v>
      </c>
      <c r="AD17" s="1">
        <f t="shared" si="10"/>
        <v>3355.9349999999995</v>
      </c>
    </row>
    <row r="18" spans="1:30" x14ac:dyDescent="0.25">
      <c r="A18" t="s">
        <v>40</v>
      </c>
      <c r="B18" t="s">
        <v>20</v>
      </c>
      <c r="C18" s="1">
        <v>14.93</v>
      </c>
      <c r="D18" s="4">
        <v>32</v>
      </c>
      <c r="E18" s="4">
        <v>45</v>
      </c>
      <c r="F18" s="4">
        <v>47</v>
      </c>
      <c r="G18" s="4">
        <v>43</v>
      </c>
      <c r="H18" s="4">
        <v>48</v>
      </c>
      <c r="I18" s="6">
        <f>IF(D18&gt;40,D18-40,0)</f>
        <v>0</v>
      </c>
      <c r="J18" s="6">
        <f>IF(E18&gt;40,E18-40,0)</f>
        <v>5</v>
      </c>
      <c r="K18" s="6">
        <f>IF(F18&gt;40,F18-40,0)</f>
        <v>7</v>
      </c>
      <c r="L18" s="6">
        <f>IF(G18&gt;40,G18-40,0)</f>
        <v>3</v>
      </c>
      <c r="M18" s="6">
        <f>IF(H18&gt;40,H18-40,0)</f>
        <v>8</v>
      </c>
      <c r="N18" s="8">
        <f t="shared" si="7"/>
        <v>477.76</v>
      </c>
      <c r="O18" s="8">
        <f t="shared" si="7"/>
        <v>671.85</v>
      </c>
      <c r="P18" s="8">
        <f t="shared" si="4"/>
        <v>701.71</v>
      </c>
      <c r="Q18" s="8">
        <f t="shared" si="4"/>
        <v>641.99</v>
      </c>
      <c r="R18" s="8">
        <f t="shared" si="4"/>
        <v>716.64</v>
      </c>
      <c r="S18" s="10">
        <f t="shared" si="8"/>
        <v>0</v>
      </c>
      <c r="T18" s="10">
        <f t="shared" si="5"/>
        <v>37.325000000000003</v>
      </c>
      <c r="U18" s="10">
        <f t="shared" si="5"/>
        <v>52.254999999999995</v>
      </c>
      <c r="V18" s="10">
        <f t="shared" si="5"/>
        <v>22.395</v>
      </c>
      <c r="W18" s="10">
        <f t="shared" si="5"/>
        <v>59.72</v>
      </c>
      <c r="X18" s="12">
        <f t="shared" si="9"/>
        <v>477.76</v>
      </c>
      <c r="Y18" s="12">
        <f t="shared" si="6"/>
        <v>709.17500000000007</v>
      </c>
      <c r="Z18" s="12">
        <f t="shared" si="6"/>
        <v>753.96500000000003</v>
      </c>
      <c r="AA18" s="12">
        <f t="shared" si="6"/>
        <v>664.38499999999999</v>
      </c>
      <c r="AB18" s="12">
        <f t="shared" si="6"/>
        <v>776.36</v>
      </c>
      <c r="AD18" s="1">
        <f t="shared" si="10"/>
        <v>3381.645</v>
      </c>
    </row>
    <row r="19" spans="1:30" x14ac:dyDescent="0.25">
      <c r="A19" t="s">
        <v>41</v>
      </c>
      <c r="B19" t="s">
        <v>21</v>
      </c>
      <c r="C19" s="1">
        <v>19.8</v>
      </c>
      <c r="D19" s="4">
        <v>45</v>
      </c>
      <c r="E19" s="4">
        <v>47</v>
      </c>
      <c r="F19" s="4">
        <v>62</v>
      </c>
      <c r="G19" s="4">
        <v>51</v>
      </c>
      <c r="H19" s="4">
        <v>49</v>
      </c>
      <c r="I19" s="6">
        <f>IF(D19&gt;40,D19-40,0)</f>
        <v>5</v>
      </c>
      <c r="J19" s="6">
        <f>IF(E19&gt;40,E19-40,0)</f>
        <v>7</v>
      </c>
      <c r="K19" s="6">
        <f>IF(F19&gt;40,F19-40,0)</f>
        <v>22</v>
      </c>
      <c r="L19" s="6">
        <f>IF(G19&gt;40,G19-40,0)</f>
        <v>11</v>
      </c>
      <c r="M19" s="6">
        <f>IF(H19&gt;40,H19-40,0)</f>
        <v>9</v>
      </c>
      <c r="N19" s="8">
        <f t="shared" si="7"/>
        <v>891</v>
      </c>
      <c r="O19" s="8">
        <f t="shared" si="7"/>
        <v>930.6</v>
      </c>
      <c r="P19" s="8">
        <f t="shared" si="4"/>
        <v>1227.6000000000001</v>
      </c>
      <c r="Q19" s="8">
        <f t="shared" si="4"/>
        <v>1009.8000000000001</v>
      </c>
      <c r="R19" s="8">
        <f t="shared" si="4"/>
        <v>970.2</v>
      </c>
      <c r="S19" s="10">
        <f t="shared" si="8"/>
        <v>49.5</v>
      </c>
      <c r="T19" s="10">
        <f t="shared" si="5"/>
        <v>69.3</v>
      </c>
      <c r="U19" s="10">
        <f t="shared" si="5"/>
        <v>217.8</v>
      </c>
      <c r="V19" s="10">
        <f t="shared" si="5"/>
        <v>108.9</v>
      </c>
      <c r="W19" s="10">
        <f t="shared" si="5"/>
        <v>89.100000000000009</v>
      </c>
      <c r="X19" s="12">
        <f t="shared" si="9"/>
        <v>940.5</v>
      </c>
      <c r="Y19" s="12">
        <f t="shared" si="6"/>
        <v>999.9</v>
      </c>
      <c r="Z19" s="12">
        <f t="shared" si="6"/>
        <v>1445.4</v>
      </c>
      <c r="AA19" s="12">
        <f t="shared" si="6"/>
        <v>1118.7</v>
      </c>
      <c r="AB19" s="12">
        <f t="shared" si="6"/>
        <v>1059.3</v>
      </c>
      <c r="AD19" s="1">
        <f t="shared" si="10"/>
        <v>5563.8</v>
      </c>
    </row>
    <row r="20" spans="1:30" x14ac:dyDescent="0.25">
      <c r="A20" t="s">
        <v>42</v>
      </c>
      <c r="B20" t="s">
        <v>22</v>
      </c>
      <c r="C20" s="1">
        <v>34.9</v>
      </c>
      <c r="D20" s="4">
        <v>42</v>
      </c>
      <c r="E20" s="4">
        <v>57</v>
      </c>
      <c r="F20" s="4">
        <v>40</v>
      </c>
      <c r="G20" s="4">
        <v>58</v>
      </c>
      <c r="H20" s="4">
        <v>50</v>
      </c>
      <c r="I20" s="6">
        <f>IF(D20&gt;40,D20-40,0)</f>
        <v>2</v>
      </c>
      <c r="J20" s="6">
        <f>IF(E20&gt;40,E20-40,0)</f>
        <v>17</v>
      </c>
      <c r="K20" s="6">
        <f>IF(F20&gt;40,F20-40,0)</f>
        <v>0</v>
      </c>
      <c r="L20" s="6">
        <f>IF(G20&gt;40,G20-40,0)</f>
        <v>18</v>
      </c>
      <c r="M20" s="6">
        <f>IF(H20&gt;40,H20-40,0)</f>
        <v>10</v>
      </c>
      <c r="N20" s="8">
        <f t="shared" si="7"/>
        <v>1465.8</v>
      </c>
      <c r="O20" s="8">
        <f t="shared" si="7"/>
        <v>1989.3</v>
      </c>
      <c r="P20" s="8">
        <f t="shared" ref="P20:P23" si="11">$C20*F20</f>
        <v>1396</v>
      </c>
      <c r="Q20" s="8">
        <f t="shared" ref="Q20:Q23" si="12">$C20*G20</f>
        <v>2024.1999999999998</v>
      </c>
      <c r="R20" s="8">
        <f t="shared" ref="R20:R23" si="13">$C20*H20</f>
        <v>1745</v>
      </c>
      <c r="S20" s="10">
        <f t="shared" si="8"/>
        <v>34.9</v>
      </c>
      <c r="T20" s="10">
        <f t="shared" ref="T20:T23" si="14">0.5*$C20*J20</f>
        <v>296.64999999999998</v>
      </c>
      <c r="U20" s="10">
        <f t="shared" ref="U20:U23" si="15">0.5*$C20*K20</f>
        <v>0</v>
      </c>
      <c r="V20" s="10">
        <f t="shared" ref="V20:V23" si="16">0.5*$C20*L20</f>
        <v>314.09999999999997</v>
      </c>
      <c r="W20" s="10">
        <f t="shared" ref="W20:W23" si="17">0.5*$C20*M20</f>
        <v>174.5</v>
      </c>
      <c r="X20" s="12">
        <f t="shared" si="9"/>
        <v>1500.7</v>
      </c>
      <c r="Y20" s="12">
        <f t="shared" ref="Y20:Y23" si="18">O20+T20</f>
        <v>2285.9499999999998</v>
      </c>
      <c r="Z20" s="12">
        <f t="shared" ref="Z20:Z23" si="19">P20+U20</f>
        <v>1396</v>
      </c>
      <c r="AA20" s="12">
        <f t="shared" ref="AA20:AA23" si="20">Q20+V20</f>
        <v>2338.2999999999997</v>
      </c>
      <c r="AB20" s="12">
        <f t="shared" ref="AB20:AB23" si="21">R20+W20</f>
        <v>1919.5</v>
      </c>
      <c r="AD20" s="1">
        <f t="shared" si="10"/>
        <v>9440.4499999999989</v>
      </c>
    </row>
    <row r="21" spans="1:30" x14ac:dyDescent="0.25">
      <c r="A21" t="s">
        <v>43</v>
      </c>
      <c r="B21" t="s">
        <v>23</v>
      </c>
      <c r="C21" s="1">
        <v>22</v>
      </c>
      <c r="D21" s="4">
        <v>66</v>
      </c>
      <c r="E21" s="4">
        <v>40</v>
      </c>
      <c r="F21" s="4">
        <v>59</v>
      </c>
      <c r="G21" s="4">
        <v>48</v>
      </c>
      <c r="H21" s="4">
        <v>52</v>
      </c>
      <c r="I21" s="6">
        <f>IF(D21&gt;40,D21-40,0)</f>
        <v>26</v>
      </c>
      <c r="J21" s="6">
        <f>IF(E21&gt;40,E21-40,0)</f>
        <v>0</v>
      </c>
      <c r="K21" s="6">
        <f>IF(F21&gt;40,F21-40,0)</f>
        <v>19</v>
      </c>
      <c r="L21" s="6">
        <f>IF(G21&gt;40,G21-40,0)</f>
        <v>8</v>
      </c>
      <c r="M21" s="6">
        <f>IF(H21&gt;40,H21-40,0)</f>
        <v>12</v>
      </c>
      <c r="N21" s="8">
        <f t="shared" si="7"/>
        <v>1452</v>
      </c>
      <c r="O21" s="8">
        <f t="shared" si="7"/>
        <v>880</v>
      </c>
      <c r="P21" s="8">
        <f t="shared" si="11"/>
        <v>1298</v>
      </c>
      <c r="Q21" s="8">
        <f t="shared" si="12"/>
        <v>1056</v>
      </c>
      <c r="R21" s="8">
        <f t="shared" si="13"/>
        <v>1144</v>
      </c>
      <c r="S21" s="10">
        <f t="shared" si="8"/>
        <v>286</v>
      </c>
      <c r="T21" s="10">
        <f t="shared" si="14"/>
        <v>0</v>
      </c>
      <c r="U21" s="10">
        <f t="shared" si="15"/>
        <v>209</v>
      </c>
      <c r="V21" s="10">
        <f t="shared" si="16"/>
        <v>88</v>
      </c>
      <c r="W21" s="10">
        <f t="shared" si="17"/>
        <v>132</v>
      </c>
      <c r="X21" s="12">
        <f t="shared" si="9"/>
        <v>1738</v>
      </c>
      <c r="Y21" s="12">
        <f t="shared" si="18"/>
        <v>880</v>
      </c>
      <c r="Z21" s="12">
        <f t="shared" si="19"/>
        <v>1507</v>
      </c>
      <c r="AA21" s="12">
        <f t="shared" si="20"/>
        <v>1144</v>
      </c>
      <c r="AB21" s="12">
        <f t="shared" si="21"/>
        <v>1276</v>
      </c>
      <c r="AD21" s="1">
        <f t="shared" si="10"/>
        <v>6545</v>
      </c>
    </row>
    <row r="22" spans="1:30" x14ac:dyDescent="0.25">
      <c r="A22" t="s">
        <v>24</v>
      </c>
      <c r="B22" t="s">
        <v>24</v>
      </c>
      <c r="C22" s="1">
        <v>5.5</v>
      </c>
      <c r="D22" s="4">
        <v>40</v>
      </c>
      <c r="E22" s="4">
        <v>56</v>
      </c>
      <c r="F22" s="4">
        <v>49</v>
      </c>
      <c r="G22" s="4">
        <v>40</v>
      </c>
      <c r="H22" s="4">
        <v>53</v>
      </c>
      <c r="I22" s="6">
        <f>IF(D22&gt;40,D22-40,0)</f>
        <v>0</v>
      </c>
      <c r="J22" s="6">
        <f>IF(E22&gt;40,E22-40,0)</f>
        <v>16</v>
      </c>
      <c r="K22" s="6">
        <f>IF(F22&gt;40,F22-40,0)</f>
        <v>9</v>
      </c>
      <c r="L22" s="6">
        <f>IF(G22&gt;40,G22-40,0)</f>
        <v>0</v>
      </c>
      <c r="M22" s="6">
        <f>IF(H22&gt;40,H22-40,0)</f>
        <v>13</v>
      </c>
      <c r="N22" s="8">
        <f t="shared" si="7"/>
        <v>220</v>
      </c>
      <c r="O22" s="8">
        <f t="shared" si="7"/>
        <v>308</v>
      </c>
      <c r="P22" s="8">
        <f t="shared" si="11"/>
        <v>269.5</v>
      </c>
      <c r="Q22" s="8">
        <f t="shared" si="12"/>
        <v>220</v>
      </c>
      <c r="R22" s="8">
        <f t="shared" si="13"/>
        <v>291.5</v>
      </c>
      <c r="S22" s="10">
        <f t="shared" si="8"/>
        <v>0</v>
      </c>
      <c r="T22" s="10">
        <f t="shared" si="14"/>
        <v>44</v>
      </c>
      <c r="U22" s="10">
        <f t="shared" si="15"/>
        <v>24.75</v>
      </c>
      <c r="V22" s="10">
        <f t="shared" si="16"/>
        <v>0</v>
      </c>
      <c r="W22" s="10">
        <f t="shared" si="17"/>
        <v>35.75</v>
      </c>
      <c r="X22" s="12">
        <f t="shared" si="9"/>
        <v>220</v>
      </c>
      <c r="Y22" s="12">
        <f t="shared" si="18"/>
        <v>352</v>
      </c>
      <c r="Z22" s="12">
        <f t="shared" si="19"/>
        <v>294.25</v>
      </c>
      <c r="AA22" s="12">
        <f t="shared" si="20"/>
        <v>220</v>
      </c>
      <c r="AB22" s="12">
        <f t="shared" si="21"/>
        <v>327.25</v>
      </c>
      <c r="AD22" s="1">
        <f t="shared" si="10"/>
        <v>1413.5</v>
      </c>
    </row>
    <row r="23" spans="1:30" x14ac:dyDescent="0.25">
      <c r="A23" t="s">
        <v>44</v>
      </c>
      <c r="B23" t="s">
        <v>25</v>
      </c>
      <c r="C23" s="1">
        <v>5.85</v>
      </c>
      <c r="D23" s="4">
        <v>40</v>
      </c>
      <c r="E23" s="4">
        <v>45</v>
      </c>
      <c r="F23" s="4">
        <v>53</v>
      </c>
      <c r="G23" s="4">
        <v>37</v>
      </c>
      <c r="H23" s="4">
        <v>55</v>
      </c>
      <c r="I23" s="6">
        <f>IF(D23&gt;40,D23-40,0)</f>
        <v>0</v>
      </c>
      <c r="J23" s="6">
        <f>IF(E23&gt;40,E23-40,0)</f>
        <v>5</v>
      </c>
      <c r="K23" s="6">
        <f>IF(F23&gt;40,F23-40,0)</f>
        <v>13</v>
      </c>
      <c r="L23" s="6">
        <f>IF(G23&gt;40,G23-40,0)</f>
        <v>0</v>
      </c>
      <c r="M23" s="6">
        <f>IF(H23&gt;40,H23-40,0)</f>
        <v>15</v>
      </c>
      <c r="N23" s="8">
        <f t="shared" si="7"/>
        <v>234</v>
      </c>
      <c r="O23" s="8">
        <f t="shared" si="7"/>
        <v>263.25</v>
      </c>
      <c r="P23" s="8">
        <f t="shared" si="11"/>
        <v>310.04999999999995</v>
      </c>
      <c r="Q23" s="8">
        <f t="shared" si="12"/>
        <v>216.45</v>
      </c>
      <c r="R23" s="8">
        <f t="shared" si="13"/>
        <v>321.75</v>
      </c>
      <c r="S23" s="10">
        <f t="shared" si="8"/>
        <v>0</v>
      </c>
      <c r="T23" s="10">
        <f t="shared" si="14"/>
        <v>14.625</v>
      </c>
      <c r="U23" s="10">
        <f t="shared" si="15"/>
        <v>38.024999999999999</v>
      </c>
      <c r="V23" s="10">
        <f t="shared" si="16"/>
        <v>0</v>
      </c>
      <c r="W23" s="10">
        <f t="shared" si="17"/>
        <v>43.875</v>
      </c>
      <c r="X23" s="12">
        <f t="shared" si="9"/>
        <v>234</v>
      </c>
      <c r="Y23" s="12">
        <f t="shared" si="18"/>
        <v>277.875</v>
      </c>
      <c r="Z23" s="12">
        <f t="shared" si="19"/>
        <v>348.07499999999993</v>
      </c>
      <c r="AA23" s="12">
        <f t="shared" si="20"/>
        <v>216.45</v>
      </c>
      <c r="AB23" s="12">
        <f t="shared" si="21"/>
        <v>365.625</v>
      </c>
      <c r="AD23" s="1">
        <f t="shared" si="10"/>
        <v>1442.0249999999999</v>
      </c>
    </row>
    <row r="25" spans="1:30" x14ac:dyDescent="0.25">
      <c r="A25" t="s">
        <v>45</v>
      </c>
      <c r="C25" s="1">
        <f>MAX(C4:C23)</f>
        <v>34.9</v>
      </c>
      <c r="D25" s="2">
        <f>MAX(D4:D23)</f>
        <v>66</v>
      </c>
      <c r="E25" s="2"/>
      <c r="F25" s="2"/>
      <c r="G25" s="2"/>
      <c r="H25" s="2"/>
      <c r="I25" s="2"/>
      <c r="J25" s="2"/>
      <c r="K25" s="2"/>
      <c r="L25" s="2"/>
      <c r="M25" s="2"/>
      <c r="N25" s="1">
        <f>MAX(N4:N23)</f>
        <v>1465.8</v>
      </c>
      <c r="O25" s="1">
        <f t="shared" ref="O25:AB25" si="22">MAX(O4:O23)</f>
        <v>1989.3</v>
      </c>
      <c r="P25" s="1">
        <f t="shared" si="22"/>
        <v>1396</v>
      </c>
      <c r="Q25" s="1">
        <f t="shared" si="22"/>
        <v>2024.1999999999998</v>
      </c>
      <c r="R25" s="1">
        <f t="shared" si="22"/>
        <v>1745</v>
      </c>
      <c r="S25" s="1">
        <f t="shared" si="22"/>
        <v>286</v>
      </c>
      <c r="T25" s="1">
        <f t="shared" si="22"/>
        <v>382</v>
      </c>
      <c r="U25" s="1">
        <f t="shared" si="22"/>
        <v>217.8</v>
      </c>
      <c r="V25" s="1">
        <f t="shared" si="22"/>
        <v>314.09999999999997</v>
      </c>
      <c r="W25" s="1">
        <f t="shared" si="22"/>
        <v>174.5</v>
      </c>
      <c r="X25" s="1">
        <f t="shared" si="22"/>
        <v>1738</v>
      </c>
      <c r="Y25" s="1">
        <f t="shared" si="22"/>
        <v>2285.9499999999998</v>
      </c>
      <c r="Z25" s="1">
        <f t="shared" si="22"/>
        <v>1507</v>
      </c>
      <c r="AA25" s="1">
        <f t="shared" si="22"/>
        <v>2338.2999999999997</v>
      </c>
      <c r="AB25" s="1">
        <f t="shared" si="22"/>
        <v>1919.5</v>
      </c>
      <c r="AD25" s="1">
        <f t="shared" ref="AD25" si="23">MAX(AD4:AD23)</f>
        <v>9440.4499999999989</v>
      </c>
    </row>
    <row r="26" spans="1:30" x14ac:dyDescent="0.25">
      <c r="A26" t="s">
        <v>46</v>
      </c>
      <c r="C26" s="1">
        <f>MIN(C4:C23)</f>
        <v>5.5</v>
      </c>
      <c r="D26" s="2">
        <f>MIN(D4:D23)</f>
        <v>22</v>
      </c>
      <c r="E26" s="2"/>
      <c r="F26" s="2"/>
      <c r="G26" s="2"/>
      <c r="H26" s="2"/>
      <c r="I26" s="2"/>
      <c r="J26" s="2"/>
      <c r="K26" s="2"/>
      <c r="L26" s="2"/>
      <c r="M26" s="2"/>
      <c r="N26" s="1">
        <f>MIN(N4:N23)</f>
        <v>138.6</v>
      </c>
      <c r="O26" s="1">
        <f t="shared" ref="O26:AB26" si="24">MIN(O4:O23)</f>
        <v>241.5</v>
      </c>
      <c r="P26" s="1">
        <f t="shared" si="24"/>
        <v>269.5</v>
      </c>
      <c r="Q26" s="1">
        <f t="shared" si="24"/>
        <v>216.45</v>
      </c>
      <c r="R26" s="1">
        <f t="shared" si="24"/>
        <v>248.4</v>
      </c>
      <c r="S26" s="1">
        <f t="shared" si="24"/>
        <v>0</v>
      </c>
      <c r="T26" s="1">
        <f t="shared" si="24"/>
        <v>0</v>
      </c>
      <c r="U26" s="1">
        <f t="shared" si="24"/>
        <v>0</v>
      </c>
      <c r="V26" s="1">
        <f t="shared" si="24"/>
        <v>0</v>
      </c>
      <c r="W26" s="1">
        <f t="shared" si="24"/>
        <v>0</v>
      </c>
      <c r="X26" s="1">
        <f t="shared" si="24"/>
        <v>138.6</v>
      </c>
      <c r="Y26" s="1">
        <f t="shared" si="24"/>
        <v>241.5</v>
      </c>
      <c r="Z26" s="1">
        <f t="shared" si="24"/>
        <v>294.25</v>
      </c>
      <c r="AA26" s="1">
        <f t="shared" si="24"/>
        <v>216.45</v>
      </c>
      <c r="AB26" s="1">
        <f t="shared" si="24"/>
        <v>248.4</v>
      </c>
      <c r="AD26" s="1">
        <f t="shared" ref="AD26" si="25">MIN(AD4:AD23)</f>
        <v>1291.5</v>
      </c>
    </row>
    <row r="27" spans="1:30" x14ac:dyDescent="0.25">
      <c r="A27" t="s">
        <v>47</v>
      </c>
      <c r="C27" s="1">
        <f>AVERAGE(C4:C23)</f>
        <v>14.268500000000003</v>
      </c>
      <c r="D27" s="2">
        <f>AVERAGE(D4:D23)</f>
        <v>41.05</v>
      </c>
      <c r="E27" s="2"/>
      <c r="F27" s="2"/>
      <c r="G27" s="2"/>
      <c r="H27" s="2"/>
      <c r="I27" s="2"/>
      <c r="J27" s="2"/>
      <c r="K27" s="2"/>
      <c r="L27" s="2"/>
      <c r="M27" s="2"/>
      <c r="N27" s="1">
        <f>AVERAGE(N4:N23)</f>
        <v>596.92100000000005</v>
      </c>
      <c r="O27" s="1">
        <f t="shared" ref="O27:AB27" si="26">AVERAGE(O4:O23)</f>
        <v>695.99649999999997</v>
      </c>
      <c r="P27" s="1">
        <f t="shared" si="26"/>
        <v>700.07299999999987</v>
      </c>
      <c r="Q27" s="1">
        <f t="shared" si="26"/>
        <v>697.37999999999988</v>
      </c>
      <c r="R27" s="1">
        <f t="shared" si="26"/>
        <v>608.8605</v>
      </c>
      <c r="S27" s="1">
        <f t="shared" si="26"/>
        <v>27.845749999999999</v>
      </c>
      <c r="T27" s="1">
        <f t="shared" si="26"/>
        <v>65.305750000000003</v>
      </c>
      <c r="U27" s="1">
        <f t="shared" si="26"/>
        <v>66.353999999999999</v>
      </c>
      <c r="V27" s="1">
        <f t="shared" si="26"/>
        <v>65.51124999999999</v>
      </c>
      <c r="W27" s="1">
        <f t="shared" si="26"/>
        <v>33.397500000000001</v>
      </c>
      <c r="X27" s="1">
        <f t="shared" si="26"/>
        <v>624.76675</v>
      </c>
      <c r="Y27" s="1">
        <f t="shared" si="26"/>
        <v>761.30224999999996</v>
      </c>
      <c r="Z27" s="1">
        <f t="shared" si="26"/>
        <v>766.42700000000013</v>
      </c>
      <c r="AA27" s="1">
        <f t="shared" si="26"/>
        <v>762.89125000000001</v>
      </c>
      <c r="AB27" s="1">
        <f t="shared" si="26"/>
        <v>642.25800000000004</v>
      </c>
      <c r="AD27" s="1">
        <f t="shared" ref="AD27" si="27">AVERAGE(AD4:AD23)</f>
        <v>3557.64525</v>
      </c>
    </row>
    <row r="28" spans="1:30" x14ac:dyDescent="0.25">
      <c r="A28" t="s">
        <v>48</v>
      </c>
      <c r="D28">
        <f>SUM(D4:D23)</f>
        <v>821</v>
      </c>
      <c r="N28" s="1">
        <f>SUM(N4:N23)</f>
        <v>11938.42</v>
      </c>
      <c r="O28" s="1">
        <f t="shared" ref="O28:AB28" si="28">SUM(O4:O23)</f>
        <v>13919.929999999998</v>
      </c>
      <c r="P28" s="1">
        <f t="shared" si="28"/>
        <v>14001.459999999997</v>
      </c>
      <c r="Q28" s="1">
        <f t="shared" si="28"/>
        <v>13947.599999999999</v>
      </c>
      <c r="R28" s="1">
        <f t="shared" si="28"/>
        <v>12177.210000000001</v>
      </c>
      <c r="S28" s="1">
        <f t="shared" si="28"/>
        <v>556.91499999999996</v>
      </c>
      <c r="T28" s="1">
        <f t="shared" si="28"/>
        <v>1306.115</v>
      </c>
      <c r="U28" s="1">
        <f t="shared" si="28"/>
        <v>1327.08</v>
      </c>
      <c r="V28" s="1">
        <f t="shared" si="28"/>
        <v>1310.2249999999999</v>
      </c>
      <c r="W28" s="1">
        <f t="shared" si="28"/>
        <v>667.95</v>
      </c>
      <c r="X28" s="1">
        <f t="shared" si="28"/>
        <v>12495.335000000001</v>
      </c>
      <c r="Y28" s="1">
        <f t="shared" si="28"/>
        <v>15226.044999999998</v>
      </c>
      <c r="Z28" s="1">
        <f t="shared" si="28"/>
        <v>15328.540000000003</v>
      </c>
      <c r="AA28" s="1">
        <f t="shared" si="28"/>
        <v>15257.825000000001</v>
      </c>
      <c r="AB28" s="1">
        <f t="shared" si="28"/>
        <v>12845.16</v>
      </c>
      <c r="AD28" s="1">
        <f t="shared" ref="AD28" si="29">SUM(AD4:AD23)</f>
        <v>71152.904999999999</v>
      </c>
    </row>
  </sheetData>
  <pageMargins left="0.7" right="0.7" top="0.75" bottom="0.75" header="0.3" footer="0.3"/>
  <pageSetup paperSize="9" scale="33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Shahin Hashemi</dc:creator>
  <cp:lastModifiedBy>Shahin Hashemi</cp:lastModifiedBy>
  <cp:lastPrinted>2024-09-10T17:55:23Z</cp:lastPrinted>
  <dcterms:created xsi:type="dcterms:W3CDTF">2015-06-05T18:17:20Z</dcterms:created>
  <dcterms:modified xsi:type="dcterms:W3CDTF">2024-09-10T17:55:50Z</dcterms:modified>
</cp:coreProperties>
</file>