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gate\Desktop\"/>
    </mc:Choice>
  </mc:AlternateContent>
  <xr:revisionPtr revIDLastSave="0" documentId="13_ncr:1_{3C3E9AED-49CD-486C-9CB4-B51A813F409A}" xr6:coauthVersionLast="47" xr6:coauthVersionMax="47" xr10:uidLastSave="{00000000-0000-0000-0000-000000000000}"/>
  <bookViews>
    <workbookView xWindow="12710" yWindow="0" windowWidth="12980" windowHeight="16090" firstSheet="3" activeTab="3" xr2:uid="{0CE6CC07-FAF9-459F-8B92-4A21E938C9F9}"/>
  </bookViews>
  <sheets>
    <sheet name="PayRoll" sheetId="1" r:id="rId1"/>
    <sheet name="GradeBook" sheetId="2" r:id="rId2"/>
    <sheet name="PickAJob" sheetId="3" r:id="rId3"/>
    <sheet name="Sales 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3" l="1"/>
  <c r="L8" i="3"/>
  <c r="L9" i="3"/>
  <c r="L10" i="3"/>
  <c r="L6" i="3"/>
  <c r="K10" i="3"/>
  <c r="K9" i="3"/>
  <c r="K8" i="3"/>
  <c r="K7" i="3"/>
  <c r="K6" i="3"/>
  <c r="I10" i="3"/>
  <c r="I9" i="3"/>
  <c r="I8" i="3"/>
  <c r="I7" i="3"/>
  <c r="I6" i="3"/>
  <c r="G10" i="3"/>
  <c r="G9" i="3"/>
  <c r="G8" i="3"/>
  <c r="G7" i="3"/>
  <c r="G6" i="3"/>
  <c r="E10" i="3"/>
  <c r="E9" i="3"/>
  <c r="E8" i="3"/>
  <c r="E7" i="3"/>
  <c r="E6" i="3"/>
  <c r="C7" i="3"/>
  <c r="C8" i="3"/>
  <c r="C9" i="3"/>
  <c r="C10" i="3"/>
  <c r="C6" i="3"/>
  <c r="H22" i="2"/>
  <c r="K24" i="2"/>
  <c r="J24" i="2"/>
  <c r="I24" i="2"/>
  <c r="H24" i="2"/>
  <c r="K23" i="2"/>
  <c r="J23" i="2"/>
  <c r="I23" i="2"/>
  <c r="H23" i="2"/>
  <c r="K22" i="2"/>
  <c r="J22" i="2"/>
  <c r="I22" i="2"/>
  <c r="D22" i="2"/>
  <c r="E22" i="2"/>
  <c r="F22" i="2"/>
  <c r="D23" i="2"/>
  <c r="E23" i="2"/>
  <c r="F23" i="2"/>
  <c r="D24" i="2"/>
  <c r="E24" i="2"/>
  <c r="F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AD25" i="1"/>
  <c r="AD24" i="1"/>
  <c r="AD23" i="1"/>
  <c r="AD22" i="1"/>
  <c r="AB23" i="1"/>
  <c r="AB24" i="1"/>
  <c r="AB25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4" i="1"/>
  <c r="Y4" i="1"/>
  <c r="Z4" i="1"/>
  <c r="AA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Y3" i="1"/>
  <c r="Z3" i="1" s="1"/>
  <c r="AA3" i="1" s="1"/>
  <c r="AB3" i="1" s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T4" i="1"/>
  <c r="U4" i="1"/>
  <c r="V4" i="1"/>
  <c r="W4" i="1"/>
  <c r="S4" i="1"/>
  <c r="U3" i="1"/>
  <c r="V3" i="1" s="1"/>
  <c r="W3" i="1" s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5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C22" i="1"/>
  <c r="D22" i="1"/>
  <c r="C24" i="1"/>
  <c r="C23" i="1"/>
  <c r="N24" i="1" l="1"/>
  <c r="N23" i="1"/>
  <c r="N22" i="1"/>
  <c r="N25" i="1"/>
</calcChain>
</file>

<file path=xl/sharedStrings.xml><?xml version="1.0" encoding="utf-8"?>
<sst xmlns="http://schemas.openxmlformats.org/spreadsheetml/2006/main" count="113" uniqueCount="66">
  <si>
    <t>Employee Pay role</t>
  </si>
  <si>
    <t>Last Name</t>
  </si>
  <si>
    <t>First Name</t>
  </si>
  <si>
    <t>Hourly Wage</t>
  </si>
  <si>
    <t>Hours Worked</t>
  </si>
  <si>
    <t>Pay</t>
  </si>
  <si>
    <t>Gates</t>
  </si>
  <si>
    <t>Ferguson</t>
  </si>
  <si>
    <t>Cotton</t>
  </si>
  <si>
    <t>Hernandes</t>
  </si>
  <si>
    <t>Davis</t>
  </si>
  <si>
    <t>Carter</t>
  </si>
  <si>
    <t>Watts</t>
  </si>
  <si>
    <t>Gordon</t>
  </si>
  <si>
    <t>Williams</t>
  </si>
  <si>
    <t>Son</t>
  </si>
  <si>
    <t>Sin</t>
  </si>
  <si>
    <t>Free</t>
  </si>
  <si>
    <t>Tut</t>
  </si>
  <si>
    <t>Mann</t>
  </si>
  <si>
    <t>Darius</t>
  </si>
  <si>
    <t>Dylan</t>
  </si>
  <si>
    <t>Donnie</t>
  </si>
  <si>
    <t>Caylei</t>
  </si>
  <si>
    <t>April</t>
  </si>
  <si>
    <t>Snow</t>
  </si>
  <si>
    <t>Mimi</t>
  </si>
  <si>
    <t>Joe</t>
  </si>
  <si>
    <t>June</t>
  </si>
  <si>
    <t>One</t>
  </si>
  <si>
    <t>Ben</t>
  </si>
  <si>
    <t>Will</t>
  </si>
  <si>
    <t>Sue</t>
  </si>
  <si>
    <t>Fin</t>
  </si>
  <si>
    <t>Men</t>
  </si>
  <si>
    <t>King</t>
  </si>
  <si>
    <t>Juan</t>
  </si>
  <si>
    <t>Max</t>
  </si>
  <si>
    <t>Min</t>
  </si>
  <si>
    <t>Average</t>
  </si>
  <si>
    <t>Total</t>
  </si>
  <si>
    <t>Dariu Gates</t>
  </si>
  <si>
    <t>OverTime Hrs</t>
  </si>
  <si>
    <t>OT Bonus</t>
  </si>
  <si>
    <t>Total Pay</t>
  </si>
  <si>
    <t>Jan Pay</t>
  </si>
  <si>
    <t>GradeBook</t>
  </si>
  <si>
    <t>Safety Test</t>
  </si>
  <si>
    <t>Drug Test</t>
  </si>
  <si>
    <t>Financia Skillsl</t>
  </si>
  <si>
    <t>Company Psyc Test</t>
  </si>
  <si>
    <t>Possible Points</t>
  </si>
  <si>
    <t>Financia Skills</t>
  </si>
  <si>
    <t>Fire Employee?</t>
  </si>
  <si>
    <t>Career Decision Time</t>
  </si>
  <si>
    <t>Job</t>
  </si>
  <si>
    <t>McDonalds Manager</t>
  </si>
  <si>
    <t>Doctor</t>
  </si>
  <si>
    <t>NFL</t>
  </si>
  <si>
    <t>Engineer</t>
  </si>
  <si>
    <t>Truck Driver</t>
  </si>
  <si>
    <t>Job Market</t>
  </si>
  <si>
    <t>Enjoyment</t>
  </si>
  <si>
    <t xml:space="preserve"> Talent</t>
  </si>
  <si>
    <t>Schooling</t>
  </si>
  <si>
    <t>Darius 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</si>
</sst>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44" fontId="0" fillId="0" borderId="0" xfId="0" applyNumberFormat="1"/>
    <xf numFmtId="2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0" fontId="0" fillId="0" borderId="0" xfId="0" applyAlignment="1">
      <alignment textRotation="90"/>
    </xf>
    <xf numFmtId="9" fontId="0" fillId="0" borderId="0" xfId="2" applyFont="1"/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Gates</c:v>
                </c:pt>
                <c:pt idx="1">
                  <c:v>Gates</c:v>
                </c:pt>
                <c:pt idx="2">
                  <c:v>Gates</c:v>
                </c:pt>
                <c:pt idx="3">
                  <c:v>Ferguson</c:v>
                </c:pt>
                <c:pt idx="4">
                  <c:v>Cotton</c:v>
                </c:pt>
                <c:pt idx="5">
                  <c:v>Cotton</c:v>
                </c:pt>
                <c:pt idx="6">
                  <c:v>Hernandes</c:v>
                </c:pt>
                <c:pt idx="7">
                  <c:v>Davis</c:v>
                </c:pt>
                <c:pt idx="8">
                  <c:v>Carter</c:v>
                </c:pt>
                <c:pt idx="9">
                  <c:v>Watts</c:v>
                </c:pt>
                <c:pt idx="10">
                  <c:v>Gordon</c:v>
                </c:pt>
                <c:pt idx="11">
                  <c:v>Williams</c:v>
                </c:pt>
                <c:pt idx="12">
                  <c:v>Son</c:v>
                </c:pt>
                <c:pt idx="13">
                  <c:v>Sin</c:v>
                </c:pt>
                <c:pt idx="14">
                  <c:v>Free</c:v>
                </c:pt>
                <c:pt idx="15">
                  <c:v>Tut</c:v>
                </c:pt>
                <c:pt idx="16">
                  <c:v>Mann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10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8-4391-A8B1-2309C5A0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59296"/>
        <c:axId val="148059776"/>
      </c:barChart>
      <c:catAx>
        <c:axId val="1480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776"/>
        <c:crosses val="autoZero"/>
        <c:auto val="1"/>
        <c:lblAlgn val="ctr"/>
        <c:lblOffset val="100"/>
        <c:noMultiLvlLbl val="0"/>
      </c:catAx>
      <c:valAx>
        <c:axId val="1480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Psyc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Gates</c:v>
                </c:pt>
                <c:pt idx="1">
                  <c:v>Gates</c:v>
                </c:pt>
                <c:pt idx="2">
                  <c:v>Gates</c:v>
                </c:pt>
                <c:pt idx="3">
                  <c:v>Ferguson</c:v>
                </c:pt>
                <c:pt idx="4">
                  <c:v>Cotton</c:v>
                </c:pt>
                <c:pt idx="5">
                  <c:v>Cotton</c:v>
                </c:pt>
                <c:pt idx="6">
                  <c:v>Hernandes</c:v>
                </c:pt>
                <c:pt idx="7">
                  <c:v>Davis</c:v>
                </c:pt>
                <c:pt idx="8">
                  <c:v>Carter</c:v>
                </c:pt>
                <c:pt idx="9">
                  <c:v>Watts</c:v>
                </c:pt>
                <c:pt idx="10">
                  <c:v>Gordon</c:v>
                </c:pt>
                <c:pt idx="11">
                  <c:v>Williams</c:v>
                </c:pt>
                <c:pt idx="12">
                  <c:v>Son</c:v>
                </c:pt>
                <c:pt idx="13">
                  <c:v>Sin</c:v>
                </c:pt>
                <c:pt idx="14">
                  <c:v>Free</c:v>
                </c:pt>
                <c:pt idx="15">
                  <c:v>Tut</c:v>
                </c:pt>
                <c:pt idx="16">
                  <c:v>Mann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15</c:v>
                </c:pt>
                <c:pt idx="4">
                  <c:v>14</c:v>
                </c:pt>
                <c:pt idx="5">
                  <c:v>3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9</c:v>
                </c:pt>
                <c:pt idx="13">
                  <c:v>11</c:v>
                </c:pt>
                <c:pt idx="14">
                  <c:v>18</c:v>
                </c:pt>
                <c:pt idx="15">
                  <c:v>19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8-4D30-BECB-84ED44E3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512032"/>
        <c:axId val="678516832"/>
      </c:barChart>
      <c:catAx>
        <c:axId val="6785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16832"/>
        <c:crosses val="autoZero"/>
        <c:auto val="1"/>
        <c:lblAlgn val="ctr"/>
        <c:lblOffset val="100"/>
        <c:noMultiLvlLbl val="0"/>
      </c:catAx>
      <c:valAx>
        <c:axId val="6785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1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Finacial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GradeBook!$B$4:$B$20</c:f>
              <c:strCache>
                <c:ptCount val="17"/>
                <c:pt idx="0">
                  <c:v>Darius</c:v>
                </c:pt>
                <c:pt idx="1">
                  <c:v>Dylan</c:v>
                </c:pt>
                <c:pt idx="2">
                  <c:v>Donnie</c:v>
                </c:pt>
                <c:pt idx="3">
                  <c:v>Caylei</c:v>
                </c:pt>
                <c:pt idx="4">
                  <c:v>April</c:v>
                </c:pt>
                <c:pt idx="5">
                  <c:v>Snow</c:v>
                </c:pt>
                <c:pt idx="6">
                  <c:v>Mimi</c:v>
                </c:pt>
                <c:pt idx="7">
                  <c:v>Joe</c:v>
                </c:pt>
                <c:pt idx="8">
                  <c:v>June</c:v>
                </c:pt>
                <c:pt idx="9">
                  <c:v>One</c:v>
                </c:pt>
                <c:pt idx="10">
                  <c:v>Ben</c:v>
                </c:pt>
                <c:pt idx="11">
                  <c:v>Will</c:v>
                </c:pt>
                <c:pt idx="12">
                  <c:v>Sue</c:v>
                </c:pt>
                <c:pt idx="13">
                  <c:v>Fin</c:v>
                </c:pt>
                <c:pt idx="14">
                  <c:v>Men</c:v>
                </c:pt>
                <c:pt idx="15">
                  <c:v>King</c:v>
                </c:pt>
                <c:pt idx="16">
                  <c:v>Juan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95</c:v>
                </c:pt>
                <c:pt idx="4">
                  <c:v>96</c:v>
                </c:pt>
                <c:pt idx="5">
                  <c:v>93</c:v>
                </c:pt>
                <c:pt idx="6">
                  <c:v>88</c:v>
                </c:pt>
                <c:pt idx="7">
                  <c:v>79</c:v>
                </c:pt>
                <c:pt idx="8">
                  <c:v>50</c:v>
                </c:pt>
                <c:pt idx="9">
                  <c:v>65</c:v>
                </c:pt>
                <c:pt idx="10">
                  <c:v>63</c:v>
                </c:pt>
                <c:pt idx="11">
                  <c:v>48</c:v>
                </c:pt>
                <c:pt idx="12">
                  <c:v>100</c:v>
                </c:pt>
                <c:pt idx="13">
                  <c:v>38</c:v>
                </c:pt>
                <c:pt idx="14">
                  <c:v>69</c:v>
                </c:pt>
                <c:pt idx="15">
                  <c:v>100</c:v>
                </c:pt>
                <c:pt idx="1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9-411C-8E4E-466E1805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84336"/>
        <c:axId val="78369936"/>
      </c:barChart>
      <c:catAx>
        <c:axId val="783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9936"/>
        <c:crosses val="autoZero"/>
        <c:auto val="1"/>
        <c:lblAlgn val="ctr"/>
        <c:lblOffset val="100"/>
        <c:noMultiLvlLbl val="0"/>
      </c:catAx>
      <c:valAx>
        <c:axId val="783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168274</xdr:colOff>
      <xdr:row>0</xdr:row>
      <xdr:rowOff>342900</xdr:rowOff>
    </xdr:from>
    <xdr:to>
      <xdr:col>20</xdr:col>
      <xdr:colOff>495299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47094-2613-7B48-BAF6-EA712453B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193675</xdr:colOff>
      <xdr:row>14</xdr:row>
      <xdr:rowOff>107950</xdr:rowOff>
    </xdr:from>
    <xdr:to>
      <xdr:col>20</xdr:col>
      <xdr:colOff>498475</xdr:colOff>
      <xdr:row>29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B4ED96-C7CC-9694-BE67-4792D18A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320675</xdr:colOff>
      <xdr:row>25</xdr:row>
      <xdr:rowOff>12700</xdr:rowOff>
    </xdr:from>
    <xdr:to>
      <xdr:col>13</xdr:col>
      <xdr:colOff>15875</xdr:colOff>
      <xdr:row>39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BA8821-BA54-9332-3083-E8D5635DD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AEC4-BF90-465F-9793-47D9DC47FCEF}">
  <sheetPr>
    <pageSetUpPr fitToPage="1"/>
  </sheetPr>
  <dimension ref="A1:AD25"/>
  <sheetViews>
    <sheetView workbookViewId="0">
      <selection activeCell="A3" sqref="A3:B20"/>
    </sheetView>
  </sheetViews>
  <sheetFormatPr defaultRowHeight="14.5" x14ac:dyDescent="0.35"/>
  <cols>
    <col min="1" max="1" width="13.7265625" customWidth="1"/>
    <col min="2" max="2" width="19.36328125" customWidth="1"/>
    <col min="3" max="13" width="13.1796875" customWidth="1"/>
    <col min="14" max="18" width="12.453125" customWidth="1"/>
    <col min="24" max="24" width="14.81640625" customWidth="1"/>
    <col min="25" max="25" width="12.36328125" customWidth="1"/>
    <col min="26" max="26" width="12.90625" customWidth="1"/>
    <col min="27" max="27" width="13.6328125" customWidth="1"/>
    <col min="28" max="28" width="12.1796875" customWidth="1"/>
    <col min="30" max="30" width="13" customWidth="1"/>
  </cols>
  <sheetData>
    <row r="1" spans="1:30" x14ac:dyDescent="0.35">
      <c r="A1" t="s">
        <v>0</v>
      </c>
      <c r="C1" t="s">
        <v>41</v>
      </c>
    </row>
    <row r="2" spans="1:30" x14ac:dyDescent="0.35">
      <c r="D2" t="s">
        <v>4</v>
      </c>
      <c r="I2" t="s">
        <v>42</v>
      </c>
      <c r="N2" t="s">
        <v>5</v>
      </c>
      <c r="S2" t="s">
        <v>43</v>
      </c>
      <c r="X2" t="s">
        <v>44</v>
      </c>
      <c r="AD2" t="s">
        <v>45</v>
      </c>
    </row>
    <row r="3" spans="1:30" x14ac:dyDescent="0.35">
      <c r="A3" t="s">
        <v>1</v>
      </c>
      <c r="B3" t="s">
        <v>2</v>
      </c>
      <c r="C3" t="s">
        <v>3</v>
      </c>
      <c r="D3" s="4">
        <v>45292</v>
      </c>
      <c r="E3" s="4">
        <f>D3+7</f>
        <v>45299</v>
      </c>
      <c r="F3" s="4">
        <f t="shared" ref="F3:H3" si="0">E3+7</f>
        <v>45306</v>
      </c>
      <c r="G3" s="4">
        <f t="shared" si="0"/>
        <v>45313</v>
      </c>
      <c r="H3" s="4">
        <f t="shared" si="0"/>
        <v>45320</v>
      </c>
      <c r="I3" s="6">
        <v>45292</v>
      </c>
      <c r="J3" s="6">
        <f>I3+7</f>
        <v>45299</v>
      </c>
      <c r="K3" s="6">
        <f t="shared" ref="K3:M3" si="1">J3+7</f>
        <v>45306</v>
      </c>
      <c r="L3" s="6">
        <f t="shared" si="1"/>
        <v>45313</v>
      </c>
      <c r="M3" s="6">
        <f t="shared" si="1"/>
        <v>45320</v>
      </c>
      <c r="N3" s="8">
        <v>45292</v>
      </c>
      <c r="O3" s="8">
        <f>N3+7</f>
        <v>45299</v>
      </c>
      <c r="P3" s="8">
        <f t="shared" ref="P3:R3" si="2">O3+7</f>
        <v>45306</v>
      </c>
      <c r="Q3" s="8">
        <f t="shared" si="2"/>
        <v>45313</v>
      </c>
      <c r="R3" s="8">
        <f t="shared" si="2"/>
        <v>45320</v>
      </c>
      <c r="S3" s="10">
        <v>45292</v>
      </c>
      <c r="T3" s="10">
        <f>S3+7</f>
        <v>45299</v>
      </c>
      <c r="U3" s="10">
        <f t="shared" ref="U3:W3" si="3">T3+7</f>
        <v>45306</v>
      </c>
      <c r="V3" s="10">
        <f t="shared" si="3"/>
        <v>45313</v>
      </c>
      <c r="W3" s="10">
        <f t="shared" si="3"/>
        <v>45320</v>
      </c>
      <c r="X3" s="12">
        <v>45292</v>
      </c>
      <c r="Y3" s="12">
        <f>X3+7</f>
        <v>45299</v>
      </c>
      <c r="Z3" s="12">
        <f t="shared" ref="Z3:AB3" si="4">Y3+7</f>
        <v>45306</v>
      </c>
      <c r="AA3" s="12">
        <f t="shared" si="4"/>
        <v>45313</v>
      </c>
      <c r="AB3" s="12">
        <f t="shared" si="4"/>
        <v>45320</v>
      </c>
    </row>
    <row r="4" spans="1:30" x14ac:dyDescent="0.35">
      <c r="A4" t="s">
        <v>6</v>
      </c>
      <c r="B4" t="s">
        <v>20</v>
      </c>
      <c r="C4" s="1">
        <v>20.55</v>
      </c>
      <c r="D4" s="5">
        <v>40</v>
      </c>
      <c r="E4" s="5">
        <v>55</v>
      </c>
      <c r="F4" s="5">
        <v>23</v>
      </c>
      <c r="G4" s="5">
        <v>66</v>
      </c>
      <c r="H4" s="5">
        <v>40</v>
      </c>
      <c r="I4" s="7">
        <f>IF(D4&gt;40,D4-40,0)</f>
        <v>0</v>
      </c>
      <c r="J4" s="7">
        <f>IF(E4&gt;40,E4-40,0)</f>
        <v>15</v>
      </c>
      <c r="K4" s="7">
        <f t="shared" ref="K4:M19" si="5">IF(F4&gt;40,F4-40,0)</f>
        <v>0</v>
      </c>
      <c r="L4" s="7">
        <f t="shared" si="5"/>
        <v>26</v>
      </c>
      <c r="M4" s="7">
        <f t="shared" si="5"/>
        <v>0</v>
      </c>
      <c r="N4" s="9">
        <f>$C4*D4</f>
        <v>822</v>
      </c>
      <c r="O4" s="9">
        <f>$C4*E4</f>
        <v>1130.25</v>
      </c>
      <c r="P4" s="9">
        <f t="shared" ref="P4:R19" si="6">$C4*F4</f>
        <v>472.65000000000003</v>
      </c>
      <c r="Q4" s="9">
        <f t="shared" si="6"/>
        <v>1356.3</v>
      </c>
      <c r="R4" s="9">
        <f t="shared" si="6"/>
        <v>822</v>
      </c>
      <c r="S4" s="11">
        <f>0.5*$C4*I4</f>
        <v>0</v>
      </c>
      <c r="T4" s="11">
        <f t="shared" ref="T4:W4" si="7">0.5*$C4*J4</f>
        <v>154.125</v>
      </c>
      <c r="U4" s="11">
        <f t="shared" si="7"/>
        <v>0</v>
      </c>
      <c r="V4" s="11">
        <f t="shared" si="7"/>
        <v>267.15000000000003</v>
      </c>
      <c r="W4" s="11">
        <f t="shared" si="7"/>
        <v>0</v>
      </c>
      <c r="X4" s="13">
        <f>N4+S4</f>
        <v>822</v>
      </c>
      <c r="Y4" s="13">
        <f t="shared" ref="Y4:AB19" si="8">O4+T4</f>
        <v>1284.375</v>
      </c>
      <c r="Z4" s="13">
        <f t="shared" si="8"/>
        <v>472.65000000000003</v>
      </c>
      <c r="AA4" s="13">
        <f t="shared" si="8"/>
        <v>1623.45</v>
      </c>
      <c r="AB4" s="13">
        <f>R4+W4</f>
        <v>822</v>
      </c>
      <c r="AD4" s="2">
        <f>SUM(X4:AB4)</f>
        <v>5024.4750000000004</v>
      </c>
    </row>
    <row r="5" spans="1:30" x14ac:dyDescent="0.35">
      <c r="A5" t="s">
        <v>6</v>
      </c>
      <c r="B5" t="s">
        <v>21</v>
      </c>
      <c r="C5" s="1">
        <v>20.55</v>
      </c>
      <c r="D5" s="5">
        <v>38</v>
      </c>
      <c r="E5" s="5">
        <v>40</v>
      </c>
      <c r="F5" s="5">
        <v>44</v>
      </c>
      <c r="G5" s="5">
        <v>43</v>
      </c>
      <c r="H5" s="5">
        <v>39</v>
      </c>
      <c r="I5" s="7">
        <f>IF(D5&gt;40,D5-40,0)</f>
        <v>0</v>
      </c>
      <c r="J5" s="7">
        <f>IF(E5&gt;40,E5-40,0)</f>
        <v>0</v>
      </c>
      <c r="K5" s="7">
        <f t="shared" si="5"/>
        <v>4</v>
      </c>
      <c r="L5" s="7">
        <f t="shared" si="5"/>
        <v>3</v>
      </c>
      <c r="M5" s="7">
        <f t="shared" si="5"/>
        <v>0</v>
      </c>
      <c r="N5" s="9">
        <f t="shared" ref="N5:O20" si="9">$C5*D5</f>
        <v>780.9</v>
      </c>
      <c r="O5" s="9">
        <f>$C5*E5</f>
        <v>822</v>
      </c>
      <c r="P5" s="9">
        <f t="shared" si="6"/>
        <v>904.2</v>
      </c>
      <c r="Q5" s="9">
        <f t="shared" si="6"/>
        <v>883.65</v>
      </c>
      <c r="R5" s="9">
        <f t="shared" si="6"/>
        <v>801.45</v>
      </c>
      <c r="S5" s="11">
        <f t="shared" ref="S5:S20" si="10">0.5*$C5*I5</f>
        <v>0</v>
      </c>
      <c r="T5" s="11">
        <f t="shared" ref="T5:T20" si="11">0.5*$C5*J5</f>
        <v>0</v>
      </c>
      <c r="U5" s="11">
        <f t="shared" ref="U5:U20" si="12">0.5*$C5*K5</f>
        <v>41.1</v>
      </c>
      <c r="V5" s="11">
        <f t="shared" ref="V5:V20" si="13">0.5*$C5*L5</f>
        <v>30.825000000000003</v>
      </c>
      <c r="W5" s="11">
        <f t="shared" ref="W5:W20" si="14">0.5*$C5*M5</f>
        <v>0</v>
      </c>
      <c r="X5" s="13">
        <f>N5+S5</f>
        <v>780.9</v>
      </c>
      <c r="Y5" s="13">
        <f t="shared" si="8"/>
        <v>822</v>
      </c>
      <c r="Z5" s="13">
        <f t="shared" si="8"/>
        <v>945.30000000000007</v>
      </c>
      <c r="AA5" s="13">
        <f t="shared" si="8"/>
        <v>914.47500000000002</v>
      </c>
      <c r="AB5" s="13">
        <f t="shared" si="8"/>
        <v>801.45</v>
      </c>
      <c r="AD5" s="2">
        <f t="shared" ref="AD5:AD20" si="15">SUM(X5:AB5)</f>
        <v>4264.125</v>
      </c>
    </row>
    <row r="6" spans="1:30" x14ac:dyDescent="0.35">
      <c r="A6" t="s">
        <v>6</v>
      </c>
      <c r="B6" t="s">
        <v>22</v>
      </c>
      <c r="C6" s="1">
        <v>33.33</v>
      </c>
      <c r="D6" s="5">
        <v>33</v>
      </c>
      <c r="E6" s="5">
        <v>38</v>
      </c>
      <c r="F6" s="5">
        <v>32</v>
      </c>
      <c r="G6" s="5">
        <v>35</v>
      </c>
      <c r="H6" s="5">
        <v>40</v>
      </c>
      <c r="I6" s="7">
        <f>IF(D6&gt;40,D6-40,0)</f>
        <v>0</v>
      </c>
      <c r="J6" s="7">
        <f>IF(E6&gt;40,E6-40,0)</f>
        <v>0</v>
      </c>
      <c r="K6" s="7">
        <f t="shared" si="5"/>
        <v>0</v>
      </c>
      <c r="L6" s="7">
        <f t="shared" si="5"/>
        <v>0</v>
      </c>
      <c r="M6" s="7">
        <f t="shared" si="5"/>
        <v>0</v>
      </c>
      <c r="N6" s="9">
        <f t="shared" si="9"/>
        <v>1099.8899999999999</v>
      </c>
      <c r="O6" s="9">
        <f t="shared" si="9"/>
        <v>1266.54</v>
      </c>
      <c r="P6" s="9">
        <f t="shared" si="6"/>
        <v>1066.56</v>
      </c>
      <c r="Q6" s="9">
        <f t="shared" si="6"/>
        <v>1166.55</v>
      </c>
      <c r="R6" s="9">
        <f t="shared" si="6"/>
        <v>1333.1999999999998</v>
      </c>
      <c r="S6" s="11">
        <f t="shared" si="10"/>
        <v>0</v>
      </c>
      <c r="T6" s="11">
        <f t="shared" si="11"/>
        <v>0</v>
      </c>
      <c r="U6" s="11">
        <f t="shared" si="12"/>
        <v>0</v>
      </c>
      <c r="V6" s="11">
        <f t="shared" si="13"/>
        <v>0</v>
      </c>
      <c r="W6" s="11">
        <f t="shared" si="14"/>
        <v>0</v>
      </c>
      <c r="X6" s="13">
        <f>N6+S6</f>
        <v>1099.8899999999999</v>
      </c>
      <c r="Y6" s="13">
        <f t="shared" si="8"/>
        <v>1266.54</v>
      </c>
      <c r="Z6" s="13">
        <f t="shared" si="8"/>
        <v>1066.56</v>
      </c>
      <c r="AA6" s="13">
        <f t="shared" si="8"/>
        <v>1166.55</v>
      </c>
      <c r="AB6" s="13">
        <f t="shared" si="8"/>
        <v>1333.1999999999998</v>
      </c>
      <c r="AD6" s="2">
        <f t="shared" si="15"/>
        <v>5932.74</v>
      </c>
    </row>
    <row r="7" spans="1:30" x14ac:dyDescent="0.35">
      <c r="A7" t="s">
        <v>7</v>
      </c>
      <c r="B7" t="s">
        <v>23</v>
      </c>
      <c r="C7" s="1">
        <v>18.329999999999998</v>
      </c>
      <c r="D7" s="5">
        <v>40</v>
      </c>
      <c r="E7" s="5">
        <v>41</v>
      </c>
      <c r="F7" s="5">
        <v>41</v>
      </c>
      <c r="G7" s="5">
        <v>37</v>
      </c>
      <c r="H7" s="5">
        <v>37</v>
      </c>
      <c r="I7" s="7">
        <f>IF(D7&gt;40,D7-40,0)</f>
        <v>0</v>
      </c>
      <c r="J7" s="7">
        <f>IF(E7&gt;40,E7-40,0)</f>
        <v>1</v>
      </c>
      <c r="K7" s="7">
        <f t="shared" si="5"/>
        <v>1</v>
      </c>
      <c r="L7" s="7">
        <f t="shared" si="5"/>
        <v>0</v>
      </c>
      <c r="M7" s="7">
        <f t="shared" si="5"/>
        <v>0</v>
      </c>
      <c r="N7" s="9">
        <f t="shared" si="9"/>
        <v>733.19999999999993</v>
      </c>
      <c r="O7" s="9">
        <f t="shared" si="9"/>
        <v>751.53</v>
      </c>
      <c r="P7" s="9">
        <f t="shared" si="6"/>
        <v>751.53</v>
      </c>
      <c r="Q7" s="9">
        <f t="shared" si="6"/>
        <v>678.20999999999992</v>
      </c>
      <c r="R7" s="9">
        <f t="shared" si="6"/>
        <v>678.20999999999992</v>
      </c>
      <c r="S7" s="11">
        <f t="shared" si="10"/>
        <v>0</v>
      </c>
      <c r="T7" s="11">
        <f t="shared" si="11"/>
        <v>9.1649999999999991</v>
      </c>
      <c r="U7" s="11">
        <f t="shared" si="12"/>
        <v>9.1649999999999991</v>
      </c>
      <c r="V7" s="11">
        <f t="shared" si="13"/>
        <v>0</v>
      </c>
      <c r="W7" s="11">
        <f t="shared" si="14"/>
        <v>0</v>
      </c>
      <c r="X7" s="13">
        <f>N7+S7</f>
        <v>733.19999999999993</v>
      </c>
      <c r="Y7" s="13">
        <f t="shared" si="8"/>
        <v>760.69499999999994</v>
      </c>
      <c r="Z7" s="13">
        <f t="shared" si="8"/>
        <v>760.69499999999994</v>
      </c>
      <c r="AA7" s="13">
        <f t="shared" si="8"/>
        <v>678.20999999999992</v>
      </c>
      <c r="AB7" s="13">
        <f t="shared" si="8"/>
        <v>678.20999999999992</v>
      </c>
      <c r="AD7" s="2">
        <f t="shared" si="15"/>
        <v>3611.01</v>
      </c>
    </row>
    <row r="8" spans="1:30" x14ac:dyDescent="0.35">
      <c r="A8" t="s">
        <v>8</v>
      </c>
      <c r="B8" t="s">
        <v>24</v>
      </c>
      <c r="C8" s="1">
        <v>18.22</v>
      </c>
      <c r="D8" s="5">
        <v>40</v>
      </c>
      <c r="E8" s="5">
        <v>55</v>
      </c>
      <c r="F8" s="5">
        <v>44</v>
      </c>
      <c r="G8" s="5">
        <v>37</v>
      </c>
      <c r="H8" s="5">
        <v>42</v>
      </c>
      <c r="I8" s="7">
        <f>IF(D8&gt;40,D8-40,0)</f>
        <v>0</v>
      </c>
      <c r="J8" s="7">
        <f>IF(E8&gt;40,E8-40,0)</f>
        <v>15</v>
      </c>
      <c r="K8" s="7">
        <f t="shared" si="5"/>
        <v>4</v>
      </c>
      <c r="L8" s="7">
        <f t="shared" si="5"/>
        <v>0</v>
      </c>
      <c r="M8" s="7">
        <f t="shared" si="5"/>
        <v>2</v>
      </c>
      <c r="N8" s="9">
        <f t="shared" si="9"/>
        <v>728.8</v>
      </c>
      <c r="O8" s="9">
        <f t="shared" si="9"/>
        <v>1002.0999999999999</v>
      </c>
      <c r="P8" s="9">
        <f t="shared" si="6"/>
        <v>801.68</v>
      </c>
      <c r="Q8" s="9">
        <f t="shared" si="6"/>
        <v>674.14</v>
      </c>
      <c r="R8" s="9">
        <f t="shared" si="6"/>
        <v>765.24</v>
      </c>
      <c r="S8" s="11">
        <f t="shared" si="10"/>
        <v>0</v>
      </c>
      <c r="T8" s="11">
        <f t="shared" si="11"/>
        <v>136.64999999999998</v>
      </c>
      <c r="U8" s="11">
        <f t="shared" si="12"/>
        <v>36.44</v>
      </c>
      <c r="V8" s="11">
        <f t="shared" si="13"/>
        <v>0</v>
      </c>
      <c r="W8" s="11">
        <f t="shared" si="14"/>
        <v>18.22</v>
      </c>
      <c r="X8" s="13">
        <f>N8+S8</f>
        <v>728.8</v>
      </c>
      <c r="Y8" s="13">
        <f t="shared" si="8"/>
        <v>1138.75</v>
      </c>
      <c r="Z8" s="13">
        <f t="shared" si="8"/>
        <v>838.11999999999989</v>
      </c>
      <c r="AA8" s="13">
        <f t="shared" si="8"/>
        <v>674.14</v>
      </c>
      <c r="AB8" s="13">
        <f t="shared" si="8"/>
        <v>783.46</v>
      </c>
      <c r="AD8" s="2">
        <f t="shared" si="15"/>
        <v>4163.2700000000004</v>
      </c>
    </row>
    <row r="9" spans="1:30" x14ac:dyDescent="0.35">
      <c r="A9" t="s">
        <v>8</v>
      </c>
      <c r="B9" t="s">
        <v>25</v>
      </c>
      <c r="C9" s="1">
        <v>22.99</v>
      </c>
      <c r="D9" s="5">
        <v>42</v>
      </c>
      <c r="E9" s="5">
        <v>33</v>
      </c>
      <c r="F9" s="5">
        <v>44</v>
      </c>
      <c r="G9" s="5">
        <v>37</v>
      </c>
      <c r="H9" s="5">
        <v>39</v>
      </c>
      <c r="I9" s="7">
        <f>IF(D9&gt;40,D9-40,0)</f>
        <v>2</v>
      </c>
      <c r="J9" s="7">
        <f>IF(E9&gt;40,E9-40,0)</f>
        <v>0</v>
      </c>
      <c r="K9" s="7">
        <f t="shared" si="5"/>
        <v>4</v>
      </c>
      <c r="L9" s="7">
        <f t="shared" si="5"/>
        <v>0</v>
      </c>
      <c r="M9" s="7">
        <f t="shared" si="5"/>
        <v>0</v>
      </c>
      <c r="N9" s="9">
        <f t="shared" si="9"/>
        <v>965.57999999999993</v>
      </c>
      <c r="O9" s="9">
        <f t="shared" si="9"/>
        <v>758.67</v>
      </c>
      <c r="P9" s="9">
        <f t="shared" si="6"/>
        <v>1011.56</v>
      </c>
      <c r="Q9" s="9">
        <f t="shared" si="6"/>
        <v>850.63</v>
      </c>
      <c r="R9" s="9">
        <f t="shared" si="6"/>
        <v>896.6099999999999</v>
      </c>
      <c r="S9" s="11">
        <f t="shared" si="10"/>
        <v>22.99</v>
      </c>
      <c r="T9" s="11">
        <f t="shared" si="11"/>
        <v>0</v>
      </c>
      <c r="U9" s="11">
        <f t="shared" si="12"/>
        <v>45.98</v>
      </c>
      <c r="V9" s="11">
        <f t="shared" si="13"/>
        <v>0</v>
      </c>
      <c r="W9" s="11">
        <f t="shared" si="14"/>
        <v>0</v>
      </c>
      <c r="X9" s="13">
        <f>N9+S9</f>
        <v>988.56999999999994</v>
      </c>
      <c r="Y9" s="13">
        <f t="shared" si="8"/>
        <v>758.67</v>
      </c>
      <c r="Z9" s="13">
        <f t="shared" si="8"/>
        <v>1057.54</v>
      </c>
      <c r="AA9" s="13">
        <f t="shared" si="8"/>
        <v>850.63</v>
      </c>
      <c r="AB9" s="13">
        <f t="shared" si="8"/>
        <v>896.6099999999999</v>
      </c>
      <c r="AD9" s="2">
        <f t="shared" si="15"/>
        <v>4552.0199999999995</v>
      </c>
    </row>
    <row r="10" spans="1:30" x14ac:dyDescent="0.35">
      <c r="A10" t="s">
        <v>9</v>
      </c>
      <c r="B10" t="s">
        <v>26</v>
      </c>
      <c r="C10" s="1">
        <v>17.440000000000001</v>
      </c>
      <c r="D10" s="5">
        <v>45</v>
      </c>
      <c r="E10" s="5">
        <v>31</v>
      </c>
      <c r="F10" s="5">
        <v>55</v>
      </c>
      <c r="G10" s="5">
        <v>37</v>
      </c>
      <c r="H10" s="5">
        <v>38</v>
      </c>
      <c r="I10" s="7">
        <f>IF(D10&gt;40,D10-40,0)</f>
        <v>5</v>
      </c>
      <c r="J10" s="7">
        <f>IF(E10&gt;40,E10-40,0)</f>
        <v>0</v>
      </c>
      <c r="K10" s="7">
        <f t="shared" si="5"/>
        <v>15</v>
      </c>
      <c r="L10" s="7">
        <f t="shared" si="5"/>
        <v>0</v>
      </c>
      <c r="M10" s="7">
        <f t="shared" si="5"/>
        <v>0</v>
      </c>
      <c r="N10" s="9">
        <f t="shared" si="9"/>
        <v>784.80000000000007</v>
      </c>
      <c r="O10" s="9">
        <f t="shared" si="9"/>
        <v>540.64</v>
      </c>
      <c r="P10" s="9">
        <f t="shared" si="6"/>
        <v>959.2</v>
      </c>
      <c r="Q10" s="9">
        <f t="shared" si="6"/>
        <v>645.28000000000009</v>
      </c>
      <c r="R10" s="9">
        <f t="shared" si="6"/>
        <v>662.72</v>
      </c>
      <c r="S10" s="11">
        <f t="shared" si="10"/>
        <v>43.6</v>
      </c>
      <c r="T10" s="11">
        <f t="shared" si="11"/>
        <v>0</v>
      </c>
      <c r="U10" s="11">
        <f t="shared" si="12"/>
        <v>130.80000000000001</v>
      </c>
      <c r="V10" s="11">
        <f t="shared" si="13"/>
        <v>0</v>
      </c>
      <c r="W10" s="11">
        <f t="shared" si="14"/>
        <v>0</v>
      </c>
      <c r="X10" s="13">
        <f>N10+S10</f>
        <v>828.40000000000009</v>
      </c>
      <c r="Y10" s="13">
        <f t="shared" si="8"/>
        <v>540.64</v>
      </c>
      <c r="Z10" s="13">
        <f t="shared" si="8"/>
        <v>1090</v>
      </c>
      <c r="AA10" s="13">
        <f t="shared" si="8"/>
        <v>645.28000000000009</v>
      </c>
      <c r="AB10" s="13">
        <f t="shared" si="8"/>
        <v>662.72</v>
      </c>
      <c r="AD10" s="2">
        <f t="shared" si="15"/>
        <v>3767.04</v>
      </c>
    </row>
    <row r="11" spans="1:30" x14ac:dyDescent="0.35">
      <c r="A11" t="s">
        <v>10</v>
      </c>
      <c r="B11" t="s">
        <v>27</v>
      </c>
      <c r="C11" s="1">
        <v>15.99</v>
      </c>
      <c r="D11" s="5">
        <v>45</v>
      </c>
      <c r="E11" s="5">
        <v>25</v>
      </c>
      <c r="F11" s="5">
        <v>66</v>
      </c>
      <c r="G11" s="5">
        <v>37</v>
      </c>
      <c r="H11" s="5">
        <v>36</v>
      </c>
      <c r="I11" s="7">
        <f>IF(D11&gt;40,D11-40,0)</f>
        <v>5</v>
      </c>
      <c r="J11" s="7">
        <f>IF(E11&gt;40,E11-40,0)</f>
        <v>0</v>
      </c>
      <c r="K11" s="7">
        <f t="shared" si="5"/>
        <v>26</v>
      </c>
      <c r="L11" s="7">
        <f t="shared" si="5"/>
        <v>0</v>
      </c>
      <c r="M11" s="7">
        <f t="shared" si="5"/>
        <v>0</v>
      </c>
      <c r="N11" s="9">
        <f t="shared" si="9"/>
        <v>719.55</v>
      </c>
      <c r="O11" s="9">
        <f t="shared" si="9"/>
        <v>399.75</v>
      </c>
      <c r="P11" s="9">
        <f t="shared" si="6"/>
        <v>1055.3399999999999</v>
      </c>
      <c r="Q11" s="9">
        <f t="shared" si="6"/>
        <v>591.63</v>
      </c>
      <c r="R11" s="9">
        <f t="shared" si="6"/>
        <v>575.64</v>
      </c>
      <c r="S11" s="11">
        <f t="shared" si="10"/>
        <v>39.975000000000001</v>
      </c>
      <c r="T11" s="11">
        <f t="shared" si="11"/>
        <v>0</v>
      </c>
      <c r="U11" s="11">
        <f t="shared" si="12"/>
        <v>207.87</v>
      </c>
      <c r="V11" s="11">
        <f t="shared" si="13"/>
        <v>0</v>
      </c>
      <c r="W11" s="11">
        <f t="shared" si="14"/>
        <v>0</v>
      </c>
      <c r="X11" s="13">
        <f>N11+S11</f>
        <v>759.52499999999998</v>
      </c>
      <c r="Y11" s="13">
        <f t="shared" si="8"/>
        <v>399.75</v>
      </c>
      <c r="Z11" s="13">
        <f t="shared" si="8"/>
        <v>1263.21</v>
      </c>
      <c r="AA11" s="13">
        <f t="shared" si="8"/>
        <v>591.63</v>
      </c>
      <c r="AB11" s="13">
        <f t="shared" si="8"/>
        <v>575.64</v>
      </c>
      <c r="AD11" s="2">
        <f t="shared" si="15"/>
        <v>3589.7550000000001</v>
      </c>
    </row>
    <row r="12" spans="1:30" x14ac:dyDescent="0.35">
      <c r="A12" t="s">
        <v>11</v>
      </c>
      <c r="B12" t="s">
        <v>28</v>
      </c>
      <c r="C12" s="1">
        <v>19.89</v>
      </c>
      <c r="D12" s="5">
        <v>48</v>
      </c>
      <c r="E12" s="5">
        <v>44</v>
      </c>
      <c r="F12" s="5">
        <v>33</v>
      </c>
      <c r="G12" s="5">
        <v>37</v>
      </c>
      <c r="H12" s="5">
        <v>39</v>
      </c>
      <c r="I12" s="7">
        <f>IF(D12&gt;40,D12-40,0)</f>
        <v>8</v>
      </c>
      <c r="J12" s="7">
        <f>IF(E12&gt;40,E12-40,0)</f>
        <v>4</v>
      </c>
      <c r="K12" s="7">
        <f t="shared" si="5"/>
        <v>0</v>
      </c>
      <c r="L12" s="7">
        <f t="shared" si="5"/>
        <v>0</v>
      </c>
      <c r="M12" s="7">
        <f t="shared" si="5"/>
        <v>0</v>
      </c>
      <c r="N12" s="9">
        <f t="shared" si="9"/>
        <v>954.72</v>
      </c>
      <c r="O12" s="9">
        <f t="shared" si="9"/>
        <v>875.16000000000008</v>
      </c>
      <c r="P12" s="9">
        <f t="shared" si="6"/>
        <v>656.37</v>
      </c>
      <c r="Q12" s="9">
        <f t="shared" si="6"/>
        <v>735.93000000000006</v>
      </c>
      <c r="R12" s="9">
        <f t="shared" si="6"/>
        <v>775.71</v>
      </c>
      <c r="S12" s="11">
        <f t="shared" si="10"/>
        <v>79.56</v>
      </c>
      <c r="T12" s="11">
        <f t="shared" si="11"/>
        <v>39.78</v>
      </c>
      <c r="U12" s="11">
        <f t="shared" si="12"/>
        <v>0</v>
      </c>
      <c r="V12" s="11">
        <f t="shared" si="13"/>
        <v>0</v>
      </c>
      <c r="W12" s="11">
        <f t="shared" si="14"/>
        <v>0</v>
      </c>
      <c r="X12" s="13">
        <f>N12+S12</f>
        <v>1034.28</v>
      </c>
      <c r="Y12" s="13">
        <f t="shared" si="8"/>
        <v>914.94</v>
      </c>
      <c r="Z12" s="13">
        <f t="shared" si="8"/>
        <v>656.37</v>
      </c>
      <c r="AA12" s="13">
        <f t="shared" si="8"/>
        <v>735.93000000000006</v>
      </c>
      <c r="AB12" s="13">
        <f t="shared" si="8"/>
        <v>775.71</v>
      </c>
      <c r="AD12" s="2">
        <f t="shared" si="15"/>
        <v>4117.2300000000005</v>
      </c>
    </row>
    <row r="13" spans="1:30" x14ac:dyDescent="0.35">
      <c r="A13" t="s">
        <v>12</v>
      </c>
      <c r="B13" t="s">
        <v>29</v>
      </c>
      <c r="C13" s="1">
        <v>19.89</v>
      </c>
      <c r="D13" s="5">
        <v>39</v>
      </c>
      <c r="E13" s="5">
        <v>44</v>
      </c>
      <c r="F13" s="5">
        <v>33</v>
      </c>
      <c r="G13" s="5">
        <v>37</v>
      </c>
      <c r="H13" s="5">
        <v>41</v>
      </c>
      <c r="I13" s="7">
        <f>IF(D13&gt;40,D13-40,0)</f>
        <v>0</v>
      </c>
      <c r="J13" s="7">
        <f>IF(E13&gt;40,E13-40,0)</f>
        <v>4</v>
      </c>
      <c r="K13" s="7">
        <f t="shared" si="5"/>
        <v>0</v>
      </c>
      <c r="L13" s="7">
        <f t="shared" si="5"/>
        <v>0</v>
      </c>
      <c r="M13" s="7">
        <f t="shared" si="5"/>
        <v>1</v>
      </c>
      <c r="N13" s="9">
        <f t="shared" si="9"/>
        <v>775.71</v>
      </c>
      <c r="O13" s="9">
        <f t="shared" si="9"/>
        <v>875.16000000000008</v>
      </c>
      <c r="P13" s="9">
        <f t="shared" si="6"/>
        <v>656.37</v>
      </c>
      <c r="Q13" s="9">
        <f t="shared" si="6"/>
        <v>735.93000000000006</v>
      </c>
      <c r="R13" s="9">
        <f t="shared" si="6"/>
        <v>815.49</v>
      </c>
      <c r="S13" s="11">
        <f t="shared" si="10"/>
        <v>0</v>
      </c>
      <c r="T13" s="11">
        <f t="shared" si="11"/>
        <v>39.78</v>
      </c>
      <c r="U13" s="11">
        <f t="shared" si="12"/>
        <v>0</v>
      </c>
      <c r="V13" s="11">
        <f t="shared" si="13"/>
        <v>0</v>
      </c>
      <c r="W13" s="11">
        <f t="shared" si="14"/>
        <v>9.9450000000000003</v>
      </c>
      <c r="X13" s="13">
        <f>N13+S13</f>
        <v>775.71</v>
      </c>
      <c r="Y13" s="13">
        <f t="shared" si="8"/>
        <v>914.94</v>
      </c>
      <c r="Z13" s="13">
        <f t="shared" si="8"/>
        <v>656.37</v>
      </c>
      <c r="AA13" s="13">
        <f t="shared" si="8"/>
        <v>735.93000000000006</v>
      </c>
      <c r="AB13" s="13">
        <f t="shared" si="8"/>
        <v>825.43500000000006</v>
      </c>
      <c r="AD13" s="2">
        <f t="shared" si="15"/>
        <v>3908.3849999999998</v>
      </c>
    </row>
    <row r="14" spans="1:30" x14ac:dyDescent="0.35">
      <c r="A14" t="s">
        <v>13</v>
      </c>
      <c r="B14" t="s">
        <v>30</v>
      </c>
      <c r="C14" s="1">
        <v>19.89</v>
      </c>
      <c r="D14" s="5">
        <v>44</v>
      </c>
      <c r="E14" s="5">
        <v>48</v>
      </c>
      <c r="F14" s="5">
        <v>32</v>
      </c>
      <c r="G14" s="5">
        <v>37</v>
      </c>
      <c r="H14" s="5">
        <v>41</v>
      </c>
      <c r="I14" s="7">
        <f>IF(D14&gt;40,D14-40,0)</f>
        <v>4</v>
      </c>
      <c r="J14" s="7">
        <f>IF(E14&gt;40,E14-40,0)</f>
        <v>8</v>
      </c>
      <c r="K14" s="7">
        <f t="shared" si="5"/>
        <v>0</v>
      </c>
      <c r="L14" s="7">
        <f t="shared" si="5"/>
        <v>0</v>
      </c>
      <c r="M14" s="7">
        <f t="shared" si="5"/>
        <v>1</v>
      </c>
      <c r="N14" s="9">
        <f t="shared" si="9"/>
        <v>875.16000000000008</v>
      </c>
      <c r="O14" s="9">
        <f t="shared" si="9"/>
        <v>954.72</v>
      </c>
      <c r="P14" s="9">
        <f t="shared" si="6"/>
        <v>636.48</v>
      </c>
      <c r="Q14" s="9">
        <f t="shared" si="6"/>
        <v>735.93000000000006</v>
      </c>
      <c r="R14" s="9">
        <f t="shared" si="6"/>
        <v>815.49</v>
      </c>
      <c r="S14" s="11">
        <f t="shared" si="10"/>
        <v>39.78</v>
      </c>
      <c r="T14" s="11">
        <f t="shared" si="11"/>
        <v>79.56</v>
      </c>
      <c r="U14" s="11">
        <f t="shared" si="12"/>
        <v>0</v>
      </c>
      <c r="V14" s="11">
        <f t="shared" si="13"/>
        <v>0</v>
      </c>
      <c r="W14" s="11">
        <f t="shared" si="14"/>
        <v>9.9450000000000003</v>
      </c>
      <c r="X14" s="13">
        <f>N14+S14</f>
        <v>914.94</v>
      </c>
      <c r="Y14" s="13">
        <f t="shared" si="8"/>
        <v>1034.28</v>
      </c>
      <c r="Z14" s="13">
        <f t="shared" si="8"/>
        <v>636.48</v>
      </c>
      <c r="AA14" s="13">
        <f t="shared" si="8"/>
        <v>735.93000000000006</v>
      </c>
      <c r="AB14" s="13">
        <f t="shared" si="8"/>
        <v>825.43500000000006</v>
      </c>
      <c r="AD14" s="2">
        <f t="shared" si="15"/>
        <v>4147.0650000000005</v>
      </c>
    </row>
    <row r="15" spans="1:30" x14ac:dyDescent="0.35">
      <c r="A15" t="s">
        <v>14</v>
      </c>
      <c r="B15" t="s">
        <v>31</v>
      </c>
      <c r="C15" s="1">
        <v>19.89</v>
      </c>
      <c r="D15" s="5">
        <v>44</v>
      </c>
      <c r="E15" s="5">
        <v>46</v>
      </c>
      <c r="F15" s="5">
        <v>40</v>
      </c>
      <c r="G15" s="5">
        <v>37</v>
      </c>
      <c r="H15" s="5">
        <v>41</v>
      </c>
      <c r="I15" s="7">
        <f>IF(D15&gt;40,D15-40,0)</f>
        <v>4</v>
      </c>
      <c r="J15" s="7">
        <f>IF(E15&gt;40,E15-40,0)</f>
        <v>6</v>
      </c>
      <c r="K15" s="7">
        <f t="shared" si="5"/>
        <v>0</v>
      </c>
      <c r="L15" s="7">
        <f t="shared" si="5"/>
        <v>0</v>
      </c>
      <c r="M15" s="7">
        <f t="shared" si="5"/>
        <v>1</v>
      </c>
      <c r="N15" s="9">
        <f t="shared" si="9"/>
        <v>875.16000000000008</v>
      </c>
      <c r="O15" s="9">
        <f t="shared" si="9"/>
        <v>914.94</v>
      </c>
      <c r="P15" s="9">
        <f t="shared" si="6"/>
        <v>795.6</v>
      </c>
      <c r="Q15" s="9">
        <f t="shared" si="6"/>
        <v>735.93000000000006</v>
      </c>
      <c r="R15" s="9">
        <f t="shared" si="6"/>
        <v>815.49</v>
      </c>
      <c r="S15" s="11">
        <f t="shared" si="10"/>
        <v>39.78</v>
      </c>
      <c r="T15" s="11">
        <f t="shared" si="11"/>
        <v>59.67</v>
      </c>
      <c r="U15" s="11">
        <f t="shared" si="12"/>
        <v>0</v>
      </c>
      <c r="V15" s="11">
        <f t="shared" si="13"/>
        <v>0</v>
      </c>
      <c r="W15" s="11">
        <f t="shared" si="14"/>
        <v>9.9450000000000003</v>
      </c>
      <c r="X15" s="13">
        <f>N15+S15</f>
        <v>914.94</v>
      </c>
      <c r="Y15" s="13">
        <f t="shared" si="8"/>
        <v>974.61</v>
      </c>
      <c r="Z15" s="13">
        <f t="shared" si="8"/>
        <v>795.6</v>
      </c>
      <c r="AA15" s="13">
        <f t="shared" si="8"/>
        <v>735.93000000000006</v>
      </c>
      <c r="AB15" s="13">
        <f t="shared" si="8"/>
        <v>825.43500000000006</v>
      </c>
      <c r="AD15" s="2">
        <f t="shared" si="15"/>
        <v>4246.5150000000003</v>
      </c>
    </row>
    <row r="16" spans="1:30" x14ac:dyDescent="0.35">
      <c r="A16" t="s">
        <v>15</v>
      </c>
      <c r="B16" t="s">
        <v>32</v>
      </c>
      <c r="C16" s="1">
        <v>19.89</v>
      </c>
      <c r="D16" s="5">
        <v>42</v>
      </c>
      <c r="E16" s="5">
        <v>36</v>
      </c>
      <c r="F16" s="5">
        <v>40</v>
      </c>
      <c r="G16" s="5">
        <v>37</v>
      </c>
      <c r="H16" s="5">
        <v>41</v>
      </c>
      <c r="I16" s="7">
        <f>IF(D16&gt;40,D16-40,0)</f>
        <v>2</v>
      </c>
      <c r="J16" s="7">
        <f>IF(E16&gt;40,E16-40,0)</f>
        <v>0</v>
      </c>
      <c r="K16" s="7">
        <f t="shared" si="5"/>
        <v>0</v>
      </c>
      <c r="L16" s="7">
        <f t="shared" si="5"/>
        <v>0</v>
      </c>
      <c r="M16" s="7">
        <f t="shared" si="5"/>
        <v>1</v>
      </c>
      <c r="N16" s="9">
        <f t="shared" si="9"/>
        <v>835.38</v>
      </c>
      <c r="O16" s="9">
        <f t="shared" si="9"/>
        <v>716.04</v>
      </c>
      <c r="P16" s="9">
        <f t="shared" si="6"/>
        <v>795.6</v>
      </c>
      <c r="Q16" s="9">
        <f t="shared" si="6"/>
        <v>735.93000000000006</v>
      </c>
      <c r="R16" s="9">
        <f t="shared" si="6"/>
        <v>815.49</v>
      </c>
      <c r="S16" s="11">
        <f t="shared" si="10"/>
        <v>19.89</v>
      </c>
      <c r="T16" s="11">
        <f t="shared" si="11"/>
        <v>0</v>
      </c>
      <c r="U16" s="11">
        <f t="shared" si="12"/>
        <v>0</v>
      </c>
      <c r="V16" s="11">
        <f t="shared" si="13"/>
        <v>0</v>
      </c>
      <c r="W16" s="11">
        <f t="shared" si="14"/>
        <v>9.9450000000000003</v>
      </c>
      <c r="X16" s="13">
        <f>N16+S16</f>
        <v>855.27</v>
      </c>
      <c r="Y16" s="13">
        <f t="shared" si="8"/>
        <v>716.04</v>
      </c>
      <c r="Z16" s="13">
        <f t="shared" si="8"/>
        <v>795.6</v>
      </c>
      <c r="AA16" s="13">
        <f t="shared" si="8"/>
        <v>735.93000000000006</v>
      </c>
      <c r="AB16" s="13">
        <f t="shared" si="8"/>
        <v>825.43500000000006</v>
      </c>
      <c r="AD16" s="2">
        <f t="shared" si="15"/>
        <v>3928.2750000000001</v>
      </c>
    </row>
    <row r="17" spans="1:30" ht="11" customHeight="1" x14ac:dyDescent="0.35">
      <c r="A17" t="s">
        <v>16</v>
      </c>
      <c r="B17" t="s">
        <v>33</v>
      </c>
      <c r="C17" s="1">
        <v>19.89</v>
      </c>
      <c r="D17" s="5">
        <v>36</v>
      </c>
      <c r="E17" s="5">
        <v>42</v>
      </c>
      <c r="F17" s="5">
        <v>40</v>
      </c>
      <c r="G17" s="5">
        <v>37</v>
      </c>
      <c r="H17" s="5">
        <v>41</v>
      </c>
      <c r="I17" s="7">
        <f>IF(D17&gt;40,D17-40,0)</f>
        <v>0</v>
      </c>
      <c r="J17" s="7">
        <f>IF(E17&gt;40,E17-40,0)</f>
        <v>2</v>
      </c>
      <c r="K17" s="7">
        <f t="shared" si="5"/>
        <v>0</v>
      </c>
      <c r="L17" s="7">
        <f t="shared" si="5"/>
        <v>0</v>
      </c>
      <c r="M17" s="7">
        <f t="shared" si="5"/>
        <v>1</v>
      </c>
      <c r="N17" s="9">
        <f t="shared" si="9"/>
        <v>716.04</v>
      </c>
      <c r="O17" s="9">
        <f t="shared" si="9"/>
        <v>835.38</v>
      </c>
      <c r="P17" s="9">
        <f t="shared" si="6"/>
        <v>795.6</v>
      </c>
      <c r="Q17" s="9">
        <f t="shared" si="6"/>
        <v>735.93000000000006</v>
      </c>
      <c r="R17" s="9">
        <f t="shared" si="6"/>
        <v>815.49</v>
      </c>
      <c r="S17" s="11">
        <f t="shared" si="10"/>
        <v>0</v>
      </c>
      <c r="T17" s="11">
        <f t="shared" si="11"/>
        <v>19.89</v>
      </c>
      <c r="U17" s="11">
        <f t="shared" si="12"/>
        <v>0</v>
      </c>
      <c r="V17" s="11">
        <f t="shared" si="13"/>
        <v>0</v>
      </c>
      <c r="W17" s="11">
        <f t="shared" si="14"/>
        <v>9.9450000000000003</v>
      </c>
      <c r="X17" s="13">
        <f>N17+S17</f>
        <v>716.04</v>
      </c>
      <c r="Y17" s="13">
        <f t="shared" si="8"/>
        <v>855.27</v>
      </c>
      <c r="Z17" s="13">
        <f t="shared" si="8"/>
        <v>795.6</v>
      </c>
      <c r="AA17" s="13">
        <f t="shared" si="8"/>
        <v>735.93000000000006</v>
      </c>
      <c r="AB17" s="13">
        <f t="shared" si="8"/>
        <v>825.43500000000006</v>
      </c>
      <c r="AD17" s="2">
        <f t="shared" si="15"/>
        <v>3928.2750000000001</v>
      </c>
    </row>
    <row r="18" spans="1:30" x14ac:dyDescent="0.35">
      <c r="A18" t="s">
        <v>17</v>
      </c>
      <c r="B18" t="s">
        <v>34</v>
      </c>
      <c r="C18" s="1">
        <v>19.89</v>
      </c>
      <c r="D18" s="5">
        <v>36</v>
      </c>
      <c r="E18" s="5">
        <v>25</v>
      </c>
      <c r="F18" s="5">
        <v>40</v>
      </c>
      <c r="G18" s="5">
        <v>37</v>
      </c>
      <c r="H18" s="5">
        <v>41</v>
      </c>
      <c r="I18" s="7">
        <f>IF(D18&gt;40,D18-40,0)</f>
        <v>0</v>
      </c>
      <c r="J18" s="7">
        <f>IF(E18&gt;40,E18-40,0)</f>
        <v>0</v>
      </c>
      <c r="K18" s="7">
        <f t="shared" si="5"/>
        <v>0</v>
      </c>
      <c r="L18" s="7">
        <f t="shared" si="5"/>
        <v>0</v>
      </c>
      <c r="M18" s="7">
        <f t="shared" si="5"/>
        <v>1</v>
      </c>
      <c r="N18" s="9">
        <f t="shared" si="9"/>
        <v>716.04</v>
      </c>
      <c r="O18" s="9">
        <f t="shared" si="9"/>
        <v>497.25</v>
      </c>
      <c r="P18" s="9">
        <f t="shared" si="6"/>
        <v>795.6</v>
      </c>
      <c r="Q18" s="9">
        <f t="shared" si="6"/>
        <v>735.93000000000006</v>
      </c>
      <c r="R18" s="9">
        <f t="shared" si="6"/>
        <v>815.49</v>
      </c>
      <c r="S18" s="11">
        <f t="shared" si="10"/>
        <v>0</v>
      </c>
      <c r="T18" s="11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9.9450000000000003</v>
      </c>
      <c r="X18" s="13">
        <f>N18+S18</f>
        <v>716.04</v>
      </c>
      <c r="Y18" s="13">
        <f t="shared" si="8"/>
        <v>497.25</v>
      </c>
      <c r="Z18" s="13">
        <f t="shared" si="8"/>
        <v>795.6</v>
      </c>
      <c r="AA18" s="13">
        <f t="shared" si="8"/>
        <v>735.93000000000006</v>
      </c>
      <c r="AB18" s="13">
        <f t="shared" si="8"/>
        <v>825.43500000000006</v>
      </c>
      <c r="AD18" s="2">
        <f t="shared" si="15"/>
        <v>3570.2549999999997</v>
      </c>
    </row>
    <row r="19" spans="1:30" x14ac:dyDescent="0.35">
      <c r="A19" t="s">
        <v>18</v>
      </c>
      <c r="B19" t="s">
        <v>35</v>
      </c>
      <c r="C19" s="1">
        <v>19.89</v>
      </c>
      <c r="D19" s="5">
        <v>36</v>
      </c>
      <c r="E19" s="5">
        <v>25</v>
      </c>
      <c r="F19" s="5">
        <v>40</v>
      </c>
      <c r="G19" s="5">
        <v>37</v>
      </c>
      <c r="H19" s="5">
        <v>41</v>
      </c>
      <c r="I19" s="7">
        <f>IF(D19&gt;40,D19-40,0)</f>
        <v>0</v>
      </c>
      <c r="J19" s="7">
        <f>IF(E19&gt;40,E19-40,0)</f>
        <v>0</v>
      </c>
      <c r="K19" s="7">
        <f t="shared" si="5"/>
        <v>0</v>
      </c>
      <c r="L19" s="7">
        <f t="shared" si="5"/>
        <v>0</v>
      </c>
      <c r="M19" s="7">
        <f t="shared" si="5"/>
        <v>1</v>
      </c>
      <c r="N19" s="9">
        <f t="shared" si="9"/>
        <v>716.04</v>
      </c>
      <c r="O19" s="9">
        <f t="shared" si="9"/>
        <v>497.25</v>
      </c>
      <c r="P19" s="9">
        <f t="shared" si="6"/>
        <v>795.6</v>
      </c>
      <c r="Q19" s="9">
        <f t="shared" si="6"/>
        <v>735.93000000000006</v>
      </c>
      <c r="R19" s="9">
        <f t="shared" si="6"/>
        <v>815.49</v>
      </c>
      <c r="S19" s="11">
        <f t="shared" si="10"/>
        <v>0</v>
      </c>
      <c r="T19" s="11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9.9450000000000003</v>
      </c>
      <c r="X19" s="13">
        <f>N19+S19</f>
        <v>716.04</v>
      </c>
      <c r="Y19" s="13">
        <f t="shared" si="8"/>
        <v>497.25</v>
      </c>
      <c r="Z19" s="13">
        <f t="shared" si="8"/>
        <v>795.6</v>
      </c>
      <c r="AA19" s="13">
        <f t="shared" si="8"/>
        <v>735.93000000000006</v>
      </c>
      <c r="AB19" s="13">
        <f t="shared" si="8"/>
        <v>825.43500000000006</v>
      </c>
      <c r="AD19" s="2">
        <f t="shared" si="15"/>
        <v>3570.2549999999997</v>
      </c>
    </row>
    <row r="20" spans="1:30" x14ac:dyDescent="0.35">
      <c r="A20" t="s">
        <v>19</v>
      </c>
      <c r="B20" t="s">
        <v>36</v>
      </c>
      <c r="C20" s="1">
        <v>19.89</v>
      </c>
      <c r="D20" s="5">
        <v>36</v>
      </c>
      <c r="E20" s="5">
        <v>39</v>
      </c>
      <c r="F20" s="5">
        <v>40</v>
      </c>
      <c r="G20" s="5">
        <v>37</v>
      </c>
      <c r="H20" s="5">
        <v>41</v>
      </c>
      <c r="I20" s="7">
        <f>IF(D20&gt;40,D20-40,0)</f>
        <v>0</v>
      </c>
      <c r="J20" s="7">
        <f>IF(E20&gt;40,E20-40,0)</f>
        <v>0</v>
      </c>
      <c r="K20" s="7">
        <f t="shared" ref="K20:M20" si="16">IF(F20&gt;40,F20-40,0)</f>
        <v>0</v>
      </c>
      <c r="L20" s="7">
        <f t="shared" si="16"/>
        <v>0</v>
      </c>
      <c r="M20" s="7">
        <f t="shared" si="16"/>
        <v>1</v>
      </c>
      <c r="N20" s="9">
        <f t="shared" si="9"/>
        <v>716.04</v>
      </c>
      <c r="O20" s="9">
        <f t="shared" si="9"/>
        <v>775.71</v>
      </c>
      <c r="P20" s="9">
        <f t="shared" ref="P20" si="17">$C20*F20</f>
        <v>795.6</v>
      </c>
      <c r="Q20" s="9">
        <f t="shared" ref="Q20" si="18">$C20*G20</f>
        <v>735.93000000000006</v>
      </c>
      <c r="R20" s="9">
        <f t="shared" ref="R20" si="19">$C20*H20</f>
        <v>815.49</v>
      </c>
      <c r="S20" s="11">
        <f t="shared" si="10"/>
        <v>0</v>
      </c>
      <c r="T20" s="11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9.9450000000000003</v>
      </c>
      <c r="X20" s="13">
        <f>N20+S20</f>
        <v>716.04</v>
      </c>
      <c r="Y20" s="13">
        <f t="shared" ref="Y20:AB20" si="20">O20+T20</f>
        <v>775.71</v>
      </c>
      <c r="Z20" s="13">
        <f t="shared" si="20"/>
        <v>795.6</v>
      </c>
      <c r="AA20" s="13">
        <f t="shared" si="20"/>
        <v>735.93000000000006</v>
      </c>
      <c r="AB20" s="13">
        <f t="shared" si="20"/>
        <v>825.43500000000006</v>
      </c>
      <c r="AD20" s="2">
        <f t="shared" si="15"/>
        <v>3848.7149999999997</v>
      </c>
    </row>
    <row r="22" spans="1:30" x14ac:dyDescent="0.35">
      <c r="A22" t="s">
        <v>37</v>
      </c>
      <c r="C22" s="2">
        <f>MAX(C4:C20)</f>
        <v>33.33</v>
      </c>
      <c r="D22" s="3">
        <f>MAX(D4:D20)</f>
        <v>48</v>
      </c>
      <c r="E22" s="3"/>
      <c r="F22" s="3"/>
      <c r="G22" s="3"/>
      <c r="H22" s="3"/>
      <c r="I22" s="3"/>
      <c r="J22" s="3"/>
      <c r="K22" s="3"/>
      <c r="L22" s="3"/>
      <c r="M22" s="3"/>
      <c r="N22" s="3">
        <f>MAX(N4:N20)</f>
        <v>1099.8899999999999</v>
      </c>
      <c r="O22" s="3">
        <f t="shared" ref="O22:AD22" si="21">MAX(O4:O20)</f>
        <v>1266.54</v>
      </c>
      <c r="P22" s="3">
        <f t="shared" si="21"/>
        <v>1066.56</v>
      </c>
      <c r="Q22" s="3">
        <f t="shared" si="21"/>
        <v>1356.3</v>
      </c>
      <c r="R22" s="3">
        <f t="shared" si="21"/>
        <v>1333.1999999999998</v>
      </c>
      <c r="S22" s="3">
        <f t="shared" si="21"/>
        <v>79.56</v>
      </c>
      <c r="T22" s="3">
        <f t="shared" si="21"/>
        <v>154.125</v>
      </c>
      <c r="U22" s="3">
        <f t="shared" si="21"/>
        <v>207.87</v>
      </c>
      <c r="V22" s="3">
        <f t="shared" si="21"/>
        <v>267.15000000000003</v>
      </c>
      <c r="W22" s="3">
        <f t="shared" si="21"/>
        <v>18.22</v>
      </c>
      <c r="X22" s="3">
        <f t="shared" si="21"/>
        <v>1099.8899999999999</v>
      </c>
      <c r="Y22" s="3">
        <f t="shared" si="21"/>
        <v>1284.375</v>
      </c>
      <c r="Z22" s="3">
        <f t="shared" si="21"/>
        <v>1263.21</v>
      </c>
      <c r="AA22" s="3">
        <f t="shared" si="21"/>
        <v>1623.45</v>
      </c>
      <c r="AB22" s="3">
        <f t="shared" si="21"/>
        <v>1333.1999999999998</v>
      </c>
      <c r="AD22" s="3">
        <f t="shared" ref="AD22" si="22">MAX(AD4:AD20)</f>
        <v>5932.74</v>
      </c>
    </row>
    <row r="23" spans="1:30" x14ac:dyDescent="0.35">
      <c r="A23" t="s">
        <v>38</v>
      </c>
      <c r="C23" s="2">
        <f>MIN(C4:C20)</f>
        <v>15.99</v>
      </c>
      <c r="D23" s="3">
        <f>MIN(D4:D20)</f>
        <v>33</v>
      </c>
      <c r="E23" s="3"/>
      <c r="F23" s="3"/>
      <c r="G23" s="3"/>
      <c r="H23" s="3"/>
      <c r="I23" s="3"/>
      <c r="J23" s="3"/>
      <c r="K23" s="3"/>
      <c r="L23" s="3"/>
      <c r="M23" s="3"/>
      <c r="N23" s="3">
        <f>MIN(N4:N20)</f>
        <v>716.04</v>
      </c>
      <c r="O23" s="3">
        <f t="shared" ref="O23:AB23" si="23">MIN(O4:O20)</f>
        <v>399.75</v>
      </c>
      <c r="P23" s="3">
        <f t="shared" si="23"/>
        <v>472.65000000000003</v>
      </c>
      <c r="Q23" s="3">
        <f t="shared" si="23"/>
        <v>591.63</v>
      </c>
      <c r="R23" s="3">
        <f t="shared" si="23"/>
        <v>575.64</v>
      </c>
      <c r="S23" s="3">
        <f t="shared" si="23"/>
        <v>0</v>
      </c>
      <c r="T23" s="3">
        <f t="shared" si="23"/>
        <v>0</v>
      </c>
      <c r="U23" s="3">
        <f t="shared" si="23"/>
        <v>0</v>
      </c>
      <c r="V23" s="3">
        <f t="shared" si="23"/>
        <v>0</v>
      </c>
      <c r="W23" s="3">
        <f t="shared" si="23"/>
        <v>0</v>
      </c>
      <c r="X23" s="3">
        <f t="shared" si="23"/>
        <v>716.04</v>
      </c>
      <c r="Y23" s="3">
        <f t="shared" si="23"/>
        <v>399.75</v>
      </c>
      <c r="Z23" s="3">
        <f t="shared" si="23"/>
        <v>472.65000000000003</v>
      </c>
      <c r="AA23" s="3">
        <f t="shared" si="23"/>
        <v>591.63</v>
      </c>
      <c r="AB23" s="3">
        <f t="shared" si="23"/>
        <v>575.64</v>
      </c>
      <c r="AD23" s="3">
        <f t="shared" ref="AD23" si="24">MIN(AD4:AD20)</f>
        <v>3570.2549999999997</v>
      </c>
    </row>
    <row r="24" spans="1:30" x14ac:dyDescent="0.35">
      <c r="A24" t="s">
        <v>39</v>
      </c>
      <c r="C24" s="2">
        <f>AVERAGE(C4:C20)</f>
        <v>20.377058823529406</v>
      </c>
      <c r="D24" s="3">
        <f>AVERAGE(D4:D20)</f>
        <v>40.235294117647058</v>
      </c>
      <c r="E24" s="3"/>
      <c r="F24" s="3"/>
      <c r="G24" s="3"/>
      <c r="H24" s="3"/>
      <c r="I24" s="3"/>
      <c r="J24" s="3"/>
      <c r="K24" s="3"/>
      <c r="L24" s="3"/>
      <c r="M24" s="3"/>
      <c r="N24" s="3">
        <f>AVERAGE(N4:N20)</f>
        <v>812.64764705882362</v>
      </c>
      <c r="O24" s="3">
        <f t="shared" ref="O24:AB24" si="25">AVERAGE(O4:O20)</f>
        <v>800.77</v>
      </c>
      <c r="P24" s="3">
        <f t="shared" si="25"/>
        <v>808.56117647058829</v>
      </c>
      <c r="Q24" s="3">
        <f t="shared" si="25"/>
        <v>792.33882352941191</v>
      </c>
      <c r="R24" s="3">
        <f t="shared" si="25"/>
        <v>813.80588235294113</v>
      </c>
      <c r="S24" s="3">
        <f t="shared" si="25"/>
        <v>16.798529411764704</v>
      </c>
      <c r="T24" s="3">
        <f t="shared" si="25"/>
        <v>31.683529411764699</v>
      </c>
      <c r="U24" s="3">
        <f t="shared" si="25"/>
        <v>27.726764705882353</v>
      </c>
      <c r="V24" s="3">
        <f t="shared" si="25"/>
        <v>17.527941176470591</v>
      </c>
      <c r="W24" s="3">
        <f t="shared" si="25"/>
        <v>5.7517647058823513</v>
      </c>
      <c r="X24" s="3">
        <f t="shared" si="25"/>
        <v>829.4461764705884</v>
      </c>
      <c r="Y24" s="3">
        <f t="shared" si="25"/>
        <v>832.45352941176486</v>
      </c>
      <c r="Z24" s="3">
        <f t="shared" si="25"/>
        <v>836.28794117647067</v>
      </c>
      <c r="AA24" s="3">
        <f t="shared" si="25"/>
        <v>809.86676470588247</v>
      </c>
      <c r="AB24" s="3">
        <f t="shared" si="25"/>
        <v>819.55764705882336</v>
      </c>
      <c r="AD24" s="3">
        <f t="shared" ref="AD24" si="26">AVERAGE(AD4:AD20)</f>
        <v>4127.612058823529</v>
      </c>
    </row>
    <row r="25" spans="1:30" x14ac:dyDescent="0.35">
      <c r="A25" t="s">
        <v>40</v>
      </c>
      <c r="D25">
        <f>SUM(D4:D20)</f>
        <v>684</v>
      </c>
      <c r="N25" s="1">
        <f>SUM(N4:N20)</f>
        <v>13815.010000000002</v>
      </c>
      <c r="O25" s="1">
        <f t="shared" ref="O25:AB25" si="27">SUM(O4:O20)</f>
        <v>13613.09</v>
      </c>
      <c r="P25" s="1">
        <f t="shared" si="27"/>
        <v>13745.54</v>
      </c>
      <c r="Q25" s="1">
        <f t="shared" si="27"/>
        <v>13469.760000000002</v>
      </c>
      <c r="R25" s="1">
        <f t="shared" si="27"/>
        <v>13834.699999999999</v>
      </c>
      <c r="S25" s="1">
        <f t="shared" si="27"/>
        <v>285.57499999999999</v>
      </c>
      <c r="T25" s="1">
        <f t="shared" si="27"/>
        <v>538.61999999999989</v>
      </c>
      <c r="U25" s="1">
        <f t="shared" si="27"/>
        <v>471.35500000000002</v>
      </c>
      <c r="V25" s="1">
        <f t="shared" si="27"/>
        <v>297.97500000000002</v>
      </c>
      <c r="W25" s="1">
        <f t="shared" si="27"/>
        <v>97.779999999999973</v>
      </c>
      <c r="X25" s="1">
        <f t="shared" si="27"/>
        <v>14100.585000000003</v>
      </c>
      <c r="Y25" s="1">
        <f t="shared" si="27"/>
        <v>14151.710000000003</v>
      </c>
      <c r="Z25" s="1">
        <f t="shared" si="27"/>
        <v>14216.895000000002</v>
      </c>
      <c r="AA25" s="1">
        <f t="shared" si="27"/>
        <v>13767.735000000002</v>
      </c>
      <c r="AB25" s="1">
        <f t="shared" si="27"/>
        <v>13932.479999999998</v>
      </c>
      <c r="AD25" s="1">
        <f t="shared" ref="AD25" si="28">SUM(AD4:AD20)</f>
        <v>70169.404999999999</v>
      </c>
    </row>
  </sheetData>
  <pageMargins left="0.7" right="0.7" top="0.75" bottom="0.75" header="0.3" footer="0.3"/>
  <pageSetup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0EB8-A4F1-440D-84C1-F0B7BF4C5CA6}">
  <dimension ref="A1:M24"/>
  <sheetViews>
    <sheetView workbookViewId="0">
      <selection activeCell="E4" sqref="E4:E20"/>
    </sheetView>
  </sheetViews>
  <sheetFormatPr defaultRowHeight="14.5" x14ac:dyDescent="0.35"/>
  <cols>
    <col min="2" max="2" width="14.54296875" customWidth="1"/>
    <col min="3" max="3" width="13.453125" customWidth="1"/>
    <col min="4" max="4" width="16" customWidth="1"/>
    <col min="5" max="5" width="10.6328125" customWidth="1"/>
    <col min="8" max="8" width="8.7265625" customWidth="1"/>
  </cols>
  <sheetData>
    <row r="1" spans="1:13" ht="91" x14ac:dyDescent="0.35">
      <c r="A1" t="s">
        <v>46</v>
      </c>
      <c r="C1" s="14" t="s">
        <v>47</v>
      </c>
      <c r="D1" s="14" t="s">
        <v>50</v>
      </c>
      <c r="E1" s="14" t="s">
        <v>49</v>
      </c>
      <c r="F1" s="14" t="s">
        <v>48</v>
      </c>
      <c r="H1" s="14" t="s">
        <v>47</v>
      </c>
      <c r="I1" s="14" t="s">
        <v>50</v>
      </c>
      <c r="J1" s="14" t="s">
        <v>52</v>
      </c>
      <c r="K1" s="14" t="s">
        <v>48</v>
      </c>
      <c r="M1" s="14" t="s">
        <v>53</v>
      </c>
    </row>
    <row r="2" spans="1:13" x14ac:dyDescent="0.35">
      <c r="B2" t="s">
        <v>51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1</v>
      </c>
      <c r="B3" t="s">
        <v>2</v>
      </c>
    </row>
    <row r="4" spans="1:13" x14ac:dyDescent="0.35">
      <c r="A4" t="s">
        <v>6</v>
      </c>
      <c r="B4" t="s">
        <v>20</v>
      </c>
      <c r="C4">
        <v>10</v>
      </c>
      <c r="D4">
        <v>20</v>
      </c>
      <c r="E4">
        <v>100</v>
      </c>
      <c r="F4">
        <v>1</v>
      </c>
      <c r="H4" s="15">
        <f>C4/C$2</f>
        <v>1</v>
      </c>
      <c r="I4" s="15">
        <f t="shared" ref="I4:K19" si="0">D4/D$2</f>
        <v>1</v>
      </c>
      <c r="J4" s="15">
        <f t="shared" si="0"/>
        <v>1</v>
      </c>
      <c r="K4" s="15">
        <f t="shared" si="0"/>
        <v>1</v>
      </c>
      <c r="M4" s="15" t="b">
        <f>OR(H4&lt;0.5,I4&lt;0.5,J4&lt;0.5,K4&lt;0.5)</f>
        <v>0</v>
      </c>
    </row>
    <row r="5" spans="1:13" x14ac:dyDescent="0.35">
      <c r="A5" t="s">
        <v>6</v>
      </c>
      <c r="B5" t="s">
        <v>21</v>
      </c>
      <c r="C5">
        <v>8</v>
      </c>
      <c r="D5">
        <v>19</v>
      </c>
      <c r="E5">
        <v>100</v>
      </c>
      <c r="F5">
        <v>1</v>
      </c>
      <c r="H5" s="15">
        <f t="shared" ref="H5:H20" si="1">C5/C$2</f>
        <v>0.8</v>
      </c>
      <c r="I5" s="15">
        <f t="shared" si="0"/>
        <v>0.95</v>
      </c>
      <c r="J5" s="15">
        <f t="shared" si="0"/>
        <v>1</v>
      </c>
      <c r="K5" s="15">
        <f t="shared" si="0"/>
        <v>1</v>
      </c>
      <c r="M5" s="15" t="b">
        <f t="shared" ref="M5:M20" si="2">OR(H5&lt;0.5,I5&lt;0.5,J5&lt;0.5,K5&lt;0.5)</f>
        <v>0</v>
      </c>
    </row>
    <row r="6" spans="1:13" x14ac:dyDescent="0.35">
      <c r="A6" t="s">
        <v>6</v>
      </c>
      <c r="B6" t="s">
        <v>22</v>
      </c>
      <c r="C6">
        <v>9</v>
      </c>
      <c r="D6">
        <v>19</v>
      </c>
      <c r="E6">
        <v>100</v>
      </c>
      <c r="F6">
        <v>1</v>
      </c>
      <c r="H6" s="15">
        <f t="shared" si="1"/>
        <v>0.9</v>
      </c>
      <c r="I6" s="15">
        <f t="shared" si="0"/>
        <v>0.95</v>
      </c>
      <c r="J6" s="15">
        <f t="shared" si="0"/>
        <v>1</v>
      </c>
      <c r="K6" s="15">
        <f t="shared" si="0"/>
        <v>1</v>
      </c>
      <c r="M6" s="15" t="b">
        <f t="shared" si="2"/>
        <v>0</v>
      </c>
    </row>
    <row r="7" spans="1:13" x14ac:dyDescent="0.35">
      <c r="A7" t="s">
        <v>7</v>
      </c>
      <c r="B7" t="s">
        <v>23</v>
      </c>
      <c r="C7">
        <v>6</v>
      </c>
      <c r="D7">
        <v>15</v>
      </c>
      <c r="E7">
        <v>95</v>
      </c>
      <c r="F7">
        <v>0</v>
      </c>
      <c r="H7" s="15">
        <f t="shared" si="1"/>
        <v>0.6</v>
      </c>
      <c r="I7" s="15">
        <f t="shared" si="0"/>
        <v>0.75</v>
      </c>
      <c r="J7" s="15">
        <f t="shared" si="0"/>
        <v>0.95</v>
      </c>
      <c r="K7" s="15">
        <f t="shared" si="0"/>
        <v>0</v>
      </c>
      <c r="M7" s="15" t="b">
        <f t="shared" si="2"/>
        <v>1</v>
      </c>
    </row>
    <row r="8" spans="1:13" x14ac:dyDescent="0.35">
      <c r="A8" t="s">
        <v>8</v>
      </c>
      <c r="B8" t="s">
        <v>24</v>
      </c>
      <c r="C8">
        <v>5</v>
      </c>
      <c r="D8">
        <v>14</v>
      </c>
      <c r="E8">
        <v>96</v>
      </c>
      <c r="F8">
        <v>0</v>
      </c>
      <c r="H8" s="15">
        <f t="shared" si="1"/>
        <v>0.5</v>
      </c>
      <c r="I8" s="15">
        <f t="shared" si="0"/>
        <v>0.7</v>
      </c>
      <c r="J8" s="15">
        <f t="shared" si="0"/>
        <v>0.96</v>
      </c>
      <c r="K8" s="15">
        <f t="shared" si="0"/>
        <v>0</v>
      </c>
      <c r="M8" s="15" t="b">
        <f t="shared" si="2"/>
        <v>1</v>
      </c>
    </row>
    <row r="9" spans="1:13" x14ac:dyDescent="0.35">
      <c r="A9" t="s">
        <v>8</v>
      </c>
      <c r="B9" t="s">
        <v>25</v>
      </c>
      <c r="C9">
        <v>3</v>
      </c>
      <c r="D9">
        <v>3</v>
      </c>
      <c r="E9">
        <v>93</v>
      </c>
      <c r="F9">
        <v>1</v>
      </c>
      <c r="H9" s="15">
        <f t="shared" si="1"/>
        <v>0.3</v>
      </c>
      <c r="I9" s="15">
        <f t="shared" si="0"/>
        <v>0.15</v>
      </c>
      <c r="J9" s="15">
        <f t="shared" si="0"/>
        <v>0.93</v>
      </c>
      <c r="K9" s="15">
        <f t="shared" si="0"/>
        <v>1</v>
      </c>
      <c r="M9" s="15" t="b">
        <f t="shared" si="2"/>
        <v>1</v>
      </c>
    </row>
    <row r="10" spans="1:13" x14ac:dyDescent="0.35">
      <c r="A10" t="s">
        <v>9</v>
      </c>
      <c r="B10" t="s">
        <v>26</v>
      </c>
      <c r="C10">
        <v>7</v>
      </c>
      <c r="D10">
        <v>16</v>
      </c>
      <c r="E10">
        <v>88</v>
      </c>
      <c r="F10">
        <v>1</v>
      </c>
      <c r="H10" s="15">
        <f t="shared" si="1"/>
        <v>0.7</v>
      </c>
      <c r="I10" s="15">
        <f t="shared" si="0"/>
        <v>0.8</v>
      </c>
      <c r="J10" s="15">
        <f t="shared" si="0"/>
        <v>0.88</v>
      </c>
      <c r="K10" s="15">
        <f t="shared" si="0"/>
        <v>1</v>
      </c>
      <c r="M10" s="15" t="b">
        <f t="shared" si="2"/>
        <v>0</v>
      </c>
    </row>
    <row r="11" spans="1:13" x14ac:dyDescent="0.35">
      <c r="A11" t="s">
        <v>10</v>
      </c>
      <c r="B11" t="s">
        <v>27</v>
      </c>
      <c r="C11">
        <v>5</v>
      </c>
      <c r="D11">
        <v>17</v>
      </c>
      <c r="E11">
        <v>79</v>
      </c>
      <c r="F11">
        <v>1</v>
      </c>
      <c r="H11" s="15">
        <f t="shared" si="1"/>
        <v>0.5</v>
      </c>
      <c r="I11" s="15">
        <f t="shared" si="0"/>
        <v>0.85</v>
      </c>
      <c r="J11" s="15">
        <f t="shared" si="0"/>
        <v>0.79</v>
      </c>
      <c r="K11" s="15">
        <f t="shared" si="0"/>
        <v>1</v>
      </c>
      <c r="M11" s="15" t="b">
        <f t="shared" si="2"/>
        <v>0</v>
      </c>
    </row>
    <row r="12" spans="1:13" x14ac:dyDescent="0.35">
      <c r="A12" t="s">
        <v>11</v>
      </c>
      <c r="B12" t="s">
        <v>28</v>
      </c>
      <c r="C12">
        <v>9</v>
      </c>
      <c r="D12">
        <v>18</v>
      </c>
      <c r="E12">
        <v>50</v>
      </c>
      <c r="F12">
        <v>1</v>
      </c>
      <c r="H12" s="15">
        <f t="shared" si="1"/>
        <v>0.9</v>
      </c>
      <c r="I12" s="15">
        <f t="shared" si="0"/>
        <v>0.9</v>
      </c>
      <c r="J12" s="15">
        <f t="shared" si="0"/>
        <v>0.5</v>
      </c>
      <c r="K12" s="15">
        <f t="shared" si="0"/>
        <v>1</v>
      </c>
      <c r="M12" s="15" t="b">
        <f t="shared" si="2"/>
        <v>0</v>
      </c>
    </row>
    <row r="13" spans="1:13" x14ac:dyDescent="0.35">
      <c r="A13" t="s">
        <v>12</v>
      </c>
      <c r="B13" t="s">
        <v>29</v>
      </c>
      <c r="C13">
        <v>9</v>
      </c>
      <c r="D13">
        <v>19</v>
      </c>
      <c r="E13">
        <v>65</v>
      </c>
      <c r="F13">
        <v>0</v>
      </c>
      <c r="H13" s="15">
        <f t="shared" si="1"/>
        <v>0.9</v>
      </c>
      <c r="I13" s="15">
        <f t="shared" si="0"/>
        <v>0.95</v>
      </c>
      <c r="J13" s="15">
        <f t="shared" si="0"/>
        <v>0.65</v>
      </c>
      <c r="K13" s="15">
        <f t="shared" si="0"/>
        <v>0</v>
      </c>
      <c r="M13" s="15" t="b">
        <f t="shared" si="2"/>
        <v>1</v>
      </c>
    </row>
    <row r="14" spans="1:13" x14ac:dyDescent="0.35">
      <c r="A14" t="s">
        <v>13</v>
      </c>
      <c r="B14" t="s">
        <v>30</v>
      </c>
      <c r="C14">
        <v>7</v>
      </c>
      <c r="D14">
        <v>20</v>
      </c>
      <c r="E14">
        <v>63</v>
      </c>
      <c r="F14">
        <v>0</v>
      </c>
      <c r="H14" s="15">
        <f t="shared" si="1"/>
        <v>0.7</v>
      </c>
      <c r="I14" s="15">
        <f t="shared" si="0"/>
        <v>1</v>
      </c>
      <c r="J14" s="15">
        <f t="shared" si="0"/>
        <v>0.63</v>
      </c>
      <c r="K14" s="15">
        <f t="shared" si="0"/>
        <v>0</v>
      </c>
      <c r="M14" s="15" t="b">
        <f t="shared" si="2"/>
        <v>1</v>
      </c>
    </row>
    <row r="15" spans="1:13" x14ac:dyDescent="0.35">
      <c r="A15" t="s">
        <v>14</v>
      </c>
      <c r="B15" t="s">
        <v>31</v>
      </c>
      <c r="C15">
        <v>10</v>
      </c>
      <c r="D15">
        <v>20</v>
      </c>
      <c r="E15">
        <v>48</v>
      </c>
      <c r="F15">
        <v>0</v>
      </c>
      <c r="H15" s="15">
        <f t="shared" si="1"/>
        <v>1</v>
      </c>
      <c r="I15" s="15">
        <f t="shared" si="0"/>
        <v>1</v>
      </c>
      <c r="J15" s="15">
        <f t="shared" si="0"/>
        <v>0.48</v>
      </c>
      <c r="K15" s="15">
        <f t="shared" si="0"/>
        <v>0</v>
      </c>
      <c r="M15" s="15" t="b">
        <f t="shared" si="2"/>
        <v>1</v>
      </c>
    </row>
    <row r="16" spans="1:13" x14ac:dyDescent="0.35">
      <c r="A16" t="s">
        <v>15</v>
      </c>
      <c r="B16" t="s">
        <v>32</v>
      </c>
      <c r="C16">
        <v>10</v>
      </c>
      <c r="D16">
        <v>9</v>
      </c>
      <c r="E16">
        <v>100</v>
      </c>
      <c r="F16">
        <v>1</v>
      </c>
      <c r="H16" s="15">
        <f t="shared" si="1"/>
        <v>1</v>
      </c>
      <c r="I16" s="15">
        <f t="shared" si="0"/>
        <v>0.45</v>
      </c>
      <c r="J16" s="15">
        <f t="shared" si="0"/>
        <v>1</v>
      </c>
      <c r="K16" s="15">
        <f t="shared" si="0"/>
        <v>1</v>
      </c>
      <c r="M16" s="15" t="b">
        <f t="shared" si="2"/>
        <v>1</v>
      </c>
    </row>
    <row r="17" spans="1:13" x14ac:dyDescent="0.35">
      <c r="A17" t="s">
        <v>16</v>
      </c>
      <c r="B17" t="s">
        <v>33</v>
      </c>
      <c r="C17">
        <v>7</v>
      </c>
      <c r="D17">
        <v>11</v>
      </c>
      <c r="E17">
        <v>38</v>
      </c>
      <c r="F17">
        <v>1</v>
      </c>
      <c r="H17" s="15">
        <f t="shared" si="1"/>
        <v>0.7</v>
      </c>
      <c r="I17" s="15">
        <f t="shared" si="0"/>
        <v>0.55000000000000004</v>
      </c>
      <c r="J17" s="15">
        <f t="shared" si="0"/>
        <v>0.38</v>
      </c>
      <c r="K17" s="15">
        <f t="shared" si="0"/>
        <v>1</v>
      </c>
      <c r="M17" s="15" t="b">
        <f t="shared" si="2"/>
        <v>1</v>
      </c>
    </row>
    <row r="18" spans="1:13" x14ac:dyDescent="0.35">
      <c r="A18" t="s">
        <v>17</v>
      </c>
      <c r="B18" t="s">
        <v>34</v>
      </c>
      <c r="C18">
        <v>7</v>
      </c>
      <c r="D18">
        <v>18</v>
      </c>
      <c r="E18">
        <v>69</v>
      </c>
      <c r="F18">
        <v>0</v>
      </c>
      <c r="H18" s="15">
        <f t="shared" si="1"/>
        <v>0.7</v>
      </c>
      <c r="I18" s="15">
        <f t="shared" si="0"/>
        <v>0.9</v>
      </c>
      <c r="J18" s="15">
        <f t="shared" si="0"/>
        <v>0.69</v>
      </c>
      <c r="K18" s="15">
        <f t="shared" si="0"/>
        <v>0</v>
      </c>
      <c r="M18" s="15" t="b">
        <f t="shared" si="2"/>
        <v>1</v>
      </c>
    </row>
    <row r="19" spans="1:13" x14ac:dyDescent="0.35">
      <c r="A19" t="s">
        <v>18</v>
      </c>
      <c r="B19" t="s">
        <v>35</v>
      </c>
      <c r="C19">
        <v>6</v>
      </c>
      <c r="D19">
        <v>19</v>
      </c>
      <c r="E19">
        <v>100</v>
      </c>
      <c r="F19">
        <v>1</v>
      </c>
      <c r="H19" s="15">
        <f t="shared" si="1"/>
        <v>0.6</v>
      </c>
      <c r="I19" s="15">
        <f t="shared" si="0"/>
        <v>0.95</v>
      </c>
      <c r="J19" s="15">
        <f t="shared" si="0"/>
        <v>1</v>
      </c>
      <c r="K19" s="15">
        <f t="shared" si="0"/>
        <v>1</v>
      </c>
      <c r="M19" s="15" t="b">
        <f t="shared" si="2"/>
        <v>0</v>
      </c>
    </row>
    <row r="20" spans="1:13" x14ac:dyDescent="0.35">
      <c r="A20" t="s">
        <v>19</v>
      </c>
      <c r="B20" t="s">
        <v>36</v>
      </c>
      <c r="C20">
        <v>3</v>
      </c>
      <c r="D20">
        <v>6</v>
      </c>
      <c r="E20">
        <v>80</v>
      </c>
      <c r="F20">
        <v>1</v>
      </c>
      <c r="H20" s="15">
        <f t="shared" si="1"/>
        <v>0.3</v>
      </c>
      <c r="I20" s="15">
        <f t="shared" ref="I20" si="3">D20/D$2</f>
        <v>0.3</v>
      </c>
      <c r="J20" s="15">
        <f t="shared" ref="J20" si="4">E20/E$2</f>
        <v>0.8</v>
      </c>
      <c r="K20" s="15">
        <f t="shared" ref="K20" si="5">F20/F$2</f>
        <v>1</v>
      </c>
      <c r="M20" s="15" t="b">
        <f t="shared" si="2"/>
        <v>1</v>
      </c>
    </row>
    <row r="22" spans="1:13" x14ac:dyDescent="0.35">
      <c r="A22" t="s">
        <v>37</v>
      </c>
      <c r="C22">
        <f>MAX(C4:C20)</f>
        <v>10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15">
        <f>MAX(H4:H20)</f>
        <v>1</v>
      </c>
      <c r="I22" s="15">
        <f t="shared" ref="I22:K22" si="7">MAX(I4:I20)</f>
        <v>1</v>
      </c>
      <c r="J22" s="15">
        <f t="shared" si="7"/>
        <v>1</v>
      </c>
      <c r="K22" s="15">
        <f t="shared" si="7"/>
        <v>1</v>
      </c>
    </row>
    <row r="23" spans="1:13" x14ac:dyDescent="0.35">
      <c r="A23" t="s">
        <v>38</v>
      </c>
      <c r="C23">
        <f>MIN(C4:C20)</f>
        <v>3</v>
      </c>
      <c r="D23">
        <f t="shared" ref="D23:F23" si="8">MIN(D4:D20)</f>
        <v>3</v>
      </c>
      <c r="E23">
        <f t="shared" si="8"/>
        <v>38</v>
      </c>
      <c r="F23">
        <f t="shared" si="8"/>
        <v>0</v>
      </c>
      <c r="H23" s="15">
        <f>MIN(H4:H20)</f>
        <v>0.3</v>
      </c>
      <c r="I23" s="15">
        <f t="shared" ref="I23:K23" si="9">MIN(I4:I20)</f>
        <v>0.15</v>
      </c>
      <c r="J23" s="15">
        <f t="shared" si="9"/>
        <v>0.38</v>
      </c>
      <c r="K23" s="15">
        <f t="shared" si="9"/>
        <v>0</v>
      </c>
    </row>
    <row r="24" spans="1:13" x14ac:dyDescent="0.35">
      <c r="A24" t="s">
        <v>39</v>
      </c>
      <c r="C24">
        <f>AVERAGE(C4:C20)</f>
        <v>7.117647058823529</v>
      </c>
      <c r="D24">
        <f t="shared" ref="D24:F24" si="10">AVERAGE(D4:D20)</f>
        <v>15.470588235294118</v>
      </c>
      <c r="E24">
        <f t="shared" si="10"/>
        <v>80.235294117647058</v>
      </c>
      <c r="F24">
        <f t="shared" si="10"/>
        <v>0.6470588235294118</v>
      </c>
      <c r="H24" s="15">
        <f>AVERAGE(H4:H20)</f>
        <v>0.71176470588235297</v>
      </c>
      <c r="I24" s="15">
        <f t="shared" ref="I24:K24" si="11">AVERAGE(I4:I20)</f>
        <v>0.77352941176470591</v>
      </c>
      <c r="J24" s="15">
        <f t="shared" si="11"/>
        <v>0.80235294117647071</v>
      </c>
      <c r="K24" s="15">
        <f t="shared" si="11"/>
        <v>0.6470588235294118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3E14-994C-4992-86F4-1A4499AFB003}">
  <dimension ref="A1:L10"/>
  <sheetViews>
    <sheetView workbookViewId="0">
      <selection activeCell="C2" sqref="C2"/>
    </sheetView>
  </sheetViews>
  <sheetFormatPr defaultRowHeight="14.5" x14ac:dyDescent="0.35"/>
  <cols>
    <col min="1" max="1" width="17.453125" customWidth="1"/>
  </cols>
  <sheetData>
    <row r="1" spans="1:12" x14ac:dyDescent="0.35">
      <c r="A1" t="s">
        <v>54</v>
      </c>
      <c r="C1" t="s">
        <v>65</v>
      </c>
    </row>
    <row r="5" spans="1:12" x14ac:dyDescent="0.35">
      <c r="A5" t="s">
        <v>55</v>
      </c>
      <c r="B5" s="16" t="s">
        <v>5</v>
      </c>
      <c r="C5" s="16">
        <v>3</v>
      </c>
      <c r="D5" s="17" t="s">
        <v>61</v>
      </c>
      <c r="E5" s="17">
        <v>5</v>
      </c>
      <c r="F5" s="18" t="s">
        <v>62</v>
      </c>
      <c r="G5" s="18">
        <v>4</v>
      </c>
      <c r="H5" s="19" t="s">
        <v>63</v>
      </c>
      <c r="I5" s="19">
        <v>3</v>
      </c>
      <c r="J5" s="20" t="s">
        <v>64</v>
      </c>
      <c r="K5" s="20">
        <v>1</v>
      </c>
      <c r="L5" t="s">
        <v>40</v>
      </c>
    </row>
    <row r="6" spans="1:12" x14ac:dyDescent="0.35">
      <c r="A6" t="s">
        <v>56</v>
      </c>
      <c r="B6" s="16">
        <v>1</v>
      </c>
      <c r="C6" s="16">
        <f>C$5*B6</f>
        <v>3</v>
      </c>
      <c r="D6" s="17">
        <v>5</v>
      </c>
      <c r="E6" s="17">
        <f>E$5*D6</f>
        <v>25</v>
      </c>
      <c r="F6" s="18">
        <v>1</v>
      </c>
      <c r="G6" s="18">
        <f>G$5*F6</f>
        <v>4</v>
      </c>
      <c r="H6" s="19">
        <v>3</v>
      </c>
      <c r="I6" s="19">
        <f>I$5*H6</f>
        <v>9</v>
      </c>
      <c r="J6" s="20">
        <v>1</v>
      </c>
      <c r="K6" s="20">
        <f>K$5*J6</f>
        <v>1</v>
      </c>
      <c r="L6">
        <f>C6+E6+G6+I6+K6</f>
        <v>42</v>
      </c>
    </row>
    <row r="7" spans="1:12" x14ac:dyDescent="0.35">
      <c r="A7" t="s">
        <v>57</v>
      </c>
      <c r="B7" s="16">
        <v>4</v>
      </c>
      <c r="C7" s="16">
        <f t="shared" ref="C7:E10" si="0">C$5*B7</f>
        <v>12</v>
      </c>
      <c r="D7" s="17">
        <v>4</v>
      </c>
      <c r="E7" s="17">
        <f t="shared" si="0"/>
        <v>20</v>
      </c>
      <c r="F7" s="18">
        <v>3</v>
      </c>
      <c r="G7" s="18">
        <f t="shared" ref="G7" si="1">G$5*F7</f>
        <v>12</v>
      </c>
      <c r="H7" s="19">
        <v>2</v>
      </c>
      <c r="I7" s="19">
        <f t="shared" ref="I7" si="2">I$5*H7</f>
        <v>6</v>
      </c>
      <c r="J7" s="20">
        <v>5</v>
      </c>
      <c r="K7" s="20">
        <f t="shared" ref="K7" si="3">K$5*J7</f>
        <v>5</v>
      </c>
      <c r="L7">
        <f t="shared" ref="L7:L10" si="4">C7+E7+G7+I7+K7</f>
        <v>55</v>
      </c>
    </row>
    <row r="8" spans="1:12" x14ac:dyDescent="0.35">
      <c r="A8" t="s">
        <v>58</v>
      </c>
      <c r="B8" s="16">
        <v>5</v>
      </c>
      <c r="C8" s="16">
        <f t="shared" si="0"/>
        <v>15</v>
      </c>
      <c r="D8" s="17">
        <v>1</v>
      </c>
      <c r="E8" s="17">
        <f t="shared" si="0"/>
        <v>5</v>
      </c>
      <c r="F8" s="18">
        <v>5</v>
      </c>
      <c r="G8" s="18">
        <f t="shared" ref="G8" si="5">G$5*F8</f>
        <v>20</v>
      </c>
      <c r="H8" s="19">
        <v>2</v>
      </c>
      <c r="I8" s="19">
        <f t="shared" ref="I8" si="6">I$5*H8</f>
        <v>6</v>
      </c>
      <c r="J8" s="20">
        <v>3</v>
      </c>
      <c r="K8" s="20">
        <f t="shared" ref="K8" si="7">K$5*J8</f>
        <v>3</v>
      </c>
      <c r="L8">
        <f t="shared" si="4"/>
        <v>49</v>
      </c>
    </row>
    <row r="9" spans="1:12" x14ac:dyDescent="0.35">
      <c r="A9" t="s">
        <v>59</v>
      </c>
      <c r="B9" s="16">
        <v>3</v>
      </c>
      <c r="C9" s="16">
        <f t="shared" si="0"/>
        <v>9</v>
      </c>
      <c r="D9" s="17">
        <v>5</v>
      </c>
      <c r="E9" s="17">
        <f t="shared" si="0"/>
        <v>25</v>
      </c>
      <c r="F9" s="18">
        <v>4</v>
      </c>
      <c r="G9" s="18">
        <f t="shared" ref="G9" si="8">G$5*F9</f>
        <v>16</v>
      </c>
      <c r="H9" s="19">
        <v>4</v>
      </c>
      <c r="I9" s="19">
        <f t="shared" ref="I9" si="9">I$5*H9</f>
        <v>12</v>
      </c>
      <c r="J9" s="20">
        <v>5</v>
      </c>
      <c r="K9" s="20">
        <f t="shared" ref="K9" si="10">K$5*J9</f>
        <v>5</v>
      </c>
      <c r="L9">
        <f t="shared" si="4"/>
        <v>67</v>
      </c>
    </row>
    <row r="10" spans="1:12" x14ac:dyDescent="0.35">
      <c r="A10" t="s">
        <v>60</v>
      </c>
      <c r="B10" s="16">
        <v>3</v>
      </c>
      <c r="C10" s="16">
        <f t="shared" si="0"/>
        <v>9</v>
      </c>
      <c r="D10" s="17">
        <v>5</v>
      </c>
      <c r="E10" s="17">
        <f t="shared" si="0"/>
        <v>25</v>
      </c>
      <c r="F10" s="18">
        <v>4</v>
      </c>
      <c r="G10" s="18">
        <f t="shared" ref="G10" si="11">G$5*F10</f>
        <v>16</v>
      </c>
      <c r="H10" s="19">
        <v>5</v>
      </c>
      <c r="I10" s="19">
        <f t="shared" ref="I10" si="12">I$5*H10</f>
        <v>15</v>
      </c>
      <c r="J10" s="20">
        <v>3</v>
      </c>
      <c r="K10" s="20">
        <f t="shared" ref="K10" si="13">K$5*J10</f>
        <v>3</v>
      </c>
      <c r="L10">
        <f t="shared" si="4"/>
        <v>68</v>
      </c>
    </row>
  </sheetData>
  <conditionalFormatting sqref="L6:L10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79C4-29A4-4B9C-B77A-2DDF9AC26C9C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PayRoll</vt:lpstr>
      <vt:lpstr>GradeBook</vt:lpstr>
      <vt:lpstr>PickAJob</vt:lpstr>
      <vt:lpstr>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 G8s</dc:creator>
  <cp:lastModifiedBy>declan gates</cp:lastModifiedBy>
  <cp:lastPrinted>2024-04-06T00:56:24Z</cp:lastPrinted>
  <dcterms:created xsi:type="dcterms:W3CDTF">2024-04-05T23:37:28Z</dcterms:created>
  <dcterms:modified xsi:type="dcterms:W3CDTF">2024-04-06T01:54:18Z</dcterms:modified>
</cp:coreProperties>
</file>