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10"/>
  <workbookPr codeName="ThisWorkbook" defaultThemeVersion="124226"/>
  <mc:AlternateContent xmlns:mc="http://schemas.openxmlformats.org/markup-compatibility/2006">
    <mc:Choice Requires="x15">
      <x15ac:absPath xmlns:x15ac="http://schemas.microsoft.com/office/spreadsheetml/2010/11/ac" url="D:\SDO\UJP\"/>
    </mc:Choice>
  </mc:AlternateContent>
  <xr:revisionPtr revIDLastSave="0" documentId="8_{8FC54E5C-CDCD-4B49-953D-9451F7C7605C}" xr6:coauthVersionLast="47" xr6:coauthVersionMax="47" xr10:uidLastSave="{00000000-0000-0000-0000-000000000000}"/>
  <bookViews>
    <workbookView xWindow="-110" yWindow="-110" windowWidth="19420" windowHeight="10420" activeTab="2" xr2:uid="{00000000-000D-0000-FFFF-FFFF00000000}"/>
  </bookViews>
  <sheets>
    <sheet name="Development Efforts" sheetId="2" r:id="rId1"/>
    <sheet name="Total Efforts - Autocalculated" sheetId="9" r:id="rId2"/>
    <sheet name="Input Data" sheetId="1" r:id="rId3"/>
    <sheet name="Adjustment Factors"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44" i="2" l="1"/>
  <c r="Q248" i="2"/>
  <c r="D29" i="11" a="1"/>
  <c r="D29" i="11"/>
  <c r="C29" i="11" a="1"/>
  <c r="C29" i="11"/>
  <c r="Q247" i="2"/>
  <c r="Q246" i="2"/>
  <c r="Q245" i="2"/>
  <c r="Q244" i="2"/>
  <c r="Q243" i="2"/>
  <c r="Q242" i="2"/>
  <c r="Q241" i="2"/>
  <c r="Q240" i="2"/>
  <c r="Q239" i="2"/>
  <c r="Q236" i="2"/>
  <c r="Q235" i="2"/>
  <c r="Q234" i="2"/>
  <c r="Q233" i="2"/>
  <c r="Q232" i="2"/>
  <c r="Q231" i="2"/>
  <c r="Q230" i="2"/>
  <c r="Q229" i="2"/>
  <c r="Q228" i="2"/>
  <c r="Q225" i="2"/>
  <c r="Q224" i="2"/>
  <c r="Q223" i="2"/>
  <c r="Q220" i="2"/>
  <c r="Q217" i="2"/>
  <c r="Q216" i="2"/>
  <c r="Q215" i="2"/>
  <c r="Q214" i="2"/>
  <c r="Q210" i="2"/>
  <c r="Q207" i="2"/>
  <c r="Q206" i="2"/>
  <c r="Q205" i="2"/>
  <c r="Q204" i="2"/>
  <c r="Q203" i="2"/>
  <c r="Q202" i="2"/>
  <c r="Q201" i="2"/>
  <c r="Q200" i="2"/>
  <c r="Q199" i="2"/>
  <c r="Q198" i="2"/>
  <c r="Q194" i="2"/>
  <c r="Q191" i="2"/>
  <c r="Q190" i="2"/>
  <c r="Q187" i="2"/>
  <c r="Q186" i="2"/>
  <c r="Q185" i="2"/>
  <c r="Q184" i="2"/>
  <c r="Q183" i="2"/>
  <c r="Q178" i="2"/>
  <c r="Q173" i="2"/>
  <c r="Q169" i="2"/>
  <c r="Q159" i="2"/>
  <c r="Q166" i="2"/>
  <c r="Q162" i="2"/>
  <c r="Q157" i="2"/>
  <c r="Q156" i="2"/>
  <c r="Q153" i="2"/>
  <c r="Q152" i="2"/>
  <c r="Q151" i="2"/>
  <c r="Q150" i="2"/>
  <c r="Q147" i="2"/>
  <c r="Q146" i="2"/>
  <c r="Q145" i="2"/>
  <c r="Q144" i="2"/>
  <c r="Q143" i="2"/>
  <c r="Q139" i="2"/>
  <c r="Q136" i="2"/>
  <c r="Q135" i="2"/>
  <c r="Q134" i="2"/>
  <c r="Q133" i="2"/>
  <c r="Q132" i="2"/>
  <c r="Q131" i="2"/>
  <c r="Q128" i="2"/>
  <c r="Q126" i="2"/>
  <c r="Q124" i="2"/>
  <c r="Q121" i="2"/>
  <c r="Q120" i="2"/>
  <c r="Q119" i="2"/>
  <c r="Q118" i="2"/>
  <c r="Q110" i="2"/>
  <c r="Q105" i="2"/>
  <c r="Q100" i="2"/>
  <c r="Q96" i="2"/>
  <c r="Q94" i="2"/>
  <c r="Q89" i="2"/>
  <c r="Q86" i="2"/>
  <c r="Q85" i="2"/>
  <c r="Q82" i="2"/>
  <c r="Q81" i="2"/>
  <c r="Q80" i="2"/>
  <c r="Q79" i="2"/>
  <c r="Q78" i="2"/>
  <c r="Q77" i="2"/>
  <c r="Q76" i="2"/>
  <c r="Q75" i="2"/>
  <c r="Q74" i="2"/>
  <c r="Q73" i="2"/>
  <c r="Q72" i="2"/>
  <c r="Q71" i="2"/>
  <c r="Q70" i="2"/>
  <c r="Q67" i="2"/>
  <c r="Q66" i="2"/>
  <c r="Q65" i="2"/>
  <c r="Q64" i="2"/>
  <c r="Q63" i="2"/>
  <c r="Q60" i="2"/>
  <c r="Q59" i="2"/>
  <c r="Q58" i="2"/>
  <c r="Q57" i="2"/>
  <c r="Q56" i="2"/>
  <c r="Q55" i="2"/>
  <c r="Q54" i="2"/>
  <c r="Q53" i="2"/>
  <c r="Q52" i="2"/>
  <c r="Q51" i="2"/>
  <c r="Q50" i="2"/>
  <c r="Q49" i="2"/>
  <c r="Q48" i="2"/>
  <c r="Q47" i="2"/>
  <c r="Q44" i="2"/>
  <c r="Q43" i="2"/>
  <c r="Q42" i="2"/>
  <c r="Q41" i="2"/>
  <c r="Q40" i="2"/>
  <c r="Q37" i="2"/>
  <c r="Q36" i="2"/>
  <c r="Q35" i="2"/>
  <c r="Q34" i="2"/>
  <c r="Q33" i="2"/>
  <c r="Q32" i="2"/>
  <c r="Q31" i="2"/>
  <c r="Q30" i="2"/>
  <c r="Q29" i="2"/>
  <c r="Q28" i="2"/>
  <c r="Q27" i="2"/>
  <c r="Q26" i="2"/>
  <c r="Q25" i="2"/>
  <c r="Q22" i="2"/>
  <c r="Q21" i="2"/>
  <c r="Q20" i="2"/>
  <c r="Q19" i="2"/>
  <c r="Q18" i="2"/>
  <c r="Q17" i="2"/>
  <c r="Q14" i="2"/>
  <c r="Q13" i="2"/>
  <c r="Q12" i="2"/>
  <c r="Q11" i="2"/>
  <c r="Q10" i="2"/>
  <c r="Q9" i="2"/>
  <c r="Q6" i="2"/>
  <c r="Q5" i="2"/>
  <c r="S14" i="2"/>
  <c r="S13" i="2"/>
  <c r="S12" i="2"/>
  <c r="S11" i="2"/>
  <c r="S10" i="2"/>
  <c r="S9" i="2"/>
  <c r="S6" i="2"/>
  <c r="S3" i="2"/>
  <c r="Q4" i="2"/>
  <c r="Q3" i="2"/>
  <c r="I251" i="2"/>
  <c r="H251" i="2"/>
  <c r="G251" i="2"/>
  <c r="K145" i="2"/>
  <c r="L145" i="2" s="1"/>
  <c r="K146" i="2"/>
  <c r="L146" i="2" s="1"/>
  <c r="K147" i="2"/>
  <c r="L147" i="2" s="1"/>
  <c r="J145" i="2"/>
  <c r="J146" i="2"/>
  <c r="J147" i="2"/>
  <c r="Q255" i="2"/>
  <c r="K18" i="2"/>
  <c r="L18" i="2" s="1"/>
  <c r="K19" i="2"/>
  <c r="L19" i="2" s="1"/>
  <c r="K20" i="2"/>
  <c r="L20" i="2" s="1"/>
  <c r="K21" i="2"/>
  <c r="L21" i="2" s="1"/>
  <c r="K22" i="2"/>
  <c r="L22" i="2" s="1"/>
  <c r="K17" i="2"/>
  <c r="L17" i="2" s="1"/>
  <c r="K10" i="2"/>
  <c r="L10" i="2" s="1"/>
  <c r="K11" i="2"/>
  <c r="L11" i="2" s="1"/>
  <c r="K12" i="2"/>
  <c r="L12" i="2" s="1"/>
  <c r="K13" i="2"/>
  <c r="L13" i="2" s="1"/>
  <c r="K14" i="2"/>
  <c r="L14" i="2" s="1"/>
  <c r="K9" i="2"/>
  <c r="L9" i="2" s="1"/>
  <c r="P147" i="2" l="1"/>
  <c r="O147" i="2"/>
  <c r="N147" i="2"/>
  <c r="M147" i="2"/>
  <c r="R147" i="2" s="1"/>
  <c r="P146" i="2"/>
  <c r="O146" i="2"/>
  <c r="N146" i="2"/>
  <c r="M146" i="2"/>
  <c r="P145" i="2"/>
  <c r="O145" i="2"/>
  <c r="N145" i="2"/>
  <c r="M145" i="2"/>
  <c r="R145" i="2"/>
  <c r="R146" i="2"/>
  <c r="S248" i="2"/>
  <c r="S247" i="2"/>
  <c r="S246" i="2"/>
  <c r="S245" i="2"/>
  <c r="S244" i="2"/>
  <c r="S243" i="2"/>
  <c r="S242" i="2"/>
  <c r="S241" i="2"/>
  <c r="S240" i="2"/>
  <c r="S239" i="2"/>
  <c r="S236" i="2"/>
  <c r="S235" i="2"/>
  <c r="S234" i="2"/>
  <c r="S233" i="2"/>
  <c r="S232" i="2"/>
  <c r="S231" i="2"/>
  <c r="S230" i="2"/>
  <c r="S229" i="2"/>
  <c r="S228" i="2"/>
  <c r="S225" i="2"/>
  <c r="S224" i="2"/>
  <c r="S223" i="2"/>
  <c r="S220" i="2"/>
  <c r="S217" i="2"/>
  <c r="S216" i="2"/>
  <c r="S215" i="2"/>
  <c r="S214" i="2"/>
  <c r="S210" i="2"/>
  <c r="S207" i="2"/>
  <c r="S206" i="2"/>
  <c r="S205" i="2"/>
  <c r="S204" i="2"/>
  <c r="S203" i="2"/>
  <c r="S202" i="2"/>
  <c r="S201" i="2"/>
  <c r="S200" i="2"/>
  <c r="S199" i="2"/>
  <c r="S198" i="2"/>
  <c r="S194" i="2"/>
  <c r="S191" i="2"/>
  <c r="S190" i="2"/>
  <c r="S187" i="2"/>
  <c r="S186" i="2"/>
  <c r="S185" i="2"/>
  <c r="S184" i="2"/>
  <c r="S183" i="2"/>
  <c r="S178" i="2"/>
  <c r="S173" i="2"/>
  <c r="S169" i="2"/>
  <c r="S166" i="2"/>
  <c r="S162" i="2"/>
  <c r="S159" i="2"/>
  <c r="S157" i="2"/>
  <c r="S156" i="2"/>
  <c r="S153" i="2"/>
  <c r="S152" i="2"/>
  <c r="S151" i="2"/>
  <c r="S150" i="2"/>
  <c r="S147" i="2"/>
  <c r="T147" i="2" s="1"/>
  <c r="S146" i="2"/>
  <c r="T146" i="2" s="1"/>
  <c r="S145" i="2"/>
  <c r="T145" i="2" s="1"/>
  <c r="S144" i="2"/>
  <c r="S143" i="2"/>
  <c r="S139" i="2"/>
  <c r="S136" i="2"/>
  <c r="S135" i="2"/>
  <c r="S134" i="2"/>
  <c r="S133" i="2"/>
  <c r="S132" i="2"/>
  <c r="S131" i="2"/>
  <c r="S128" i="2"/>
  <c r="S126" i="2"/>
  <c r="S124" i="2"/>
  <c r="S121" i="2"/>
  <c r="S120" i="2"/>
  <c r="S119" i="2"/>
  <c r="S118" i="2"/>
  <c r="S105" i="2"/>
  <c r="S110" i="2"/>
  <c r="S100" i="2"/>
  <c r="S96" i="2"/>
  <c r="S94" i="2"/>
  <c r="S89" i="2"/>
  <c r="S86" i="2"/>
  <c r="S85" i="2"/>
  <c r="S82" i="2"/>
  <c r="S81" i="2"/>
  <c r="S80" i="2"/>
  <c r="S79" i="2"/>
  <c r="S78" i="2"/>
  <c r="S77" i="2"/>
  <c r="S76" i="2"/>
  <c r="S75" i="2"/>
  <c r="S74" i="2"/>
  <c r="S73" i="2"/>
  <c r="S72" i="2"/>
  <c r="S71" i="2"/>
  <c r="S70" i="2"/>
  <c r="S67" i="2"/>
  <c r="S66" i="2"/>
  <c r="S65" i="2"/>
  <c r="S64" i="2"/>
  <c r="S63" i="2"/>
  <c r="S60" i="2"/>
  <c r="S59" i="2"/>
  <c r="S58" i="2"/>
  <c r="S57" i="2"/>
  <c r="S56" i="2"/>
  <c r="S55" i="2"/>
  <c r="S54" i="2"/>
  <c r="S53" i="2"/>
  <c r="S52" i="2"/>
  <c r="S51" i="2"/>
  <c r="S50" i="2"/>
  <c r="S49" i="2"/>
  <c r="S48" i="2"/>
  <c r="S47" i="2"/>
  <c r="S44" i="2"/>
  <c r="S43" i="2"/>
  <c r="S42" i="2"/>
  <c r="S41" i="2"/>
  <c r="S40" i="2"/>
  <c r="S37" i="2"/>
  <c r="S36" i="2"/>
  <c r="S35" i="2"/>
  <c r="S34" i="2"/>
  <c r="S33" i="2"/>
  <c r="S32" i="2"/>
  <c r="S31" i="2"/>
  <c r="S30" i="2"/>
  <c r="S29" i="2"/>
  <c r="S28" i="2"/>
  <c r="S27" i="2"/>
  <c r="S26" i="2"/>
  <c r="S25" i="2"/>
  <c r="S22" i="2"/>
  <c r="S21" i="2"/>
  <c r="S20" i="2"/>
  <c r="S19" i="2"/>
  <c r="S18" i="2"/>
  <c r="S17" i="2"/>
  <c r="S5" i="2"/>
  <c r="S4" i="2"/>
  <c r="P18" i="2"/>
  <c r="P19" i="2"/>
  <c r="P20" i="2"/>
  <c r="P21" i="2"/>
  <c r="P22" i="2"/>
  <c r="P17" i="2"/>
  <c r="P10" i="2"/>
  <c r="P11" i="2"/>
  <c r="P12" i="2"/>
  <c r="P13" i="2"/>
  <c r="P14" i="2"/>
  <c r="P9" i="2"/>
  <c r="O18" i="2"/>
  <c r="O19" i="2"/>
  <c r="O20" i="2"/>
  <c r="O21" i="2"/>
  <c r="O22" i="2"/>
  <c r="O17" i="2"/>
  <c r="O10" i="2"/>
  <c r="O11" i="2"/>
  <c r="O12" i="2"/>
  <c r="O13" i="2"/>
  <c r="O14" i="2"/>
  <c r="O9" i="2"/>
  <c r="M18" i="2"/>
  <c r="R18" i="2" s="1"/>
  <c r="M19" i="2"/>
  <c r="R19" i="2" s="1"/>
  <c r="M20" i="2"/>
  <c r="R20" i="2" s="1"/>
  <c r="M21" i="2"/>
  <c r="R21" i="2" s="1"/>
  <c r="M22" i="2"/>
  <c r="R22" i="2" s="1"/>
  <c r="M17" i="2"/>
  <c r="R17" i="2" s="1"/>
  <c r="M10" i="2"/>
  <c r="M11" i="2"/>
  <c r="M12" i="2"/>
  <c r="M13" i="2"/>
  <c r="M14" i="2"/>
  <c r="M9" i="2"/>
  <c r="K6" i="2"/>
  <c r="L6" i="2" s="1"/>
  <c r="J6" i="2"/>
  <c r="K5" i="2"/>
  <c r="L5" i="2" s="1"/>
  <c r="J5" i="2"/>
  <c r="K4" i="2"/>
  <c r="L4" i="2" s="1"/>
  <c r="J4" i="2"/>
  <c r="K3" i="2"/>
  <c r="J3" i="2"/>
  <c r="B11" i="1"/>
  <c r="K248" i="2"/>
  <c r="L248" i="2" s="1"/>
  <c r="J248" i="2"/>
  <c r="K247" i="2"/>
  <c r="L247" i="2" s="1"/>
  <c r="J247" i="2"/>
  <c r="K246" i="2"/>
  <c r="L246" i="2" s="1"/>
  <c r="J246" i="2"/>
  <c r="K245" i="2"/>
  <c r="L245" i="2" s="1"/>
  <c r="J245" i="2"/>
  <c r="K244" i="2"/>
  <c r="L244" i="2" s="1"/>
  <c r="J244" i="2"/>
  <c r="K243" i="2"/>
  <c r="L243" i="2" s="1"/>
  <c r="J243" i="2"/>
  <c r="K242" i="2"/>
  <c r="L242" i="2" s="1"/>
  <c r="J242" i="2"/>
  <c r="K241" i="2"/>
  <c r="L241" i="2" s="1"/>
  <c r="J241" i="2"/>
  <c r="K240" i="2"/>
  <c r="L240" i="2" s="1"/>
  <c r="J240" i="2"/>
  <c r="K239" i="2"/>
  <c r="L239" i="2" s="1"/>
  <c r="J239" i="2"/>
  <c r="K236" i="2"/>
  <c r="L236" i="2" s="1"/>
  <c r="J236" i="2"/>
  <c r="K235" i="2"/>
  <c r="L235" i="2" s="1"/>
  <c r="J235" i="2"/>
  <c r="K234" i="2"/>
  <c r="L234" i="2" s="1"/>
  <c r="J234" i="2"/>
  <c r="K233" i="2"/>
  <c r="L233" i="2" s="1"/>
  <c r="J233" i="2"/>
  <c r="K232" i="2"/>
  <c r="L232" i="2" s="1"/>
  <c r="J232" i="2"/>
  <c r="K231" i="2"/>
  <c r="L231" i="2" s="1"/>
  <c r="J231" i="2"/>
  <c r="K230" i="2"/>
  <c r="L230" i="2" s="1"/>
  <c r="J230" i="2"/>
  <c r="K229" i="2"/>
  <c r="L229" i="2" s="1"/>
  <c r="J229" i="2"/>
  <c r="K228" i="2"/>
  <c r="L228" i="2" s="1"/>
  <c r="J228" i="2"/>
  <c r="K225" i="2"/>
  <c r="L225" i="2" s="1"/>
  <c r="J225" i="2"/>
  <c r="K224" i="2"/>
  <c r="L224" i="2" s="1"/>
  <c r="J224" i="2"/>
  <c r="K223" i="2"/>
  <c r="L223" i="2" s="1"/>
  <c r="J223" i="2"/>
  <c r="K220" i="2"/>
  <c r="L220" i="2" s="1"/>
  <c r="J220" i="2"/>
  <c r="K217" i="2"/>
  <c r="L217" i="2" s="1"/>
  <c r="J217" i="2"/>
  <c r="K216" i="2"/>
  <c r="L216" i="2" s="1"/>
  <c r="J216" i="2"/>
  <c r="K215" i="2"/>
  <c r="L215" i="2" s="1"/>
  <c r="J215" i="2"/>
  <c r="K214" i="2"/>
  <c r="L214" i="2" s="1"/>
  <c r="J214" i="2"/>
  <c r="K210" i="2"/>
  <c r="L210" i="2" s="1"/>
  <c r="J210" i="2"/>
  <c r="K207" i="2"/>
  <c r="L207" i="2" s="1"/>
  <c r="J207" i="2"/>
  <c r="K206" i="2"/>
  <c r="L206" i="2" s="1"/>
  <c r="J206" i="2"/>
  <c r="K205" i="2"/>
  <c r="L205" i="2" s="1"/>
  <c r="J205" i="2"/>
  <c r="K204" i="2"/>
  <c r="L204" i="2" s="1"/>
  <c r="J204" i="2"/>
  <c r="K203" i="2"/>
  <c r="L203" i="2" s="1"/>
  <c r="J203" i="2"/>
  <c r="K202" i="2"/>
  <c r="L202" i="2" s="1"/>
  <c r="J202" i="2"/>
  <c r="K201" i="2"/>
  <c r="L201" i="2" s="1"/>
  <c r="J201" i="2"/>
  <c r="K200" i="2"/>
  <c r="L200" i="2" s="1"/>
  <c r="J200" i="2"/>
  <c r="K199" i="2"/>
  <c r="L199" i="2" s="1"/>
  <c r="J199" i="2"/>
  <c r="K198" i="2"/>
  <c r="L198" i="2" s="1"/>
  <c r="J198" i="2"/>
  <c r="K194" i="2"/>
  <c r="L194" i="2" s="1"/>
  <c r="J194" i="2"/>
  <c r="K191" i="2"/>
  <c r="L191" i="2" s="1"/>
  <c r="J191" i="2"/>
  <c r="K190" i="2"/>
  <c r="L190" i="2" s="1"/>
  <c r="J190" i="2"/>
  <c r="K187" i="2"/>
  <c r="L187" i="2" s="1"/>
  <c r="J187" i="2"/>
  <c r="K186" i="2"/>
  <c r="L186" i="2" s="1"/>
  <c r="J186" i="2"/>
  <c r="K185" i="2"/>
  <c r="L185" i="2" s="1"/>
  <c r="J185" i="2"/>
  <c r="K184" i="2"/>
  <c r="L184" i="2" s="1"/>
  <c r="J184" i="2"/>
  <c r="K183" i="2"/>
  <c r="J183" i="2"/>
  <c r="K178" i="2"/>
  <c r="L178" i="2" s="1"/>
  <c r="J178" i="2"/>
  <c r="K173" i="2"/>
  <c r="L173" i="2" s="1"/>
  <c r="J173" i="2"/>
  <c r="K169" i="2"/>
  <c r="L169" i="2" s="1"/>
  <c r="J169" i="2"/>
  <c r="K166" i="2"/>
  <c r="L166" i="2" s="1"/>
  <c r="J166" i="2"/>
  <c r="K162" i="2"/>
  <c r="L162" i="2" s="1"/>
  <c r="J162" i="2"/>
  <c r="K159" i="2"/>
  <c r="L159" i="2" s="1"/>
  <c r="J159" i="2"/>
  <c r="K157" i="2"/>
  <c r="L157" i="2" s="1"/>
  <c r="J157" i="2"/>
  <c r="K156" i="2"/>
  <c r="L156" i="2" s="1"/>
  <c r="J156" i="2"/>
  <c r="K151" i="2"/>
  <c r="L151" i="2" s="1"/>
  <c r="J151" i="2"/>
  <c r="K150" i="2"/>
  <c r="L150" i="2" s="1"/>
  <c r="J150" i="2"/>
  <c r="K153" i="2"/>
  <c r="L153" i="2" s="1"/>
  <c r="J153" i="2"/>
  <c r="K152" i="2"/>
  <c r="L152" i="2" s="1"/>
  <c r="J152" i="2"/>
  <c r="K144" i="2"/>
  <c r="L144" i="2" s="1"/>
  <c r="K143" i="2"/>
  <c r="L143" i="2" s="1"/>
  <c r="J143" i="2"/>
  <c r="K139" i="2"/>
  <c r="L139" i="2" s="1"/>
  <c r="J139" i="2"/>
  <c r="K136" i="2"/>
  <c r="L136" i="2" s="1"/>
  <c r="J136" i="2"/>
  <c r="K135" i="2"/>
  <c r="L135" i="2" s="1"/>
  <c r="J135" i="2"/>
  <c r="K134" i="2"/>
  <c r="L134" i="2" s="1"/>
  <c r="J134" i="2"/>
  <c r="K133" i="2"/>
  <c r="L133" i="2" s="1"/>
  <c r="J133" i="2"/>
  <c r="K132" i="2"/>
  <c r="L132" i="2" s="1"/>
  <c r="J132" i="2"/>
  <c r="K131" i="2"/>
  <c r="L131" i="2" s="1"/>
  <c r="J131" i="2"/>
  <c r="K128" i="2"/>
  <c r="L128" i="2" s="1"/>
  <c r="J128" i="2"/>
  <c r="K126" i="2"/>
  <c r="L126" i="2" s="1"/>
  <c r="J126" i="2"/>
  <c r="K124" i="2"/>
  <c r="L124" i="2" s="1"/>
  <c r="J124" i="2"/>
  <c r="K121" i="2"/>
  <c r="L121" i="2" s="1"/>
  <c r="J121" i="2"/>
  <c r="K120" i="2"/>
  <c r="L120" i="2" s="1"/>
  <c r="J120" i="2"/>
  <c r="K119" i="2"/>
  <c r="L119" i="2" s="1"/>
  <c r="J119" i="2"/>
  <c r="K118" i="2"/>
  <c r="L118" i="2" s="1"/>
  <c r="J118" i="2"/>
  <c r="K110" i="2"/>
  <c r="L110" i="2" s="1"/>
  <c r="J110" i="2"/>
  <c r="K105" i="2"/>
  <c r="L105" i="2" s="1"/>
  <c r="J105" i="2"/>
  <c r="K100" i="2"/>
  <c r="L100" i="2" s="1"/>
  <c r="J100" i="2"/>
  <c r="J96" i="2"/>
  <c r="K96" i="2"/>
  <c r="L96" i="2" s="1"/>
  <c r="K94" i="2"/>
  <c r="L94" i="2" s="1"/>
  <c r="J94" i="2"/>
  <c r="K89" i="2"/>
  <c r="L89" i="2" s="1"/>
  <c r="J89" i="2"/>
  <c r="K86" i="2"/>
  <c r="L86" i="2" s="1"/>
  <c r="J86" i="2"/>
  <c r="K85" i="2"/>
  <c r="L85" i="2" s="1"/>
  <c r="J85" i="2"/>
  <c r="K82" i="2"/>
  <c r="L82" i="2" s="1"/>
  <c r="J82" i="2"/>
  <c r="K81" i="2"/>
  <c r="L81" i="2" s="1"/>
  <c r="J81" i="2"/>
  <c r="K80" i="2"/>
  <c r="L80" i="2" s="1"/>
  <c r="J80" i="2"/>
  <c r="K79" i="2"/>
  <c r="L79" i="2" s="1"/>
  <c r="J79" i="2"/>
  <c r="K78" i="2"/>
  <c r="L78" i="2" s="1"/>
  <c r="J78" i="2"/>
  <c r="K77" i="2"/>
  <c r="L77" i="2" s="1"/>
  <c r="J77" i="2"/>
  <c r="K76" i="2"/>
  <c r="L76" i="2" s="1"/>
  <c r="J76" i="2"/>
  <c r="K75" i="2"/>
  <c r="L75" i="2" s="1"/>
  <c r="J75" i="2"/>
  <c r="K74" i="2"/>
  <c r="L74" i="2" s="1"/>
  <c r="J74" i="2"/>
  <c r="K73" i="2"/>
  <c r="L73" i="2" s="1"/>
  <c r="J73" i="2"/>
  <c r="K72" i="2"/>
  <c r="L72" i="2" s="1"/>
  <c r="J72" i="2"/>
  <c r="K71" i="2"/>
  <c r="L71" i="2" s="1"/>
  <c r="J71" i="2"/>
  <c r="K70" i="2"/>
  <c r="L70" i="2" s="1"/>
  <c r="J70" i="2"/>
  <c r="K67" i="2"/>
  <c r="L67" i="2" s="1"/>
  <c r="J67" i="2"/>
  <c r="K66" i="2"/>
  <c r="L66" i="2" s="1"/>
  <c r="J66" i="2"/>
  <c r="K65" i="2"/>
  <c r="L65" i="2" s="1"/>
  <c r="J65" i="2"/>
  <c r="K64" i="2"/>
  <c r="L64" i="2" s="1"/>
  <c r="J64" i="2"/>
  <c r="K63" i="2"/>
  <c r="L63" i="2" s="1"/>
  <c r="J63" i="2"/>
  <c r="K60" i="2"/>
  <c r="L60" i="2" s="1"/>
  <c r="J60" i="2"/>
  <c r="K59" i="2"/>
  <c r="L59" i="2" s="1"/>
  <c r="J59" i="2"/>
  <c r="K58" i="2"/>
  <c r="L58" i="2" s="1"/>
  <c r="J58" i="2"/>
  <c r="K57" i="2"/>
  <c r="L57" i="2" s="1"/>
  <c r="J57" i="2"/>
  <c r="K56" i="2"/>
  <c r="L56" i="2" s="1"/>
  <c r="J56" i="2"/>
  <c r="K55" i="2"/>
  <c r="L55" i="2" s="1"/>
  <c r="J55" i="2"/>
  <c r="K54" i="2"/>
  <c r="L54" i="2" s="1"/>
  <c r="J54" i="2"/>
  <c r="K53" i="2"/>
  <c r="L53" i="2" s="1"/>
  <c r="J53" i="2"/>
  <c r="K52" i="2"/>
  <c r="L52" i="2" s="1"/>
  <c r="J52" i="2"/>
  <c r="K51" i="2"/>
  <c r="L51" i="2" s="1"/>
  <c r="J51" i="2"/>
  <c r="K50" i="2"/>
  <c r="L50" i="2" s="1"/>
  <c r="J50" i="2"/>
  <c r="K49" i="2"/>
  <c r="L49" i="2" s="1"/>
  <c r="J49" i="2"/>
  <c r="K48" i="2"/>
  <c r="L48" i="2" s="1"/>
  <c r="J48" i="2"/>
  <c r="K47" i="2"/>
  <c r="L47" i="2" s="1"/>
  <c r="J47" i="2"/>
  <c r="K44" i="2"/>
  <c r="L44" i="2" s="1"/>
  <c r="J44" i="2"/>
  <c r="K43" i="2"/>
  <c r="L43" i="2" s="1"/>
  <c r="J43" i="2"/>
  <c r="K42" i="2"/>
  <c r="L42" i="2" s="1"/>
  <c r="J42" i="2"/>
  <c r="K41" i="2"/>
  <c r="L41" i="2" s="1"/>
  <c r="J41" i="2"/>
  <c r="K40" i="2"/>
  <c r="L40" i="2" s="1"/>
  <c r="J40" i="2"/>
  <c r="K37" i="2"/>
  <c r="L37" i="2" s="1"/>
  <c r="J37" i="2"/>
  <c r="K36" i="2"/>
  <c r="L36" i="2" s="1"/>
  <c r="J36" i="2"/>
  <c r="K35" i="2"/>
  <c r="L35" i="2" s="1"/>
  <c r="J35" i="2"/>
  <c r="K34" i="2"/>
  <c r="L34" i="2" s="1"/>
  <c r="J34" i="2"/>
  <c r="K33" i="2"/>
  <c r="L33" i="2" s="1"/>
  <c r="J33" i="2"/>
  <c r="K32" i="2"/>
  <c r="L32" i="2" s="1"/>
  <c r="J32" i="2"/>
  <c r="K31" i="2"/>
  <c r="L31" i="2" s="1"/>
  <c r="J31" i="2"/>
  <c r="K30" i="2"/>
  <c r="L30" i="2" s="1"/>
  <c r="J30" i="2"/>
  <c r="K29" i="2"/>
  <c r="L29" i="2" s="1"/>
  <c r="J29" i="2"/>
  <c r="K28" i="2"/>
  <c r="L28" i="2" s="1"/>
  <c r="J28" i="2"/>
  <c r="K27" i="2"/>
  <c r="L27" i="2" s="1"/>
  <c r="J27" i="2"/>
  <c r="K26" i="2"/>
  <c r="L26" i="2" s="1"/>
  <c r="J26" i="2"/>
  <c r="K25" i="2"/>
  <c r="L25" i="2" s="1"/>
  <c r="J25" i="2"/>
  <c r="N25" i="2" l="1"/>
  <c r="M26" i="2"/>
  <c r="P27" i="2"/>
  <c r="P28" i="2"/>
  <c r="N29" i="2"/>
  <c r="P30" i="2"/>
  <c r="O31" i="2"/>
  <c r="O32" i="2"/>
  <c r="N33" i="2"/>
  <c r="M34" i="2"/>
  <c r="P35" i="2"/>
  <c r="N36" i="2"/>
  <c r="M37" i="2"/>
  <c r="N40" i="2"/>
  <c r="M41" i="2"/>
  <c r="P42" i="2"/>
  <c r="O43" i="2"/>
  <c r="P44" i="2"/>
  <c r="N47" i="2"/>
  <c r="N48" i="2"/>
  <c r="M49" i="2"/>
  <c r="O50" i="2"/>
  <c r="P51" i="2"/>
  <c r="P52" i="2"/>
  <c r="P53" i="2"/>
  <c r="P54" i="2"/>
  <c r="O55" i="2"/>
  <c r="N56" i="2"/>
  <c r="M57" i="2"/>
  <c r="O58" i="2"/>
  <c r="P59" i="2"/>
  <c r="O60" i="2"/>
  <c r="M63" i="2"/>
  <c r="P64" i="2"/>
  <c r="M65" i="2"/>
  <c r="N66" i="2"/>
  <c r="M67" i="2"/>
  <c r="O70" i="2"/>
  <c r="M71" i="2"/>
  <c r="M72" i="2"/>
  <c r="P75" i="2"/>
  <c r="O76" i="2"/>
  <c r="O77" i="2"/>
  <c r="N78" i="2"/>
  <c r="N79" i="2"/>
  <c r="M80" i="2"/>
  <c r="N85" i="2"/>
  <c r="M86" i="2"/>
  <c r="M94" i="2"/>
  <c r="N96" i="2"/>
  <c r="O100" i="2"/>
  <c r="O105" i="2"/>
  <c r="M110" i="2"/>
  <c r="N119" i="2"/>
  <c r="P124" i="2"/>
  <c r="P126" i="2"/>
  <c r="O128" i="2"/>
  <c r="M131" i="2"/>
  <c r="P132" i="2"/>
  <c r="P133" i="2"/>
  <c r="O134" i="2"/>
  <c r="P135" i="2"/>
  <c r="N136" i="2"/>
  <c r="O139" i="2"/>
  <c r="N143" i="2"/>
  <c r="M153" i="2"/>
  <c r="M150" i="2"/>
  <c r="P151" i="2"/>
  <c r="O156" i="2"/>
  <c r="M157" i="2"/>
  <c r="P159" i="2"/>
  <c r="M162" i="2"/>
  <c r="M166" i="2"/>
  <c r="P169" i="2"/>
  <c r="N178" i="2"/>
  <c r="M184" i="2"/>
  <c r="O185" i="2"/>
  <c r="N186" i="2"/>
  <c r="M187" i="2"/>
  <c r="P190" i="2"/>
  <c r="N194" i="2"/>
  <c r="M199" i="2"/>
  <c r="O200" i="2"/>
  <c r="N201" i="2"/>
  <c r="M202" i="2"/>
  <c r="M203" i="2"/>
  <c r="M205" i="2"/>
  <c r="M206" i="2"/>
  <c r="O214" i="2"/>
  <c r="P215" i="2"/>
  <c r="N224" i="2"/>
  <c r="M225" i="2"/>
  <c r="M228" i="2"/>
  <c r="P229" i="2"/>
  <c r="P230" i="2"/>
  <c r="O231" i="2"/>
  <c r="O232" i="2"/>
  <c r="P233" i="2"/>
  <c r="O234" i="2"/>
  <c r="N235" i="2"/>
  <c r="M236" i="2"/>
  <c r="P239" i="2"/>
  <c r="N240" i="2"/>
  <c r="P241" i="2"/>
  <c r="O242" i="2"/>
  <c r="O243" i="2"/>
  <c r="N244" i="2"/>
  <c r="P245" i="2"/>
  <c r="P246" i="2"/>
  <c r="O247" i="2"/>
  <c r="N248" i="2"/>
  <c r="O3" i="2"/>
  <c r="J251" i="2"/>
  <c r="L3" i="2"/>
  <c r="K251" i="2"/>
  <c r="O4" i="2"/>
  <c r="O5" i="2"/>
  <c r="O6" i="2"/>
  <c r="T9" i="2"/>
  <c r="R9" i="2"/>
  <c r="T14" i="2"/>
  <c r="R14" i="2"/>
  <c r="T13" i="2"/>
  <c r="R13" i="2"/>
  <c r="T12" i="2"/>
  <c r="R12" i="2"/>
  <c r="T11" i="2"/>
  <c r="R11" i="2"/>
  <c r="T10" i="2"/>
  <c r="R10" i="2"/>
  <c r="T17" i="2"/>
  <c r="T18" i="2"/>
  <c r="T19" i="2"/>
  <c r="T20" i="2"/>
  <c r="T21" i="2"/>
  <c r="T22" i="2"/>
  <c r="P183" i="2"/>
  <c r="L183" i="2"/>
  <c r="M6" i="2"/>
  <c r="P6" i="2"/>
  <c r="P4" i="2"/>
  <c r="M3" i="2"/>
  <c r="P3" i="2"/>
  <c r="P5" i="2"/>
  <c r="Q254" i="2"/>
  <c r="M5" i="2"/>
  <c r="M4" i="2"/>
  <c r="N3" i="2"/>
  <c r="N4" i="2"/>
  <c r="N5" i="2"/>
  <c r="N6" i="2"/>
  <c r="M64" i="2"/>
  <c r="N153" i="2"/>
  <c r="O183" i="2"/>
  <c r="N31" i="2"/>
  <c r="P40" i="2"/>
  <c r="O53" i="2"/>
  <c r="M132" i="2"/>
  <c r="M135" i="2"/>
  <c r="M143" i="2"/>
  <c r="O169" i="2"/>
  <c r="M35" i="2"/>
  <c r="M126" i="2"/>
  <c r="O132" i="2"/>
  <c r="N135" i="2"/>
  <c r="O119" i="2"/>
  <c r="N230" i="2"/>
  <c r="O239" i="2"/>
  <c r="P242" i="2"/>
  <c r="O65" i="2"/>
  <c r="N100" i="2"/>
  <c r="P139" i="2"/>
  <c r="N151" i="2"/>
  <c r="O215" i="2"/>
  <c r="O41" i="2"/>
  <c r="N42" i="2"/>
  <c r="N63" i="2"/>
  <c r="O190" i="2"/>
  <c r="M53" i="2"/>
  <c r="M183" i="2"/>
  <c r="M52" i="2"/>
  <c r="N54" i="2"/>
  <c r="O78" i="2"/>
  <c r="P100" i="2"/>
  <c r="O166" i="2"/>
  <c r="O184" i="2"/>
  <c r="M44" i="2"/>
  <c r="O52" i="2"/>
  <c r="M60" i="2"/>
  <c r="M178" i="2"/>
  <c r="M194" i="2"/>
  <c r="O27" i="2"/>
  <c r="M169" i="2"/>
  <c r="N185" i="2"/>
  <c r="M214" i="2"/>
  <c r="O230" i="2"/>
  <c r="N233" i="2"/>
  <c r="N247" i="2"/>
  <c r="N43" i="2"/>
  <c r="M48" i="2"/>
  <c r="M56" i="2"/>
  <c r="N71" i="2"/>
  <c r="M186" i="2"/>
  <c r="N199" i="2"/>
  <c r="N215" i="2"/>
  <c r="M234" i="2"/>
  <c r="N239" i="2"/>
  <c r="P31" i="2"/>
  <c r="P41" i="2"/>
  <c r="M47" i="2"/>
  <c r="P49" i="2"/>
  <c r="N51" i="2"/>
  <c r="M70" i="2"/>
  <c r="P96" i="2"/>
  <c r="N110" i="2"/>
  <c r="N126" i="2"/>
  <c r="M134" i="2"/>
  <c r="M139" i="2"/>
  <c r="M200" i="2"/>
  <c r="M242" i="2"/>
  <c r="O40" i="2"/>
  <c r="N70" i="2"/>
  <c r="M79" i="2"/>
  <c r="O110" i="2"/>
  <c r="O126" i="2"/>
  <c r="N134" i="2"/>
  <c r="N139" i="2"/>
  <c r="M159" i="2"/>
  <c r="M215" i="2"/>
  <c r="M233" i="2"/>
  <c r="N242" i="2"/>
  <c r="P110" i="2"/>
  <c r="M185" i="2"/>
  <c r="N190" i="2"/>
  <c r="M232" i="2"/>
  <c r="M241" i="2"/>
  <c r="O246" i="2"/>
  <c r="O28" i="2"/>
  <c r="N44" i="2"/>
  <c r="P57" i="2"/>
  <c r="N59" i="2"/>
  <c r="N64" i="2"/>
  <c r="M76" i="2"/>
  <c r="M77" i="2"/>
  <c r="M78" i="2"/>
  <c r="N232" i="2"/>
  <c r="N241" i="2"/>
  <c r="M42" i="2"/>
  <c r="M43" i="2"/>
  <c r="M54" i="2"/>
  <c r="N76" i="2"/>
  <c r="N77" i="2"/>
  <c r="M151" i="2"/>
  <c r="N184" i="2"/>
  <c r="P199" i="2"/>
  <c r="M240" i="2"/>
  <c r="O241" i="2"/>
  <c r="M245" i="2"/>
  <c r="M248" i="2"/>
  <c r="M230" i="2"/>
  <c r="P231" i="2"/>
  <c r="M239" i="2"/>
  <c r="M27" i="2"/>
  <c r="M31" i="2"/>
  <c r="N41" i="2"/>
  <c r="O42" i="2"/>
  <c r="N52" i="2"/>
  <c r="N53" i="2"/>
  <c r="O54" i="2"/>
  <c r="O63" i="2"/>
  <c r="P76" i="2"/>
  <c r="P77" i="2"/>
  <c r="O151" i="2"/>
  <c r="N169" i="2"/>
  <c r="N183" i="2"/>
  <c r="P184" i="2"/>
  <c r="P243" i="2"/>
  <c r="O244" i="2"/>
  <c r="N245" i="2"/>
  <c r="M246" i="2"/>
  <c r="P244" i="2"/>
  <c r="O245" i="2"/>
  <c r="N246" i="2"/>
  <c r="M247" i="2"/>
  <c r="O240" i="2"/>
  <c r="P247" i="2"/>
  <c r="O248" i="2"/>
  <c r="P240" i="2"/>
  <c r="M243" i="2"/>
  <c r="P248" i="2"/>
  <c r="N243" i="2"/>
  <c r="M244" i="2"/>
  <c r="P232" i="2"/>
  <c r="O233" i="2"/>
  <c r="N234" i="2"/>
  <c r="M235" i="2"/>
  <c r="N228" i="2"/>
  <c r="M229" i="2"/>
  <c r="P234" i="2"/>
  <c r="O235" i="2"/>
  <c r="N236" i="2"/>
  <c r="O228" i="2"/>
  <c r="N229" i="2"/>
  <c r="P235" i="2"/>
  <c r="O236" i="2"/>
  <c r="P228" i="2"/>
  <c r="O229" i="2"/>
  <c r="M231" i="2"/>
  <c r="P236" i="2"/>
  <c r="N231" i="2"/>
  <c r="M224" i="2"/>
  <c r="O224" i="2"/>
  <c r="N225" i="2"/>
  <c r="P224" i="2"/>
  <c r="O225" i="2"/>
  <c r="P225" i="2"/>
  <c r="M223" i="2"/>
  <c r="N223" i="2"/>
  <c r="O223" i="2"/>
  <c r="P223" i="2"/>
  <c r="M220" i="2"/>
  <c r="N220" i="2"/>
  <c r="O220" i="2"/>
  <c r="P220" i="2"/>
  <c r="M217" i="2"/>
  <c r="N217" i="2"/>
  <c r="O217" i="2"/>
  <c r="P217" i="2"/>
  <c r="M216" i="2"/>
  <c r="N216" i="2"/>
  <c r="O216" i="2"/>
  <c r="P216" i="2"/>
  <c r="N214" i="2"/>
  <c r="P214" i="2"/>
  <c r="M210" i="2"/>
  <c r="N210" i="2"/>
  <c r="O210" i="2"/>
  <c r="P210" i="2"/>
  <c r="M207" i="2"/>
  <c r="N207" i="2"/>
  <c r="O207" i="2"/>
  <c r="P207" i="2"/>
  <c r="N206" i="2"/>
  <c r="O206" i="2"/>
  <c r="P206" i="2"/>
  <c r="N205" i="2"/>
  <c r="O205" i="2"/>
  <c r="P205" i="2"/>
  <c r="M204" i="2"/>
  <c r="N204" i="2"/>
  <c r="O204" i="2"/>
  <c r="P204" i="2"/>
  <c r="N203" i="2"/>
  <c r="O203" i="2"/>
  <c r="P203" i="2"/>
  <c r="O199" i="2"/>
  <c r="N200" i="2"/>
  <c r="M201" i="2"/>
  <c r="P200" i="2"/>
  <c r="O201" i="2"/>
  <c r="N202" i="2"/>
  <c r="P201" i="2"/>
  <c r="O202" i="2"/>
  <c r="P202" i="2"/>
  <c r="M198" i="2"/>
  <c r="N198" i="2"/>
  <c r="O198" i="2"/>
  <c r="P198" i="2"/>
  <c r="O194" i="2"/>
  <c r="P194" i="2"/>
  <c r="N191" i="2"/>
  <c r="M191" i="2"/>
  <c r="O191" i="2"/>
  <c r="P191" i="2"/>
  <c r="M190" i="2"/>
  <c r="P185" i="2"/>
  <c r="O186" i="2"/>
  <c r="N187" i="2"/>
  <c r="P186" i="2"/>
  <c r="O187" i="2"/>
  <c r="P187" i="2"/>
  <c r="O178" i="2"/>
  <c r="P178" i="2"/>
  <c r="M173" i="2"/>
  <c r="N173" i="2"/>
  <c r="O173" i="2"/>
  <c r="P173" i="2"/>
  <c r="N166" i="2"/>
  <c r="P166" i="2"/>
  <c r="N162" i="2"/>
  <c r="O162" i="2"/>
  <c r="P162" i="2"/>
  <c r="O159" i="2"/>
  <c r="N159" i="2"/>
  <c r="M156" i="2"/>
  <c r="N157" i="2"/>
  <c r="O157" i="2"/>
  <c r="P157" i="2"/>
  <c r="N156" i="2"/>
  <c r="P156" i="2"/>
  <c r="N150" i="2"/>
  <c r="O150" i="2"/>
  <c r="P150" i="2"/>
  <c r="O153" i="2"/>
  <c r="P153" i="2"/>
  <c r="M152" i="2"/>
  <c r="N152" i="2"/>
  <c r="O152" i="2"/>
  <c r="P152" i="2"/>
  <c r="M144" i="2"/>
  <c r="N144" i="2"/>
  <c r="O144" i="2"/>
  <c r="P144" i="2"/>
  <c r="O143" i="2"/>
  <c r="P143" i="2"/>
  <c r="M136" i="2"/>
  <c r="O136" i="2"/>
  <c r="P136" i="2"/>
  <c r="O135" i="2"/>
  <c r="P134" i="2"/>
  <c r="M133" i="2"/>
  <c r="N133" i="2"/>
  <c r="O133" i="2"/>
  <c r="N132" i="2"/>
  <c r="N131" i="2"/>
  <c r="O131" i="2"/>
  <c r="P131" i="2"/>
  <c r="M128" i="2"/>
  <c r="N128" i="2"/>
  <c r="P128" i="2"/>
  <c r="M124" i="2"/>
  <c r="N124" i="2"/>
  <c r="O124" i="2"/>
  <c r="M121" i="2"/>
  <c r="N121" i="2"/>
  <c r="O121" i="2"/>
  <c r="P121" i="2"/>
  <c r="M120" i="2"/>
  <c r="N120" i="2"/>
  <c r="O120" i="2"/>
  <c r="P120" i="2"/>
  <c r="M119" i="2"/>
  <c r="P119" i="2"/>
  <c r="M118" i="2"/>
  <c r="N118" i="2"/>
  <c r="O118" i="2"/>
  <c r="P118" i="2"/>
  <c r="M105" i="2"/>
  <c r="N105" i="2"/>
  <c r="P105" i="2"/>
  <c r="M100" i="2"/>
  <c r="M96" i="2"/>
  <c r="O96" i="2"/>
  <c r="N94" i="2"/>
  <c r="O94" i="2"/>
  <c r="P94" i="2"/>
  <c r="M89" i="2"/>
  <c r="N89" i="2"/>
  <c r="O89" i="2"/>
  <c r="P89" i="2"/>
  <c r="N86" i="2"/>
  <c r="O86" i="2"/>
  <c r="P86" i="2"/>
  <c r="M85" i="2"/>
  <c r="O85" i="2"/>
  <c r="P85" i="2"/>
  <c r="P70" i="2"/>
  <c r="O71" i="2"/>
  <c r="N72" i="2"/>
  <c r="M73" i="2"/>
  <c r="P78" i="2"/>
  <c r="O79" i="2"/>
  <c r="N80" i="2"/>
  <c r="M81" i="2"/>
  <c r="P71" i="2"/>
  <c r="O72" i="2"/>
  <c r="N73" i="2"/>
  <c r="M74" i="2"/>
  <c r="P79" i="2"/>
  <c r="O80" i="2"/>
  <c r="N81" i="2"/>
  <c r="M82" i="2"/>
  <c r="P72" i="2"/>
  <c r="O73" i="2"/>
  <c r="N74" i="2"/>
  <c r="M75" i="2"/>
  <c r="P80" i="2"/>
  <c r="O81" i="2"/>
  <c r="N82" i="2"/>
  <c r="P73" i="2"/>
  <c r="O74" i="2"/>
  <c r="N75" i="2"/>
  <c r="P81" i="2"/>
  <c r="O82" i="2"/>
  <c r="P74" i="2"/>
  <c r="O75" i="2"/>
  <c r="P82" i="2"/>
  <c r="P63" i="2"/>
  <c r="O64" i="2"/>
  <c r="N65" i="2"/>
  <c r="M66" i="2"/>
  <c r="P65" i="2"/>
  <c r="O66" i="2"/>
  <c r="N67" i="2"/>
  <c r="P66" i="2"/>
  <c r="O67" i="2"/>
  <c r="P67" i="2"/>
  <c r="O47" i="2"/>
  <c r="O48" i="2"/>
  <c r="N49" i="2"/>
  <c r="M50" i="2"/>
  <c r="P55" i="2"/>
  <c r="O56" i="2"/>
  <c r="N57" i="2"/>
  <c r="M58" i="2"/>
  <c r="P47" i="2"/>
  <c r="P48" i="2"/>
  <c r="O49" i="2"/>
  <c r="N50" i="2"/>
  <c r="M51" i="2"/>
  <c r="P56" i="2"/>
  <c r="O57" i="2"/>
  <c r="N58" i="2"/>
  <c r="M59" i="2"/>
  <c r="P50" i="2"/>
  <c r="O51" i="2"/>
  <c r="P58" i="2"/>
  <c r="O59" i="2"/>
  <c r="N60" i="2"/>
  <c r="M55" i="2"/>
  <c r="P60" i="2"/>
  <c r="N55" i="2"/>
  <c r="P43" i="2"/>
  <c r="O44" i="2"/>
  <c r="M40" i="2"/>
  <c r="P26" i="2"/>
  <c r="O36" i="2"/>
  <c r="O33" i="2"/>
  <c r="N26" i="2"/>
  <c r="O35" i="2"/>
  <c r="P32" i="2"/>
  <c r="N34" i="2"/>
  <c r="O25" i="2"/>
  <c r="M29" i="2"/>
  <c r="P34" i="2"/>
  <c r="M28" i="2"/>
  <c r="N28" i="2"/>
  <c r="P25" i="2"/>
  <c r="O26" i="2"/>
  <c r="N27" i="2"/>
  <c r="P33" i="2"/>
  <c r="O34" i="2"/>
  <c r="N35" i="2"/>
  <c r="M36" i="2"/>
  <c r="M30" i="2"/>
  <c r="N37" i="2"/>
  <c r="O29" i="2"/>
  <c r="N30" i="2"/>
  <c r="P36" i="2"/>
  <c r="O37" i="2"/>
  <c r="P29" i="2"/>
  <c r="O30" i="2"/>
  <c r="M32" i="2"/>
  <c r="P37" i="2"/>
  <c r="M25" i="2"/>
  <c r="N32" i="2"/>
  <c r="M33" i="2"/>
  <c r="R33" i="2" l="1"/>
  <c r="T33" i="2"/>
  <c r="R25" i="2"/>
  <c r="T25" i="2"/>
  <c r="R32" i="2"/>
  <c r="T32" i="2"/>
  <c r="R37" i="2"/>
  <c r="T37" i="2"/>
  <c r="R30" i="2"/>
  <c r="T30" i="2"/>
  <c r="R36" i="2"/>
  <c r="T36" i="2"/>
  <c r="R28" i="2"/>
  <c r="T28" i="2"/>
  <c r="R29" i="2"/>
  <c r="T29" i="2"/>
  <c r="R34" i="2"/>
  <c r="T34" i="2"/>
  <c r="R26" i="2"/>
  <c r="T26" i="2"/>
  <c r="R40" i="2"/>
  <c r="T40" i="2"/>
  <c r="R55" i="2"/>
  <c r="T55" i="2"/>
  <c r="R59" i="2"/>
  <c r="T59" i="2"/>
  <c r="R51" i="2"/>
  <c r="T51" i="2"/>
  <c r="R58" i="2"/>
  <c r="T58" i="2"/>
  <c r="R57" i="2"/>
  <c r="T57" i="2"/>
  <c r="R50" i="2"/>
  <c r="T50" i="2"/>
  <c r="R49" i="2"/>
  <c r="T49" i="2"/>
  <c r="R67" i="2"/>
  <c r="T67" i="2"/>
  <c r="R66" i="2"/>
  <c r="T66" i="2"/>
  <c r="R65" i="2"/>
  <c r="T65" i="2"/>
  <c r="R75" i="2"/>
  <c r="T75" i="2"/>
  <c r="R82" i="2"/>
  <c r="T82" i="2"/>
  <c r="R74" i="2"/>
  <c r="T74" i="2"/>
  <c r="R81" i="2"/>
  <c r="T81" i="2"/>
  <c r="R80" i="2"/>
  <c r="T80" i="2"/>
  <c r="R73" i="2"/>
  <c r="T73" i="2"/>
  <c r="R72" i="2"/>
  <c r="T72" i="2"/>
  <c r="R85" i="2"/>
  <c r="T85" i="2"/>
  <c r="R86" i="2"/>
  <c r="T86" i="2"/>
  <c r="R89" i="2"/>
  <c r="T89" i="2"/>
  <c r="R94" i="2"/>
  <c r="T94" i="2"/>
  <c r="R96" i="2"/>
  <c r="T96" i="2"/>
  <c r="R100" i="2"/>
  <c r="T100" i="2"/>
  <c r="R105" i="2"/>
  <c r="T105" i="2"/>
  <c r="R118" i="2"/>
  <c r="T118" i="2"/>
  <c r="R119" i="2"/>
  <c r="T119" i="2"/>
  <c r="R120" i="2"/>
  <c r="T120" i="2"/>
  <c r="R121" i="2"/>
  <c r="T121" i="2"/>
  <c r="R124" i="2"/>
  <c r="T124" i="2"/>
  <c r="R128" i="2"/>
  <c r="T128" i="2"/>
  <c r="R131" i="2"/>
  <c r="T131" i="2"/>
  <c r="R133" i="2"/>
  <c r="T133" i="2"/>
  <c r="R136" i="2"/>
  <c r="T136" i="2"/>
  <c r="R144" i="2"/>
  <c r="T144" i="2"/>
  <c r="R152" i="2"/>
  <c r="T152" i="2"/>
  <c r="R150" i="2"/>
  <c r="T150" i="2"/>
  <c r="R157" i="2"/>
  <c r="T157" i="2"/>
  <c r="R156" i="2"/>
  <c r="T156" i="2"/>
  <c r="R162" i="2"/>
  <c r="T162" i="2"/>
  <c r="R166" i="2"/>
  <c r="T166" i="2"/>
  <c r="R173" i="2"/>
  <c r="T173" i="2"/>
  <c r="R187" i="2"/>
  <c r="T187" i="2"/>
  <c r="R190" i="2"/>
  <c r="T190" i="2"/>
  <c r="R191" i="2"/>
  <c r="T191" i="2"/>
  <c r="R198" i="2"/>
  <c r="T198" i="2"/>
  <c r="R202" i="2"/>
  <c r="T202" i="2"/>
  <c r="R201" i="2"/>
  <c r="T201" i="2"/>
  <c r="R203" i="2"/>
  <c r="T203" i="2"/>
  <c r="R204" i="2"/>
  <c r="T204" i="2"/>
  <c r="R205" i="2"/>
  <c r="T205" i="2"/>
  <c r="R206" i="2"/>
  <c r="T206" i="2"/>
  <c r="R207" i="2"/>
  <c r="T207" i="2"/>
  <c r="R210" i="2"/>
  <c r="T210" i="2"/>
  <c r="R216" i="2"/>
  <c r="T216" i="2"/>
  <c r="R217" i="2"/>
  <c r="T217" i="2"/>
  <c r="R220" i="2"/>
  <c r="T220" i="2"/>
  <c r="R223" i="2"/>
  <c r="T223" i="2"/>
  <c r="R225" i="2"/>
  <c r="T225" i="2"/>
  <c r="R224" i="2"/>
  <c r="T224" i="2"/>
  <c r="R231" i="2"/>
  <c r="T231" i="2"/>
  <c r="R236" i="2"/>
  <c r="T236" i="2"/>
  <c r="R229" i="2"/>
  <c r="T229" i="2"/>
  <c r="R228" i="2"/>
  <c r="T228" i="2"/>
  <c r="R235" i="2"/>
  <c r="T235" i="2"/>
  <c r="R244" i="2"/>
  <c r="T244" i="2"/>
  <c r="R243" i="2"/>
  <c r="T243" i="2"/>
  <c r="R247" i="2"/>
  <c r="T247" i="2"/>
  <c r="R246" i="2"/>
  <c r="T246" i="2"/>
  <c r="R41" i="2"/>
  <c r="T41" i="2"/>
  <c r="R31" i="2"/>
  <c r="T31" i="2"/>
  <c r="R27" i="2"/>
  <c r="T27" i="2"/>
  <c r="R239" i="2"/>
  <c r="T239" i="2"/>
  <c r="R230" i="2"/>
  <c r="T230" i="2"/>
  <c r="R248" i="2"/>
  <c r="T248" i="2"/>
  <c r="R245" i="2"/>
  <c r="T245" i="2"/>
  <c r="R240" i="2"/>
  <c r="T240" i="2"/>
  <c r="R184" i="2"/>
  <c r="T184" i="2"/>
  <c r="R151" i="2"/>
  <c r="T151" i="2"/>
  <c r="R54" i="2"/>
  <c r="T54" i="2"/>
  <c r="R43" i="2"/>
  <c r="T43" i="2"/>
  <c r="R42" i="2"/>
  <c r="T42" i="2"/>
  <c r="R78" i="2"/>
  <c r="T78" i="2"/>
  <c r="R77" i="2"/>
  <c r="T77" i="2"/>
  <c r="R76" i="2"/>
  <c r="T76" i="2"/>
  <c r="R241" i="2"/>
  <c r="T241" i="2"/>
  <c r="R232" i="2"/>
  <c r="T232" i="2"/>
  <c r="R185" i="2"/>
  <c r="T185" i="2"/>
  <c r="R233" i="2"/>
  <c r="T233" i="2"/>
  <c r="R215" i="2"/>
  <c r="T215" i="2"/>
  <c r="R159" i="2"/>
  <c r="T159" i="2"/>
  <c r="R79" i="2"/>
  <c r="T79" i="2"/>
  <c r="R242" i="2"/>
  <c r="T242" i="2"/>
  <c r="R200" i="2"/>
  <c r="T200" i="2"/>
  <c r="R139" i="2"/>
  <c r="T139" i="2"/>
  <c r="R134" i="2"/>
  <c r="T134" i="2"/>
  <c r="R110" i="2"/>
  <c r="T110" i="2"/>
  <c r="R70" i="2"/>
  <c r="T70" i="2"/>
  <c r="R47" i="2"/>
  <c r="T47" i="2"/>
  <c r="R234" i="2"/>
  <c r="T234" i="2"/>
  <c r="R199" i="2"/>
  <c r="T199" i="2"/>
  <c r="R186" i="2"/>
  <c r="T186" i="2"/>
  <c r="R71" i="2"/>
  <c r="T71" i="2"/>
  <c r="R56" i="2"/>
  <c r="T56" i="2"/>
  <c r="R48" i="2"/>
  <c r="T48" i="2"/>
  <c r="R214" i="2"/>
  <c r="T214" i="2"/>
  <c r="R169" i="2"/>
  <c r="T169" i="2"/>
  <c r="R194" i="2"/>
  <c r="T194" i="2"/>
  <c r="R178" i="2"/>
  <c r="T178" i="2"/>
  <c r="R60" i="2"/>
  <c r="T60" i="2"/>
  <c r="R44" i="2"/>
  <c r="T44" i="2"/>
  <c r="R52" i="2"/>
  <c r="T52" i="2"/>
  <c r="R183" i="2"/>
  <c r="T183" i="2"/>
  <c r="R53" i="2"/>
  <c r="T53" i="2"/>
  <c r="R63" i="2"/>
  <c r="T63" i="2"/>
  <c r="R126" i="2"/>
  <c r="T126" i="2"/>
  <c r="R35" i="2"/>
  <c r="T35" i="2"/>
  <c r="R143" i="2"/>
  <c r="T143" i="2"/>
  <c r="R135" i="2"/>
  <c r="T135" i="2"/>
  <c r="R132" i="2"/>
  <c r="T132" i="2"/>
  <c r="R153" i="2"/>
  <c r="T153" i="2"/>
  <c r="R64" i="2"/>
  <c r="T64" i="2"/>
  <c r="N251" i="2"/>
  <c r="R4" i="2"/>
  <c r="T4" i="2"/>
  <c r="R5" i="2"/>
  <c r="T5" i="2"/>
  <c r="P251" i="2"/>
  <c r="M251" i="2"/>
  <c r="R3" i="2"/>
  <c r="T3" i="2"/>
  <c r="T6" i="2"/>
  <c r="R6" i="2"/>
  <c r="L251" i="2"/>
  <c r="O251" i="2"/>
  <c r="R251" i="2"/>
  <c r="R252" i="2"/>
  <c r="T251" i="2" l="1"/>
  <c r="T253" i="2" s="1"/>
  <c r="A9" i="9" s="1"/>
  <c r="R253" i="2"/>
  <c r="B9" i="9"/>
  <c r="A4" i="9"/>
  <c r="B4"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<sst xmlns="http://schemas.openxmlformats.org/spreadsheetml/2006/main" count="555" uniqueCount="342">
  <si>
    <t>#</t>
  </si>
  <si>
    <t>Task</t>
  </si>
  <si>
    <t>Decomposition Item</t>
  </si>
  <si>
    <t>Comments</t>
  </si>
  <si>
    <t>Dependencies</t>
  </si>
  <si>
    <t>Optimistic (man/days)</t>
  </si>
  <si>
    <t>Pessimistic (man/days)</t>
  </si>
  <si>
    <t>Mosk Likely (man/days)</t>
  </si>
  <si>
    <t>Expected (man/days)</t>
  </si>
  <si>
    <t>Standard Deviation  (Individual)</t>
  </si>
  <si>
    <t>Variance (Standard Deviation Squared)</t>
  </si>
  <si>
    <t>Documentation
(man/days)</t>
  </si>
  <si>
    <t>Unit Testing
(man/days)</t>
  </si>
  <si>
    <t>Code Review
(man/days)</t>
  </si>
  <si>
    <t>Defect Fixing 
(man/days)</t>
  </si>
  <si>
    <t>Comertional Adjustment Factors</t>
  </si>
  <si>
    <t>Comertial Final Expected
(man/days)</t>
  </si>
  <si>
    <t>Educational Adjustment Factors</t>
  </si>
  <si>
    <t>Educational Final Expected
(man/days)</t>
  </si>
  <si>
    <t>Configuration</t>
  </si>
  <si>
    <t>Install and confugure RDBMS</t>
  </si>
  <si>
    <t>DB</t>
  </si>
  <si>
    <t>Install and configure DB management tool</t>
  </si>
  <si>
    <t>Install and configure data integration tool</t>
  </si>
  <si>
    <t>Git configuration</t>
  </si>
  <si>
    <t xml:space="preserve">Create an Entity-Relationship Diagram (ERD) for Operational DB based on the identified entities and relationships. </t>
  </si>
  <si>
    <t xml:space="preserve">Identify the entities that need to be represented in the database. </t>
  </si>
  <si>
    <t xml:space="preserve">Analyze the relationships between the entities. </t>
  </si>
  <si>
    <t xml:space="preserve">Identify the attributes associated with each entity. </t>
  </si>
  <si>
    <t xml:space="preserve">Choose data types for entities. </t>
  </si>
  <si>
    <t xml:space="preserve">Determine primary key for each entity. </t>
  </si>
  <si>
    <t>Normalize the data model to minimize redundancy and improve efficiency.  </t>
  </si>
  <si>
    <t xml:space="preserve">Create an Entity-Relationship Diagram (ERD) for Raw Data DB based on the identified entities and relationships. </t>
  </si>
  <si>
    <t>Identify the entities that need to be represented in the database. </t>
  </si>
  <si>
    <t>Analyze the relationships between the entities. </t>
  </si>
  <si>
    <t>Identify the attributes associated with each entity. </t>
  </si>
  <si>
    <t>Choose data types for entities. </t>
  </si>
  <si>
    <t>Determine primary key for each entity. </t>
  </si>
  <si>
    <t xml:space="preserve">Create data dictionary for Operational DB according to ERD.  </t>
  </si>
  <si>
    <t xml:space="preserve">Describe entities related to articles. </t>
  </si>
  <si>
    <t xml:space="preserve">Describe entities related to videos. </t>
  </si>
  <si>
    <t xml:space="preserve">Describe entities related to comments. </t>
  </si>
  <si>
    <t xml:space="preserve">Describe entities related to publication categories. </t>
  </si>
  <si>
    <t>Describe entities related to users’ data.</t>
  </si>
  <si>
    <t xml:space="preserve">Describe entities related to authors of publications. </t>
  </si>
  <si>
    <t xml:space="preserve">Describe entities related to publication partners. </t>
  </si>
  <si>
    <t xml:space="preserve">Describe entities related to surveys. </t>
  </si>
  <si>
    <t>Describe entities related to social network data. </t>
  </si>
  <si>
    <t>Describe entities related to banners. </t>
  </si>
  <si>
    <t>Describe entities related to advertisement.  </t>
  </si>
  <si>
    <t>Describe entities related to users’ subscription. </t>
  </si>
  <si>
    <t>Describe entities related to additional entities that were identified during DB modeling. </t>
  </si>
  <si>
    <t xml:space="preserve">Create data dictionary for Raw Data DB according to ERD.  </t>
  </si>
  <si>
    <t>Describe entities related to articles. </t>
  </si>
  <si>
    <t>Describe entities related to article categories. </t>
  </si>
  <si>
    <t>Describe entities related to users’ data. </t>
  </si>
  <si>
    <t>Describe entities related to partners. </t>
  </si>
  <si>
    <t xml:space="preserve">Create Operational DB according to ERD and data dictionary. </t>
  </si>
  <si>
    <t>Create Operational DB. </t>
  </si>
  <si>
    <t>Create entities related to articles. </t>
  </si>
  <si>
    <t>Create entities related to videos. </t>
  </si>
  <si>
    <t>Create entities related to comments. </t>
  </si>
  <si>
    <t>Create entities related to publication categories. </t>
  </si>
  <si>
    <t>Create entities related to users’ data. </t>
  </si>
  <si>
    <t>Create entities related to authors of publications. </t>
  </si>
  <si>
    <t>Create entities related to publication partners. </t>
  </si>
  <si>
    <t>Create entities related to surveys. </t>
  </si>
  <si>
    <t>Create entities related to social network data. </t>
  </si>
  <si>
    <t>Create entities related to banners. </t>
  </si>
  <si>
    <t>Create entities related to advertisement.  </t>
  </si>
  <si>
    <t>Create entities related to users’ subscription. </t>
  </si>
  <si>
    <t>Create entities related to additional entities that were identified during DB modeling. </t>
  </si>
  <si>
    <t>Create Raw data DB according to ERD and data dictionary.</t>
  </si>
  <si>
    <t>Create entities related to article categories. </t>
  </si>
  <si>
    <t>Create entities related to partners. </t>
  </si>
  <si>
    <t xml:space="preserve">Generate test data set for Operational DB. </t>
  </si>
  <si>
    <t>Generate data related to articles. </t>
  </si>
  <si>
    <t>Generate data related to videos. </t>
  </si>
  <si>
    <t>Generate data related to comments. </t>
  </si>
  <si>
    <t>Generate data related to publication categories. </t>
  </si>
  <si>
    <t>Generate data related to users. </t>
  </si>
  <si>
    <t>Generate data related to authors of publications. </t>
  </si>
  <si>
    <t>Generate data related to publication partners. </t>
  </si>
  <si>
    <t>Generate data related to surveys. </t>
  </si>
  <si>
    <t>Generate data related to social networks. </t>
  </si>
  <si>
    <t>Generate data related to banners. </t>
  </si>
  <si>
    <t>Generate data related to advertisement.  </t>
  </si>
  <si>
    <t>Generate data related to users’ subscription. </t>
  </si>
  <si>
    <t>Generate data related to additional entities that were identified during DB modeling. </t>
  </si>
  <si>
    <t xml:space="preserve">Implement logging in Operational DB. </t>
  </si>
  <si>
    <t>Implement functionality to log any data changes into a specific DB table (CDC). </t>
  </si>
  <si>
    <t>Implement functionality to log any errors and failures into a specific DB table. </t>
  </si>
  <si>
    <t>Maintain navigation on the portal</t>
  </si>
  <si>
    <t>Implement functionality to add/edit/delete data related 
to publication categories (sports, leagues, teams).</t>
  </si>
  <si>
    <t>Allow admin users to add a new team on the portal</t>
  </si>
  <si>
    <t>Implement functionality to add/edit/delete data related to publication categories (sports, leagues, teams).</t>
  </si>
  <si>
    <t>Allow admin users to edit the existing team</t>
  </si>
  <si>
    <t>Allow admin users to delete the existing team</t>
  </si>
  <si>
    <t>Log in and sign up to the portal</t>
  </si>
  <si>
    <t>Implement functionality to add data related to users. </t>
  </si>
  <si>
    <t>Allow users to sign up on the portal using an email</t>
  </si>
  <si>
    <t>Add admin account to the portal</t>
  </si>
  <si>
    <t>Implement functionality to store users’ activity. </t>
  </si>
  <si>
    <t>Allow users to log in to the portal using an email</t>
  </si>
  <si>
    <t>Allow admin user to log in to the portal using an email</t>
  </si>
  <si>
    <t>Site languages on the portal</t>
  </si>
  <si>
    <t>Implement functionallity to store data about portal languages.</t>
  </si>
  <si>
    <t>Allow admin user to configure site languages on the portal</t>
  </si>
  <si>
    <t>Allow users to change a site language on the portal</t>
  </si>
  <si>
    <t>Allow admin user to change a site language on the portal</t>
  </si>
  <si>
    <t xml:space="preserve">Manage articles on the portal </t>
  </si>
  <si>
    <t>Implement functionality to add/edit/delete data related to articles. </t>
  </si>
  <si>
    <t>Allow admin users to add a new article</t>
  </si>
  <si>
    <t>Allow admin users to edit an existing article</t>
  </si>
  <si>
    <t>Allow admin users to publish and unpublish an existing article</t>
  </si>
  <si>
    <t>Allow admin users to move an existing article between categories</t>
  </si>
  <si>
    <t>Allow admin users to delete an existing article</t>
  </si>
  <si>
    <t>Implement functionallity to store media data.</t>
  </si>
  <si>
    <t>Allow admin users to have advanced editor of the article image - image update</t>
  </si>
  <si>
    <t>Allow admin users to have advanced editor of the article image - image deletion</t>
  </si>
  <si>
    <t>Allow admin users to have advanced editor of the article image - image crop</t>
  </si>
  <si>
    <t>Allow admin users to have advanced editor of the article image - image resize</t>
  </si>
  <si>
    <t>Allow admin users to have advanced editor of the article image - image filters</t>
  </si>
  <si>
    <t>Add and configurate image uplod on the portal</t>
  </si>
  <si>
    <t>Home page of the portal</t>
  </si>
  <si>
    <t>Implement functionality to add/edit/delete data related to Main articles section. </t>
  </si>
  <si>
    <t>Allow admin user to configure the Main articles section</t>
  </si>
  <si>
    <t>Implement functionality to add/edit/delete data related to Breakdown section. </t>
  </si>
  <si>
    <t>Allow admin user to configure the Breakdown section</t>
  </si>
  <si>
    <t>Implement functionality to add/edit/delete data related to Photo of the day section. </t>
  </si>
  <si>
    <t>Allow admin user to configure the Photo of the day section</t>
  </si>
  <si>
    <t>Implement functionality to add/edit/delete data related to Home page section. </t>
  </si>
  <si>
    <t>Allow admin user to preview the Home page</t>
  </si>
  <si>
    <t>Social networks on the portal</t>
  </si>
  <si>
    <t>Implement functionality to add/edit/delete data related to social networks. </t>
  </si>
  <si>
    <t>Allow admin user to configure social networks for sharing</t>
  </si>
  <si>
    <t>Allow admin user to configure social networks for following</t>
  </si>
  <si>
    <t>Implement functionality to store social networks tokens. </t>
  </si>
  <si>
    <t>Allow admin user to configure social networks for sign up and log in</t>
  </si>
  <si>
    <t>Allow users to log in to the portal using a third-party authentication provider</t>
  </si>
  <si>
    <t>Implement functionality to add/edit/delete data related to social networks activities. </t>
  </si>
  <si>
    <t>Allow users to share Sports Hub portal on social networks</t>
  </si>
  <si>
    <t>Allow users to follow the portal on social networks</t>
  </si>
  <si>
    <t>Allow users to share an article from the portal</t>
  </si>
  <si>
    <t>Purge social network activity history once in 90 days. </t>
  </si>
  <si>
    <t>Retrieve the number of shares for each article and video on social networks.  </t>
  </si>
  <si>
    <t>Retrieve the percentage of users who shared publications on social media.  </t>
  </si>
  <si>
    <t>Retrieve number of publications shared on social networks by each user.  </t>
  </si>
  <si>
    <t>Retrieve total number of each publication shared on social networks. </t>
  </si>
  <si>
    <t>Retrieve number of articles and videos shares per each social network.  </t>
  </si>
  <si>
    <t>Site footer of the portal</t>
  </si>
  <si>
    <t>Implement functionality to add/edit/delete data related to footer configuration.</t>
  </si>
  <si>
    <t>Allow admin user to configure site footer</t>
  </si>
  <si>
    <t>Allow users view site footer on the portal</t>
  </si>
  <si>
    <t>Comments block on the portal</t>
  </si>
  <si>
    <t>Implement functionality to enable/disable ability to comment on an article. </t>
  </si>
  <si>
    <t>Allow users to comment an article on the portal</t>
  </si>
  <si>
    <t>Implement functionality to add/edit/delete data related to comments. </t>
  </si>
  <si>
    <t>Allow users to interact with existing article comments on the portal</t>
  </si>
  <si>
    <t>Retrieve the ratio of positive to negative comments for each article</t>
  </si>
  <si>
    <t>Retrieve the number of replies for each comment of each article and video</t>
  </si>
  <si>
    <t>Retrieve the number of comments left by each user</t>
  </si>
  <si>
    <t>The most popular and commented articles on the portal</t>
  </si>
  <si>
    <t>Implement functionality to add/edit/delete data related to Most popular section.</t>
  </si>
  <si>
    <t>Allow admin user to configure the Most popular section</t>
  </si>
  <si>
    <t>Implement functionality to add/edit/delete data related to Most commented section.</t>
  </si>
  <si>
    <t>Allow admin user to configure the Most commented section</t>
  </si>
  <si>
    <t>Retrieve the number of views of each article and video per day/week/month.  </t>
  </si>
  <si>
    <t>Allow site users to view the most popular articles</t>
  </si>
  <si>
    <t>Retrieve the number of comments for each article and video. </t>
  </si>
  <si>
    <t>Allow site users to view the most commented articles</t>
  </si>
  <si>
    <t>Lifestyle and Dealbook news</t>
  </si>
  <si>
    <t>Implement functionality to add/edit/delete data about Lifestyle and Dealbook articles.</t>
  </si>
  <si>
    <t>Allow admin users to add new articles to Lifestyle and Dealbook</t>
  </si>
  <si>
    <t>Allow admin users to edit Lifestyle and Dealbook's articles</t>
  </si>
  <si>
    <t>Allow admin users to publish/unpublish Lifestyle and Dealbook's articles</t>
  </si>
  <si>
    <t>Allow admin users to delete Lifestyle and Dealbook's articles</t>
  </si>
  <si>
    <t>Sports videos on the portal</t>
  </si>
  <si>
    <t>Implement functionality to add/edit/delete data related to videos. </t>
  </si>
  <si>
    <t>Allow admin users to add new videos</t>
  </si>
  <si>
    <t>Allow admin users to publish/unpublish existing videos</t>
  </si>
  <si>
    <t>Allow admin users to edit existing videos</t>
  </si>
  <si>
    <t>Allow admin users to delete existing videos</t>
  </si>
  <si>
    <t>Implement functionality to enable/disable ability to share a video. </t>
  </si>
  <si>
    <t>Allow site users to share videos on social networks</t>
  </si>
  <si>
    <t>User personal cabinet</t>
  </si>
  <si>
    <t>Implement functionality to edit data related to users. </t>
  </si>
  <si>
    <t>Allow users to update their personal information</t>
  </si>
  <si>
    <t>Allow users to change their password via profile</t>
  </si>
  <si>
    <t>Team hub: news about favorite teams</t>
  </si>
  <si>
    <t>Implement functionality to add/edit/delete data related to Team Hub.</t>
  </si>
  <si>
    <t>Allow users to manage favorite teams in the personal cabinet</t>
  </si>
  <si>
    <t>Allow users to see the Team hub page</t>
  </si>
  <si>
    <t>Allow users to see teams news on Team hub based on their geolocation</t>
  </si>
  <si>
    <t>Manage news partners on the portal</t>
  </si>
  <si>
    <t>Implement functionality to add/edit/delete data related to partners. </t>
  </si>
  <si>
    <t>Allow admin user to configure new partners on the portal</t>
  </si>
  <si>
    <t>Allow admin user to edit existing partners' configurations on the portal</t>
  </si>
  <si>
    <t>Allow admin user to activate and deactivate news partners</t>
  </si>
  <si>
    <t>Allow admin user to edit news from partners</t>
  </si>
  <si>
    <t>Allow admin user to delete news from partners</t>
  </si>
  <si>
    <t>Create ETL workflow to process data from partner’s source</t>
  </si>
  <si>
    <t>Create ETL workflow to migrate partner's data from Raw DB to the Operational DB</t>
  </si>
  <si>
    <t>Create error handling and alerting strategy for ETL solutions</t>
  </si>
  <si>
    <t>Implement data quality checks and validation processes</t>
  </si>
  <si>
    <t>Set up automatic execution of ETL processes according to schedules</t>
  </si>
  <si>
    <t>Newsletter subscription</t>
  </si>
  <si>
    <t>Implement functionality to store configuration of Newsletter footer section.</t>
  </si>
  <si>
    <t>Allow admin user to configure Newsletter footer section</t>
  </si>
  <si>
    <t>Implement functionality to store configuration of users subscriptions.</t>
  </si>
  <si>
    <t>Allow users to subscribe to newsletter</t>
  </si>
  <si>
    <t>User management on the portal</t>
  </si>
  <si>
    <t>Implement functionality to edit data related to users.</t>
  </si>
  <si>
    <t>Allow admin user to block users on the portal</t>
  </si>
  <si>
    <t>Allow admin user to activate users on the portal</t>
  </si>
  <si>
    <t>Allow admin user to give user admin permissions on the portal</t>
  </si>
  <si>
    <t>Allow admin user to remove admin permissions from users on the portal</t>
  </si>
  <si>
    <t>Implement functionality to delete data related to users</t>
  </si>
  <si>
    <t>Allow admin user to delete users on the portal</t>
  </si>
  <si>
    <t>Notify administrators of any suspicious or unusual user activity</t>
  </si>
  <si>
    <t>Export users’ activity data for requested period in CSV or Excel file</t>
  </si>
  <si>
    <t>Allow users viewing their own activity history, including past logins, content creation and modification</t>
  </si>
  <si>
    <t>Purge users’ activity data once in 90 days</t>
  </si>
  <si>
    <t>Retrieve the percentage of users who have created an account but have never logged in</t>
  </si>
  <si>
    <t>Retrieve information about how many new users sign up on website each week</t>
  </si>
  <si>
    <t>Retrieve duration of each session of each user on the website</t>
  </si>
  <si>
    <t>Retrieve information about users who have logged in for more than 1 hour</t>
  </si>
  <si>
    <t>Retrieve users who have not logged in to website in the last 30 days</t>
  </si>
  <si>
    <t>Banners on the portal</t>
  </si>
  <si>
    <t>Implement functionality to add/edit/delete data related to banners. </t>
  </si>
  <si>
    <t>Allow admin users to configure banners on the portal</t>
  </si>
  <si>
    <t>Allow admin users to configure predefined banners on the portal</t>
  </si>
  <si>
    <t>Manage advertisements on the portal</t>
  </si>
  <si>
    <t>Implement functionality to add/edit/delete data related to advertisement. </t>
  </si>
  <si>
    <t>Allow admin user to configure advertisements</t>
  </si>
  <si>
    <t>Store data about users’ views of advertisements</t>
  </si>
  <si>
    <t>Purge history of advertisement views once in 90 days</t>
  </si>
  <si>
    <t>Retrieve number of advertisements’ views per day/week/month</t>
  </si>
  <si>
    <t>Surveys on the portal</t>
  </si>
  <si>
    <t>Implement functionality to add/edit/delete data related to surveys. </t>
  </si>
  <si>
    <t>Allow admin to create surveys on the portal</t>
  </si>
  <si>
    <t>Allow admin to publish surveys</t>
  </si>
  <si>
    <t>Allow admin to close surveys</t>
  </si>
  <si>
    <t>Implement functionality to store surveys answers in the appropriate DB tables. </t>
  </si>
  <si>
    <t>Allow users to participate in surveys on news pages</t>
  </si>
  <si>
    <t>Retrieve number of responses per survey</t>
  </si>
  <si>
    <t>Retrieve number of surveys completed by each user</t>
  </si>
  <si>
    <t xml:space="preserve">Implement non-functional requirements for Operational DB. </t>
  </si>
  <si>
    <t>Analyze query execution plans and optimize queries for better response time. </t>
  </si>
  <si>
    <t>Implement indexing strategies to enhance query performance. </t>
  </si>
  <si>
    <t>Fine-tune database configuration settings for optimal performance. </t>
  </si>
  <si>
    <t>Implement data archiving or purging mechanisms to manage data growth and optimize performance. </t>
  </si>
  <si>
    <t>Set up comprehensive monitoring for the database, including deadlocks, performance metrics, resource utilization, and workload patterns. </t>
  </si>
  <si>
    <t>Implement backup strategy. </t>
  </si>
  <si>
    <t>Implement role-based access control and user management. </t>
  </si>
  <si>
    <t>Identify sensitive data. </t>
  </si>
  <si>
    <t>Protect sensitive data with encryption a row-level security. </t>
  </si>
  <si>
    <t xml:space="preserve">Implement data warehouse solution. </t>
  </si>
  <si>
    <t>Determine the appropriate architecture for the data warehouse, such as a star schema, snowflake schema, or hybrid approach. </t>
  </si>
  <si>
    <t>Define the dimensions, facts, and hierarchies that will structure the data warehouse. </t>
  </si>
  <si>
    <t>Create ERD for DWH according to the chosen architecture. </t>
  </si>
  <si>
    <t>Create DWH objects according to ERD. </t>
  </si>
  <si>
    <t>Design Slowly Changing Dimension (SCD) strategies. </t>
  </si>
  <si>
    <t>Design and implement the incremental load process to load only the changes since the last update. </t>
  </si>
  <si>
    <t>Develop the full load process to load the entire dataset from the source systems into the data warehouse when needed. </t>
  </si>
  <si>
    <t>Design and develop the ETL processes to extract data from source systems. </t>
  </si>
  <si>
    <t>Implement indexes strategy. </t>
  </si>
  <si>
    <t>Implement partitioning strategy. </t>
  </si>
  <si>
    <t>Total</t>
  </si>
  <si>
    <t>Standard Complex Deviation</t>
  </si>
  <si>
    <t>Final Recommended Estimate (man/days)</t>
  </si>
  <si>
    <t>Final Optimistic Estimate (man/days)</t>
  </si>
  <si>
    <t>Final Pessimistic Estimate (man/days)</t>
  </si>
  <si>
    <t>Comercial Project</t>
  </si>
  <si>
    <t>Total Dev Efforts (man/days)</t>
  </si>
  <si>
    <t>QC Efforts 
(man/days)</t>
  </si>
  <si>
    <t>Training Project</t>
  </si>
  <si>
    <t>Activity Type</t>
  </si>
  <si>
    <t xml:space="preserve">% from efforts on implementation </t>
  </si>
  <si>
    <t>Documentation</t>
  </si>
  <si>
    <t>Unit Testing</t>
  </si>
  <si>
    <t>Code Review</t>
  </si>
  <si>
    <t>Bug Fixing</t>
  </si>
  <si>
    <t>% from dev efforts</t>
  </si>
  <si>
    <t>Manual Testing</t>
  </si>
  <si>
    <t>Factor</t>
  </si>
  <si>
    <t>Influence</t>
  </si>
  <si>
    <t>Project Type</t>
  </si>
  <si>
    <t>Observation</t>
  </si>
  <si>
    <t>Business Area Experience</t>
  </si>
  <si>
    <t>NO</t>
  </si>
  <si>
    <t>Teams that aren't familiar with the project's business area need significantly more time. This shouldn't be a surprise.</t>
  </si>
  <si>
    <t>Architecture and Risk Resolution</t>
  </si>
  <si>
    <t>The more actively the project attacks risks, the lower the effort and cost will be. This is one of the few Cocomo II factors that is controllable by the project manager.</t>
  </si>
  <si>
    <t>Database Size</t>
  </si>
  <si>
    <t>Large, complex databases require more effort project-wide. Total influence is moderate.</t>
  </si>
  <si>
    <t>Developed for Reuse</t>
  </si>
  <si>
    <t>Software that is developed with the goal of later reuse can increase costs as much as 31%. This doesn't say whether the initiative actually succeeds. Industry experience has been that forward-looking reuse programs often fail.</t>
  </si>
  <si>
    <t>Extent of Documentation Required</t>
  </si>
  <si>
    <t>Too much documentation can negatively affect the whole project. Impact is moderately high.</t>
  </si>
  <si>
    <t>Language and Tools Experience</t>
  </si>
  <si>
    <t>YES</t>
  </si>
  <si>
    <t>Teams that have experience with the programming language and/or tool set work moderately more productively than teams that are climbing a learning curve. This is not a surprise.</t>
  </si>
  <si>
    <t>Multi-Site Development</t>
  </si>
  <si>
    <t>Projects conducted by a team spread across multiple sites around the globe will take 56% more effort than projects that are conducted by a team co-located at one facility. Projects that are conducted at multiple sites, including out-sourced or offshore projects, need to take this effect seriously.</t>
  </si>
  <si>
    <t>Personnel Continuity (turnover)</t>
  </si>
  <si>
    <t>Project turnover is expensive—in the top one-third of influential factors.</t>
  </si>
  <si>
    <t>Platform Experience</t>
  </si>
  <si>
    <t>Experience with the underlying technology platform affects overall project performance moderately.</t>
  </si>
  <si>
    <t>Platform Volatility</t>
  </si>
  <si>
    <t>If the platform is unstable, development can take moderately longer. Projects should weigh this factor in their decision about when to adopt a new technology. This is one reason that systems projects tend to take longer than applications projects.</t>
  </si>
  <si>
    <t>Precedentedness</t>
  </si>
  <si>
    <t>Refers to how "precedented" (we usually say "unprecedented") the application is. Familiar systems are easier to create than unfamiliar systems.</t>
  </si>
  <si>
    <t>Process Maturity</t>
  </si>
  <si>
    <t>Projects that use more sophisticated development processes take less effort than projects that use unsophisticated processes. Cocomo II uses an adaptation of the CMM process maturity model to apply this criterion to a specific project.</t>
  </si>
  <si>
    <t>Product Complexity</t>
  </si>
  <si>
    <t>Product complexity (software complexity) is the single most significant adjustment factor in the Cocomo II model. Product complexity is largely determined by the type of software you're building.</t>
  </si>
  <si>
    <t>Programmer Capability (general)</t>
  </si>
  <si>
    <t>The skill of the programmers has an impact of a factor of almost 2 on overall project results.</t>
  </si>
  <si>
    <t>Required Reliability</t>
  </si>
  <si>
    <t>More reliable systems take longer. This is one reason (though not the only reason) that embedded systems and life-critical systems tend to take more effort than other projects of similar sizes. In most cases, your marketplace determines how reliable your software must be. You don't usually have much latitude to change this.</t>
  </si>
  <si>
    <t>Requirements Analyst Capability</t>
  </si>
  <si>
    <t>The single largest personnel factor—good requirements capability—makes a factor of 2 difference in the effort for the entire project. Competency in this area has the potential to reduce a project's overall effort from nominal more than any other factor.</t>
  </si>
  <si>
    <t>Requirements Flexibility</t>
  </si>
  <si>
    <t>Projects that allow the development team latitude in how they interpret requirements take less effort than projects that insist on rigid, literal interpretations of all requirements.</t>
  </si>
  <si>
    <t>Storage Constraint</t>
  </si>
  <si>
    <t>Working on a platform on which you're butting up against storage limitations moderately increases project effort.</t>
  </si>
  <si>
    <t>Team Cohesion</t>
  </si>
  <si>
    <t>Teams with highly cooperative interactions develop software more efficiently than teams with more contentious interactions.</t>
  </si>
  <si>
    <t>Time Constraint</t>
  </si>
  <si>
    <t>Minimizing response time increases effort across the board. This is one reason that systems projects and real-time projects tend to consume more effort than other projects of similar sizes.</t>
  </si>
  <si>
    <t>Use of Software Tools</t>
  </si>
  <si>
    <t>Advanced tool sets can reduce effort significantly.</t>
  </si>
  <si>
    <t>Localization</t>
  </si>
  <si>
    <t>Support of each additional Locale requires +10% for each screen implementation</t>
  </si>
  <si>
    <t>Multi-Web Browsers support</t>
  </si>
  <si>
    <t>Support of each additional Web browser requires +25% to effors planned for client side implementation (javascript code, CSS,...)</t>
  </si>
  <si>
    <t>Data Complexity</t>
  </si>
  <si>
    <t>The complexity of the data model and structure, data volume, and data sources can significantly impact the efforts required for building the DB systems and ETL processes.</t>
  </si>
  <si>
    <t>Combined factors</t>
  </si>
  <si>
    <t>Averaging the factors (softer approach) smooths their impact by treating each one with equal weight</t>
  </si>
  <si>
    <t>Multiplying all factors (conservative approach) amplifies risk by compounding all adjustment factors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</si>
</sst>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9">
    <font>
      <sz val="11"/>
      <color theme="1"/>
      <name val="Calibri"/>
      <family val="2"/>
      <scheme val="minor"/>
    </font>
    <font>
      <sz val="11"/>
      <color theme="1"/>
      <name val="Calibri"/>
      <family val="2"/>
      <charset val="204"/>
      <scheme val="minor"/>
    </font>
    <font>
      <b/>
      <sz val="14"/>
      <color theme="1"/>
      <name val="Calibri"/>
      <family val="2"/>
      <charset val="204"/>
      <scheme val="minor"/>
    </font>
    <font>
      <b/>
      <sz val="11"/>
      <color rgb="FFFA7D00"/>
      <name val="Calibri"/>
      <family val="2"/>
      <scheme val="minor"/>
    </font>
    <font>
      <i/>
      <sz val="11"/>
      <color rgb="FF7F7F7F"/>
      <name val="Calibri"/>
      <family val="2"/>
      <scheme val="minor"/>
    </font>
    <font>
      <b/>
      <sz val="11"/>
      <color theme="0"/>
      <name val="Calibri"/>
      <family val="2"/>
      <charset val="204"/>
      <scheme val="minor"/>
    </font>
    <font>
      <b/>
      <sz val="12"/>
      <color rgb="FFFA7D00"/>
      <name val="Calibri"/>
      <family val="2"/>
      <scheme val="minor"/>
    </font>
    <font>
      <b/>
      <sz val="11"/>
      <color theme="0"/>
      <name val="Calibri"/>
      <family val="2"/>
      <scheme val="minor"/>
    </font>
    <font>
      <sz val="11"/>
      <name val="Calibri"/>
      <family val="2"/>
      <scheme val="minor"/>
    </font>
    <font>
      <u/>
      <sz val="11"/>
      <color theme="10"/>
      <name val="Calibri"/>
      <family val="2"/>
    </font>
    <font>
      <sz val="11"/>
      <name val="Calibri"/>
      <family val="2"/>
    </font>
    <font>
      <b/>
      <sz val="12"/>
      <color theme="1"/>
      <name val="Calibri"/>
      <family val="2"/>
      <scheme val="minor"/>
    </font>
    <font>
      <b/>
      <sz val="12"/>
      <color theme="0"/>
      <name val="Calibri"/>
      <family val="2"/>
      <charset val="204"/>
      <scheme val="minor"/>
    </font>
    <font>
      <sz val="10"/>
      <color theme="1"/>
      <name val="Arial"/>
      <family val="2"/>
    </font>
    <font>
      <b/>
      <sz val="10"/>
      <color theme="1"/>
      <name val="Arial"/>
      <family val="2"/>
    </font>
    <font>
      <b/>
      <sz val="12"/>
      <color rgb="FF160530"/>
      <name val="Calibri"/>
      <family val="2"/>
      <charset val="204"/>
      <scheme val="minor"/>
    </font>
    <font>
      <sz val="12"/>
      <color rgb="FF160530"/>
      <name val="Calibri"/>
      <family val="2"/>
      <scheme val="minor"/>
    </font>
    <font>
      <b/>
      <sz val="12"/>
      <color rgb="FF160530"/>
      <name val="Calibri"/>
      <family val="2"/>
      <scheme val="minor"/>
    </font>
    <font>
      <b/>
      <sz val="12"/>
      <color rgb="FF160530"/>
      <name val="Arial"/>
      <family val="2"/>
    </font>
    <font>
      <b/>
      <sz val="11"/>
      <color theme="5" tint="-0.249977111117893"/>
      <name val="Calibri"/>
      <family val="2"/>
      <scheme val="minor"/>
    </font>
    <font>
      <b/>
      <sz val="12"/>
      <color theme="5" tint="-0.249977111117893"/>
      <name val="Calibri"/>
      <family val="2"/>
      <scheme val="minor"/>
    </font>
    <font>
      <sz val="11"/>
      <color rgb="FF000000"/>
      <name val="Calibri"/>
      <family val="2"/>
    </font>
    <font>
      <b/>
      <sz val="12"/>
      <color rgb="FF160530"/>
      <name val="Calibri"/>
      <family val="2"/>
      <charset val="204"/>
    </font>
    <font>
      <sz val="10"/>
      <color rgb="FF000000"/>
      <name val="Arial"/>
      <family val="2"/>
    </font>
    <font>
      <i/>
      <sz val="11"/>
      <color rgb="FF7F7F7F"/>
      <name val="Calibri"/>
      <family val="2"/>
    </font>
    <font>
      <b/>
      <sz val="11"/>
      <color rgb="FF963634"/>
      <name val="Calibri"/>
      <family val="2"/>
    </font>
    <font>
      <b/>
      <sz val="12"/>
      <color rgb="FF963634"/>
      <name val="Calibri"/>
      <family val="2"/>
    </font>
    <font>
      <sz val="10"/>
      <color theme="1"/>
      <name val="Arial"/>
      <family val="2"/>
      <charset val="204"/>
    </font>
    <font>
      <sz val="10"/>
      <color rgb="FF000000"/>
      <name val="Arial"/>
      <family val="2"/>
      <charset val="204"/>
    </font>
    <font>
      <sz val="10"/>
      <name val="Arial"/>
      <family val="2"/>
      <charset val="204"/>
    </font>
    <font>
      <sz val="10"/>
      <name val="Arial"/>
      <family val="2"/>
    </font>
    <font>
      <sz val="11"/>
      <color rgb="FF000000"/>
      <name val="Calibri"/>
      <family val="2"/>
      <scheme val="minor"/>
    </font>
    <font>
      <b/>
      <sz val="11"/>
      <color rgb="FF963634"/>
      <name val="Calibri"/>
      <family val="2"/>
      <scheme val="minor"/>
    </font>
    <font>
      <b/>
      <sz val="10"/>
      <name val="Arial"/>
      <family val="2"/>
    </font>
    <font>
      <b/>
      <sz val="12"/>
      <color theme="0"/>
      <name val="Calibri"/>
      <family val="2"/>
      <scheme val="minor"/>
    </font>
    <font>
      <b/>
      <sz val="11"/>
      <color theme="1"/>
      <name val="Calibri"/>
      <family val="2"/>
      <scheme val="minor"/>
    </font>
    <font>
      <b/>
      <sz val="14"/>
      <color theme="0"/>
      <name val="Calibri"/>
      <family val="2"/>
      <scheme val="minor"/>
    </font>
    <font>
      <b/>
      <sz val="14"/>
      <color rgb="FFFA7D00"/>
      <name val="Calibri"/>
      <family val="2"/>
      <scheme val="minor"/>
    </font>
    <font>
      <sz val="14"/>
      <color theme="1"/>
      <name val="Calibri"/>
      <family val="2"/>
      <scheme val="minor"/>
    </font>
  </fonts>
  <fills count="26">
    <fill>
      <patternFill patternType="none"/>
    </fill>
    <fill>
      <patternFill patternType="gray125"/>
    </fill>
    <fill>
      <patternFill patternType="solid">
        <fgColor rgb="FFF2F2F2"/>
      </patternFill>
    </fill>
    <fill>
      <patternFill patternType="solid">
        <fgColor rgb="FF1F497D"/>
        <bgColor indexed="64"/>
      </patternFill>
    </fill>
    <fill>
      <patternFill patternType="solid">
        <fgColor theme="4" tint="0.59999389629810485"/>
        <bgColor indexed="64"/>
      </patternFill>
    </fill>
    <fill>
      <patternFill patternType="solid">
        <fgColor theme="3"/>
        <bgColor indexed="64"/>
      </patternFill>
    </fill>
    <fill>
      <patternFill patternType="solid">
        <fgColor theme="3" tint="0.79998168889431442"/>
        <bgColor indexed="64"/>
      </patternFill>
    </fill>
    <fill>
      <patternFill patternType="solid">
        <fgColor rgb="FFDBC7DA"/>
        <bgColor indexed="64"/>
      </patternFill>
    </fill>
    <fill>
      <patternFill patternType="solid">
        <fgColor rgb="FFE4C7D6"/>
        <bgColor indexed="64"/>
      </patternFill>
    </fill>
    <fill>
      <patternFill patternType="solid">
        <fgColor rgb="FFF4E7EE"/>
        <bgColor indexed="64"/>
      </patternFill>
    </fill>
    <fill>
      <patternFill patternType="solid">
        <fgColor rgb="FFD9DBE0"/>
        <bgColor indexed="64"/>
      </patternFill>
    </fill>
    <fill>
      <patternFill patternType="solid">
        <fgColor rgb="FF3C0847"/>
        <bgColor indexed="64"/>
      </patternFill>
    </fill>
    <fill>
      <patternFill patternType="solid">
        <fgColor rgb="FFAEC3AE"/>
        <bgColor indexed="64"/>
      </patternFill>
    </fill>
    <fill>
      <patternFill patternType="solid">
        <fgColor rgb="FFDBC7DA"/>
        <bgColor rgb="FF000000"/>
      </patternFill>
    </fill>
    <fill>
      <patternFill patternType="solid">
        <fgColor rgb="FFF4E7EE"/>
        <bgColor rgb="FF000000"/>
      </patternFill>
    </fill>
    <fill>
      <patternFill patternType="solid">
        <fgColor rgb="FFF2F2F2"/>
        <bgColor rgb="FF000000"/>
      </patternFill>
    </fill>
    <fill>
      <patternFill patternType="solid">
        <fgColor rgb="FFE4C7D6"/>
        <bgColor rgb="FF000000"/>
      </patternFill>
    </fill>
    <fill>
      <patternFill patternType="solid">
        <fgColor rgb="FFC5D9F1"/>
        <bgColor rgb="FF000000"/>
      </patternFill>
    </fill>
    <fill>
      <patternFill patternType="solid">
        <fgColor rgb="FFEDE8E2"/>
        <bgColor rgb="FF000000"/>
      </patternFill>
    </fill>
    <fill>
      <patternFill patternType="solid">
        <fgColor theme="0"/>
        <bgColor indexed="64"/>
      </patternFill>
    </fill>
    <fill>
      <patternFill patternType="solid">
        <fgColor theme="0"/>
        <bgColor rgb="FF000000"/>
      </patternFill>
    </fill>
    <fill>
      <patternFill patternType="solid">
        <fgColor rgb="FFAEC3AE"/>
        <bgColor rgb="FF000000"/>
      </patternFill>
    </fill>
    <fill>
      <patternFill patternType="solid">
        <fgColor theme="0" tint="-0.249977111117893"/>
        <bgColor indexed="64"/>
      </patternFill>
    </fill>
    <fill>
      <patternFill patternType="solid">
        <fgColor rgb="FF92D050"/>
        <bgColor indexed="64"/>
      </patternFill>
    </fill>
    <fill>
      <patternFill patternType="solid">
        <fgColor theme="6"/>
        <bgColor indexed="64"/>
      </patternFill>
    </fill>
    <fill>
      <patternFill patternType="solid">
        <fgColor theme="5" tint="0.59999389629810485"/>
        <bgColor indexed="64"/>
      </patternFill>
    </fill>
  </fills>
  <borders count="15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rgb="FF7F7F7F"/>
      </top>
      <bottom style="thin">
        <color rgb="FF7F7F7F"/>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bottom/>
      <diagonal/>
    </border>
    <border>
      <left style="medium">
        <color indexed="64"/>
      </left>
      <right style="thin">
        <color rgb="FF7F7F7F"/>
      </right>
      <top/>
      <bottom/>
      <diagonal/>
    </border>
    <border>
      <left style="thin">
        <color rgb="FF7F7F7F"/>
      </left>
      <right style="thin">
        <color rgb="FF7F7F7F"/>
      </right>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rgb="FF7F7F7F"/>
      </bottom>
      <diagonal/>
    </border>
    <border>
      <left style="medium">
        <color indexed="64"/>
      </left>
      <right style="thin">
        <color rgb="FF7F7F7F"/>
      </right>
      <top/>
      <bottom style="thin">
        <color rgb="FF7F7F7F"/>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thin">
        <color indexed="64"/>
      </left>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bottom style="thin">
        <color theme="0"/>
      </bottom>
      <diagonal/>
    </border>
    <border>
      <left style="thin">
        <color theme="0"/>
      </left>
      <right style="thin">
        <color theme="0"/>
      </right>
      <top/>
      <bottom style="thin">
        <color theme="0"/>
      </bottom>
      <diagonal/>
    </border>
    <border>
      <left style="medium">
        <color indexed="64"/>
      </left>
      <right style="thin">
        <color theme="0"/>
      </right>
      <top/>
      <bottom style="thin">
        <color theme="0"/>
      </bottom>
      <diagonal/>
    </border>
    <border>
      <left/>
      <right style="medium">
        <color indexed="64"/>
      </right>
      <top style="medium">
        <color indexed="64"/>
      </top>
      <bottom style="medium">
        <color theme="0"/>
      </bottom>
      <diagonal/>
    </border>
    <border>
      <left/>
      <right/>
      <top style="medium">
        <color indexed="64"/>
      </top>
      <bottom style="medium">
        <color theme="0"/>
      </bottom>
      <diagonal/>
    </border>
    <border>
      <left style="medium">
        <color indexed="64"/>
      </left>
      <right/>
      <top style="medium">
        <color indexed="64"/>
      </top>
      <bottom style="medium">
        <color theme="0"/>
      </bottom>
      <diagonal/>
    </border>
    <border>
      <left/>
      <right style="medium">
        <color indexed="64"/>
      </right>
      <top/>
      <bottom style="medium">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style="thin">
        <color rgb="FF7F7F7F"/>
      </bottom>
      <diagonal/>
    </border>
    <border>
      <left/>
      <right/>
      <top style="medium">
        <color indexed="64"/>
      </top>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rgb="FF7F7F7F"/>
      </bottom>
      <diagonal/>
    </border>
    <border>
      <left style="medium">
        <color indexed="64"/>
      </left>
      <right style="thin">
        <color indexed="64"/>
      </right>
      <top style="medium">
        <color indexed="64"/>
      </top>
      <bottom/>
      <diagonal/>
    </border>
    <border>
      <left style="medium">
        <color indexed="64"/>
      </left>
      <right style="medium">
        <color indexed="64"/>
      </right>
      <top style="thin">
        <color rgb="FF7F7F7F"/>
      </top>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top/>
      <bottom/>
      <diagonal/>
    </border>
    <border>
      <left style="thin">
        <color rgb="FF7F7F7F"/>
      </left>
      <right style="thin">
        <color rgb="FF7F7F7F"/>
      </right>
      <top style="thin">
        <color rgb="FF7F7F7F"/>
      </top>
      <bottom/>
      <diagonal/>
    </border>
    <border>
      <left style="thin">
        <color indexed="64"/>
      </left>
      <right style="medium">
        <color indexed="64"/>
      </right>
      <top/>
      <bottom style="thin">
        <color rgb="FF7F7F7F"/>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rgb="FF7F7F7F"/>
      </right>
      <top style="thin">
        <color indexed="64"/>
      </top>
      <bottom/>
      <diagonal/>
    </border>
    <border>
      <left style="thin">
        <color rgb="FF7F7F7F"/>
      </left>
      <right style="medium">
        <color indexed="64"/>
      </right>
      <top style="thin">
        <color indexed="64"/>
      </top>
      <bottom/>
      <diagonal/>
    </border>
    <border>
      <left style="thin">
        <color rgb="FF7F7F7F"/>
      </left>
      <right style="thin">
        <color rgb="FF7F7F7F"/>
      </right>
      <top style="thin">
        <color indexed="64"/>
      </top>
      <bottom/>
      <diagonal/>
    </border>
    <border>
      <left style="medium">
        <color indexed="64"/>
      </left>
      <right style="thin">
        <color rgb="FF7F7F7F"/>
      </right>
      <top/>
      <bottom style="thin">
        <color indexed="64"/>
      </bottom>
      <diagonal/>
    </border>
    <border>
      <left style="thin">
        <color rgb="FF7F7F7F"/>
      </left>
      <right style="medium">
        <color indexed="64"/>
      </right>
      <top/>
      <bottom style="thin">
        <color indexed="64"/>
      </bottom>
      <diagonal/>
    </border>
    <border>
      <left style="thin">
        <color rgb="FF7F7F7F"/>
      </left>
      <right style="thin">
        <color rgb="FF7F7F7F"/>
      </right>
      <top/>
      <bottom style="thin">
        <color indexed="64"/>
      </bottom>
      <diagonal/>
    </border>
    <border>
      <left style="thin">
        <color theme="0"/>
      </left>
      <right/>
      <top/>
      <bottom style="thin">
        <color theme="0"/>
      </bottom>
      <diagonal/>
    </border>
    <border>
      <left style="thin">
        <color theme="0"/>
      </left>
      <right/>
      <top style="thin">
        <color theme="0"/>
      </top>
      <bottom style="thin">
        <color theme="0"/>
      </bottom>
      <diagonal/>
    </border>
    <border>
      <left style="thin">
        <color theme="0"/>
      </left>
      <right/>
      <top/>
      <bottom/>
      <diagonal/>
    </border>
    <border>
      <left style="medium">
        <color theme="1"/>
      </left>
      <right/>
      <top style="medium">
        <color theme="1"/>
      </top>
      <bottom style="medium">
        <color theme="1"/>
      </bottom>
      <diagonal/>
    </border>
    <border>
      <left/>
      <right/>
      <top/>
      <bottom style="medium">
        <color rgb="FF000000"/>
      </bottom>
      <diagonal/>
    </border>
    <border>
      <left style="thin">
        <color theme="0"/>
      </left>
      <right style="thin">
        <color theme="0"/>
      </right>
      <top/>
      <bottom style="medium">
        <color rgb="FF000000"/>
      </bottom>
      <diagonal/>
    </border>
    <border>
      <left style="thin">
        <color theme="0"/>
      </left>
      <right/>
      <top/>
      <bottom style="medium">
        <color rgb="FF000000"/>
      </bottom>
      <diagonal/>
    </border>
    <border>
      <left style="thin">
        <color theme="0"/>
      </left>
      <right style="medium">
        <color indexed="64"/>
      </right>
      <top/>
      <bottom style="medium">
        <color rgb="FF000000"/>
      </bottom>
      <diagonal/>
    </border>
    <border>
      <left style="thin">
        <color theme="0"/>
      </left>
      <right style="thin">
        <color theme="0"/>
      </right>
      <top style="thin">
        <color theme="0"/>
      </top>
      <bottom/>
      <diagonal/>
    </border>
    <border>
      <left style="medium">
        <color indexed="64"/>
      </left>
      <right/>
      <top style="thin">
        <color theme="0"/>
      </top>
      <bottom/>
      <diagonal/>
    </border>
    <border>
      <left style="medium">
        <color theme="1"/>
      </left>
      <right/>
      <top style="medium">
        <color indexed="64"/>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right style="medium">
        <color theme="1"/>
      </right>
      <top style="medium">
        <color indexed="64"/>
      </top>
      <bottom/>
      <diagonal/>
    </border>
    <border>
      <left style="medium">
        <color theme="1"/>
      </left>
      <right/>
      <top/>
      <bottom style="medium">
        <color theme="0"/>
      </bottom>
      <diagonal/>
    </border>
    <border>
      <left/>
      <right/>
      <top/>
      <bottom style="medium">
        <color theme="0"/>
      </bottom>
      <diagonal/>
    </border>
    <border>
      <left/>
      <right/>
      <top style="medium">
        <color theme="1"/>
      </top>
      <bottom style="medium">
        <color theme="1"/>
      </bottom>
      <diagonal/>
    </border>
    <border>
      <left/>
      <right style="medium">
        <color theme="1"/>
      </right>
      <top/>
      <bottom style="medium">
        <color theme="0"/>
      </bottom>
      <diagonal/>
    </border>
    <border>
      <left style="medium">
        <color theme="1"/>
      </left>
      <right/>
      <top/>
      <bottom style="medium">
        <color theme="1"/>
      </bottom>
      <diagonal/>
    </border>
    <border>
      <left style="medium">
        <color indexed="64"/>
      </left>
      <right/>
      <top/>
      <bottom style="medium">
        <color theme="1"/>
      </bottom>
      <diagonal/>
    </border>
    <border>
      <left style="medium">
        <color theme="1"/>
      </left>
      <right style="medium">
        <color theme="1"/>
      </right>
      <top style="medium">
        <color theme="1"/>
      </top>
      <bottom style="medium">
        <color theme="1"/>
      </bottom>
      <diagonal/>
    </border>
    <border>
      <left style="thin">
        <color theme="1"/>
      </left>
      <right/>
      <top style="thin">
        <color theme="1"/>
      </top>
      <bottom/>
      <diagonal/>
    </border>
    <border>
      <left style="thin">
        <color theme="1"/>
      </left>
      <right/>
      <top/>
      <bottom style="thin">
        <color rgb="FF7F7F7F"/>
      </bottom>
      <diagonal/>
    </border>
    <border>
      <left style="thin">
        <color theme="1"/>
      </left>
      <right/>
      <top/>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medium">
        <color indexed="64"/>
      </left>
      <right style="medium">
        <color indexed="64"/>
      </right>
      <top style="medium">
        <color theme="1"/>
      </top>
      <bottom style="medium">
        <color theme="1"/>
      </bottom>
      <diagonal/>
    </border>
    <border>
      <left style="thin">
        <color theme="1"/>
      </left>
      <right style="thin">
        <color theme="1"/>
      </right>
      <top/>
      <bottom/>
      <diagonal/>
    </border>
    <border>
      <left style="thin">
        <color theme="1"/>
      </left>
      <right/>
      <top style="thin">
        <color indexed="64"/>
      </top>
      <bottom/>
      <diagonal/>
    </border>
    <border>
      <left style="thin">
        <color theme="1"/>
      </left>
      <right/>
      <top/>
      <bottom style="thin">
        <color indexed="64"/>
      </bottom>
      <diagonal/>
    </border>
    <border>
      <left/>
      <right/>
      <top/>
      <bottom style="medium">
        <color theme="1"/>
      </bottom>
      <diagonal/>
    </border>
    <border>
      <left style="thin">
        <color rgb="FF000000"/>
      </left>
      <right style="thin">
        <color rgb="FF000000"/>
      </right>
      <top style="thin">
        <color rgb="FF000000"/>
      </top>
      <bottom style="medium">
        <color theme="1"/>
      </bottom>
      <diagonal/>
    </border>
    <border>
      <left/>
      <right/>
      <top style="thin">
        <color theme="0"/>
      </top>
      <bottom/>
      <diagonal/>
    </border>
    <border>
      <left style="medium">
        <color theme="1"/>
      </left>
      <right/>
      <top/>
      <bottom/>
      <diagonal/>
    </border>
    <border>
      <left style="medium">
        <color theme="1"/>
      </left>
      <right style="thin">
        <color indexed="64"/>
      </right>
      <top style="thin">
        <color indexed="64"/>
      </top>
      <bottom style="thin">
        <color indexed="64"/>
      </bottom>
      <diagonal/>
    </border>
    <border>
      <left style="medium">
        <color theme="1"/>
      </left>
      <right style="thin">
        <color indexed="64"/>
      </right>
      <top style="thin">
        <color indexed="64"/>
      </top>
      <bottom/>
      <diagonal/>
    </border>
    <border>
      <left style="medium">
        <color theme="1"/>
      </left>
      <right style="thin">
        <color theme="1"/>
      </right>
      <top style="thin">
        <color theme="1"/>
      </top>
      <bottom style="thin">
        <color theme="1"/>
      </bottom>
      <diagonal/>
    </border>
    <border>
      <left style="medium">
        <color theme="1"/>
      </left>
      <right style="thin">
        <color indexed="64"/>
      </right>
      <top/>
      <bottom style="thin">
        <color indexed="64"/>
      </bottom>
      <diagonal/>
    </border>
    <border>
      <left style="medium">
        <color indexed="64"/>
      </left>
      <right/>
      <top style="medium">
        <color theme="1"/>
      </top>
      <bottom style="medium">
        <color theme="1"/>
      </bottom>
      <diagonal/>
    </border>
    <border>
      <left/>
      <right style="thin">
        <color indexed="64"/>
      </right>
      <top style="thin">
        <color indexed="64"/>
      </top>
      <bottom/>
      <diagonal/>
    </border>
    <border>
      <left style="medium">
        <color theme="1"/>
      </left>
      <right style="thin">
        <color indexed="64"/>
      </right>
      <top/>
      <bottom/>
      <diagonal/>
    </border>
    <border>
      <left style="thin">
        <color rgb="FF7F7F7F"/>
      </left>
      <right/>
      <top style="thin">
        <color indexed="64"/>
      </top>
      <bottom/>
      <diagonal/>
    </border>
    <border>
      <left style="thin">
        <color rgb="FF7F7F7F"/>
      </left>
      <right/>
      <top/>
      <bottom/>
      <diagonal/>
    </border>
    <border>
      <left style="thin">
        <color rgb="FF7F7F7F"/>
      </left>
      <right/>
      <top style="thin">
        <color rgb="FF7F7F7F"/>
      </top>
      <bottom/>
      <diagonal/>
    </border>
    <border>
      <left style="medium">
        <color theme="1"/>
      </left>
      <right/>
      <top style="thin">
        <color indexed="64"/>
      </top>
      <bottom/>
      <diagonal/>
    </border>
    <border>
      <left style="medium">
        <color theme="1"/>
      </left>
      <right/>
      <top/>
      <bottom style="thin">
        <color indexed="64"/>
      </bottom>
      <diagonal/>
    </border>
    <border>
      <left style="medium">
        <color theme="1"/>
      </left>
      <right/>
      <top style="thin">
        <color indexed="64"/>
      </top>
      <bottom style="thin">
        <color indexed="64"/>
      </bottom>
      <diagonal/>
    </border>
    <border>
      <left style="thin">
        <color rgb="FF7F7F7F"/>
      </left>
      <right/>
      <top/>
      <bottom style="thin">
        <color indexed="64"/>
      </bottom>
      <diagonal/>
    </border>
    <border>
      <left style="medium">
        <color theme="1"/>
      </left>
      <right style="thin">
        <color theme="1"/>
      </right>
      <top style="thin">
        <color theme="1"/>
      </top>
      <bottom style="thin">
        <color theme="0"/>
      </bottom>
      <diagonal/>
    </border>
    <border>
      <left style="medium">
        <color theme="1"/>
      </left>
      <right style="thin">
        <color theme="1"/>
      </right>
      <top style="thin">
        <color theme="0"/>
      </top>
      <bottom/>
      <diagonal/>
    </border>
    <border>
      <left style="medium">
        <color theme="1"/>
      </left>
      <right style="thin">
        <color theme="1"/>
      </right>
      <top style="thin">
        <color theme="0"/>
      </top>
      <bottom style="thin">
        <color theme="0"/>
      </bottom>
      <diagonal/>
    </border>
    <border>
      <left style="medium">
        <color theme="1"/>
      </left>
      <right style="thin">
        <color theme="1"/>
      </right>
      <top style="thin">
        <color theme="0"/>
      </top>
      <bottom style="thin">
        <color theme="1"/>
      </bottom>
      <diagonal/>
    </border>
    <border>
      <left style="medium">
        <color theme="1"/>
      </left>
      <right style="thin">
        <color theme="1"/>
      </right>
      <top/>
      <bottom style="thin">
        <color theme="1"/>
      </bottom>
      <diagonal/>
    </border>
    <border>
      <left style="thin">
        <color theme="1"/>
      </left>
      <right/>
      <top style="thin">
        <color rgb="FF7F7F7F"/>
      </top>
      <bottom/>
      <diagonal/>
    </border>
    <border>
      <left style="medium">
        <color theme="1"/>
      </left>
      <right style="medium">
        <color indexed="64"/>
      </right>
      <top/>
      <bottom/>
      <diagonal/>
    </border>
    <border>
      <left style="medium">
        <color theme="1"/>
      </left>
      <right style="medium">
        <color indexed="64"/>
      </right>
      <top/>
      <bottom style="thin">
        <color indexed="64"/>
      </bottom>
      <diagonal/>
    </border>
    <border>
      <left style="thin">
        <color theme="1"/>
      </left>
      <right style="thin">
        <color theme="1"/>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rgb="FF7F7F7F"/>
      </right>
      <top/>
      <bottom/>
      <diagonal/>
    </border>
    <border>
      <left/>
      <right style="thin">
        <color theme="1"/>
      </right>
      <top/>
      <bottom style="thin">
        <color theme="1"/>
      </bottom>
      <diagonal/>
    </border>
    <border>
      <left style="thin">
        <color theme="1"/>
      </left>
      <right style="thin">
        <color theme="1"/>
      </right>
      <top style="thin">
        <color theme="1"/>
      </top>
      <bottom style="thin">
        <color indexed="64"/>
      </bottom>
      <diagonal/>
    </border>
    <border>
      <left/>
      <right style="thin">
        <color theme="1"/>
      </right>
      <top style="thin">
        <color theme="1"/>
      </top>
      <bottom/>
      <diagonal/>
    </border>
    <border>
      <left style="medium">
        <color theme="1"/>
      </left>
      <right style="thin">
        <color rgb="FF7F7F7F"/>
      </right>
      <top/>
      <bottom/>
      <diagonal/>
    </border>
    <border>
      <left style="thin">
        <color theme="1"/>
      </left>
      <right style="thin">
        <color indexed="64"/>
      </right>
      <top style="thin">
        <color theme="1"/>
      </top>
      <bottom style="thin">
        <color theme="1"/>
      </bottom>
      <diagonal/>
    </border>
    <border>
      <left style="thin">
        <color indexed="64"/>
      </left>
      <right/>
      <top style="thin">
        <color theme="1"/>
      </top>
      <bottom style="thin">
        <color theme="1"/>
      </bottom>
      <diagonal/>
    </border>
    <border>
      <left/>
      <right/>
      <top style="thin">
        <color indexed="64"/>
      </top>
      <bottom style="thin">
        <color indexed="64"/>
      </bottom>
      <diagonal/>
    </border>
    <border>
      <left style="medium">
        <color theme="1"/>
      </left>
      <right/>
      <top style="thin">
        <color theme="1"/>
      </top>
      <bottom style="thin">
        <color theme="1"/>
      </bottom>
      <diagonal/>
    </border>
    <border>
      <left style="medium">
        <color theme="1"/>
      </left>
      <right style="thin">
        <color theme="1"/>
      </right>
      <top style="thin">
        <color theme="1"/>
      </top>
      <bottom/>
      <diagonal/>
    </border>
    <border>
      <left/>
      <right/>
      <top style="thin">
        <color theme="1"/>
      </top>
      <bottom/>
      <diagonal/>
    </border>
    <border>
      <left/>
      <right style="medium">
        <color indexed="64"/>
      </right>
      <top/>
      <bottom style="medium">
        <color theme="1"/>
      </bottom>
      <diagonal/>
    </border>
    <border>
      <left style="medium">
        <color theme="1"/>
      </left>
      <right style="medium">
        <color theme="1"/>
      </right>
      <top/>
      <bottom style="medium">
        <color theme="1"/>
      </bottom>
      <diagonal/>
    </border>
    <border>
      <left style="thin">
        <color indexed="64"/>
      </left>
      <right/>
      <top style="thin">
        <color indexed="64"/>
      </top>
      <bottom style="medium">
        <color theme="1"/>
      </bottom>
      <diagonal/>
    </border>
    <border>
      <left/>
      <right/>
      <top style="thin">
        <color indexed="64"/>
      </top>
      <bottom style="medium">
        <color theme="1"/>
      </bottom>
      <diagonal/>
    </border>
    <border>
      <left style="medium">
        <color indexed="64"/>
      </left>
      <right style="thin">
        <color rgb="FF7F7F7F"/>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style="medium">
        <color indexed="64"/>
      </right>
      <top/>
      <bottom style="medium">
        <color indexed="64"/>
      </bottom>
      <diagonal/>
    </border>
    <border>
      <left/>
      <right style="medium">
        <color theme="1"/>
      </right>
      <top/>
      <bottom style="medium">
        <color theme="1"/>
      </bottom>
      <diagonal/>
    </border>
  </borders>
  <cellStyleXfs count="4">
    <xf numFmtId="0" fontId="0" fillId="0" borderId="0"/>
    <xf numFmtId="0" fontId="3" fillId="2" borderId="1" applyNumberFormat="0" applyAlignment="0" applyProtection="0"/>
    <xf numFmtId="0" fontId="4" fillId="0" borderId="0" applyNumberFormat="0" applyFill="0" applyBorder="0" applyAlignment="0" applyProtection="0"/>
    <xf numFmtId="0" fontId="9" fillId="0" borderId="0" applyNumberFormat="0" applyFill="0" applyBorder="0" applyAlignment="0" applyProtection="0">
      <alignment vertical="top"/>
      <protection locked="0"/>
    </xf>
  </cellStyleXfs>
  <cellXfs count="569">
    <xf numFmtId="0" fontId="0" fillId="0" borderId="0" xfId="0"/>
    <xf numFmtId="0" fontId="0" fillId="0" borderId="0" xfId="0" applyAlignment="1">
      <alignment wrapText="1"/>
    </xf>
    <xf numFmtId="0" fontId="0" fillId="0" borderId="6" xfId="0" applyBorder="1"/>
    <xf numFmtId="0" fontId="0" fillId="0" borderId="8" xfId="0" applyBorder="1"/>
    <xf numFmtId="0" fontId="0" fillId="0" borderId="12" xfId="0" applyBorder="1"/>
    <xf numFmtId="0" fontId="5" fillId="3" borderId="4" xfId="0" applyFont="1" applyFill="1" applyBorder="1"/>
    <xf numFmtId="0" fontId="5" fillId="3" borderId="5" xfId="0" applyFont="1" applyFill="1" applyBorder="1" applyAlignment="1">
      <alignment wrapText="1"/>
    </xf>
    <xf numFmtId="10" fontId="0" fillId="0" borderId="7" xfId="0" applyNumberFormat="1" applyBorder="1"/>
    <xf numFmtId="10" fontId="0" fillId="0" borderId="9" xfId="0" applyNumberFormat="1" applyBorder="1"/>
    <xf numFmtId="0" fontId="0" fillId="0" borderId="25" xfId="0" applyBorder="1"/>
    <xf numFmtId="0" fontId="0" fillId="0" borderId="36" xfId="0" applyBorder="1"/>
    <xf numFmtId="0" fontId="0" fillId="0" borderId="37" xfId="0" applyBorder="1"/>
    <xf numFmtId="0" fontId="0" fillId="0" borderId="39" xfId="0" applyBorder="1"/>
    <xf numFmtId="2" fontId="0" fillId="0" borderId="0" xfId="0" applyNumberFormat="1" applyAlignment="1">
      <alignment horizontal="center"/>
    </xf>
    <xf numFmtId="0" fontId="0" fillId="0" borderId="0" xfId="0" applyAlignment="1">
      <alignment horizontal="center"/>
    </xf>
    <xf numFmtId="0" fontId="0" fillId="0" borderId="37" xfId="0"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0" fontId="0" fillId="0" borderId="0" xfId="0" applyAlignment="1">
      <alignment horizontal="center" vertical="center"/>
    </xf>
    <xf numFmtId="0" fontId="8" fillId="4" borderId="40" xfId="0" applyFont="1" applyFill="1" applyBorder="1" applyAlignment="1">
      <alignment horizontal="left" vertical="top" wrapText="1"/>
    </xf>
    <xf numFmtId="0" fontId="8" fillId="4" borderId="42" xfId="0" applyFont="1" applyFill="1" applyBorder="1" applyAlignment="1">
      <alignment horizontal="left" vertical="top" wrapText="1"/>
    </xf>
    <xf numFmtId="0" fontId="8" fillId="4" borderId="43" xfId="0" applyFont="1" applyFill="1" applyBorder="1" applyAlignment="1">
      <alignment horizontal="left" vertical="top" wrapText="1"/>
    </xf>
    <xf numFmtId="0" fontId="8" fillId="4" borderId="45" xfId="0" applyFont="1" applyFill="1" applyBorder="1" applyAlignment="1">
      <alignment horizontal="left" vertical="top" wrapText="1"/>
    </xf>
    <xf numFmtId="0" fontId="7" fillId="5" borderId="48" xfId="0" applyFont="1" applyFill="1" applyBorder="1"/>
    <xf numFmtId="0" fontId="7" fillId="5" borderId="46" xfId="0" applyFont="1" applyFill="1" applyBorder="1"/>
    <xf numFmtId="10" fontId="0" fillId="0" borderId="38" xfId="0" applyNumberFormat="1" applyBorder="1"/>
    <xf numFmtId="0" fontId="0" fillId="0" borderId="2" xfId="0" applyBorder="1" applyAlignment="1">
      <alignment horizontal="center" vertical="center"/>
    </xf>
    <xf numFmtId="10" fontId="0" fillId="0" borderId="49" xfId="0" applyNumberFormat="1" applyBorder="1"/>
    <xf numFmtId="0" fontId="4" fillId="0" borderId="52" xfId="2" applyBorder="1"/>
    <xf numFmtId="0" fontId="0" fillId="0" borderId="37" xfId="0" applyBorder="1" applyAlignment="1">
      <alignment horizontal="center" vertical="center"/>
    </xf>
    <xf numFmtId="0" fontId="0" fillId="0" borderId="23" xfId="0" applyBorder="1" applyAlignment="1">
      <alignment horizontal="center" vertical="center"/>
    </xf>
    <xf numFmtId="0" fontId="14" fillId="0" borderId="0" xfId="0" applyFont="1" applyAlignment="1">
      <alignment horizontal="left" vertical="center"/>
    </xf>
    <xf numFmtId="0" fontId="13" fillId="0" borderId="0" xfId="0" applyFont="1" applyAlignment="1">
      <alignment horizontal="left" vertical="center"/>
    </xf>
    <xf numFmtId="0" fontId="0" fillId="0" borderId="0" xfId="0" applyAlignment="1">
      <alignment horizontal="left" vertical="center" wrapText="1"/>
    </xf>
    <xf numFmtId="0" fontId="14" fillId="0" borderId="0" xfId="0" applyFont="1" applyAlignment="1">
      <alignment horizontal="center" vertical="center"/>
    </xf>
    <xf numFmtId="0" fontId="13" fillId="0" borderId="0" xfId="0" applyFont="1" applyAlignment="1">
      <alignment horizontal="center" vertical="center"/>
    </xf>
    <xf numFmtId="0" fontId="0" fillId="0" borderId="0" xfId="0" applyAlignment="1">
      <alignment horizontal="center" vertical="center" wrapText="1"/>
    </xf>
    <xf numFmtId="0" fontId="17" fillId="7" borderId="23" xfId="0" applyFont="1" applyFill="1" applyBorder="1" applyAlignment="1">
      <alignment horizontal="center" vertical="center"/>
    </xf>
    <xf numFmtId="0" fontId="5" fillId="11" borderId="14" xfId="0" applyFont="1" applyFill="1" applyBorder="1" applyAlignment="1">
      <alignment horizontal="center" vertical="center" wrapText="1"/>
    </xf>
    <xf numFmtId="0" fontId="5" fillId="11" borderId="15" xfId="0" applyFont="1" applyFill="1" applyBorder="1" applyAlignment="1">
      <alignment horizontal="center" vertical="center" wrapText="1"/>
    </xf>
    <xf numFmtId="0" fontId="5" fillId="11" borderId="15" xfId="0" applyFont="1" applyFill="1" applyBorder="1" applyAlignment="1">
      <alignment wrapText="1"/>
    </xf>
    <xf numFmtId="0" fontId="5" fillId="11" borderId="14" xfId="0" applyFont="1" applyFill="1" applyBorder="1" applyAlignment="1">
      <alignment wrapText="1"/>
    </xf>
    <xf numFmtId="0" fontId="5" fillId="11" borderId="14" xfId="0" applyFont="1" applyFill="1" applyBorder="1" applyAlignment="1">
      <alignment horizontal="center" wrapText="1"/>
    </xf>
    <xf numFmtId="0" fontId="5" fillId="11" borderId="15" xfId="0" applyFont="1" applyFill="1" applyBorder="1" applyAlignment="1">
      <alignment horizontal="center" wrapText="1"/>
    </xf>
    <xf numFmtId="0" fontId="5" fillId="11" borderId="16" xfId="0" applyFont="1" applyFill="1" applyBorder="1" applyAlignment="1">
      <alignment horizontal="center" wrapText="1"/>
    </xf>
    <xf numFmtId="0" fontId="5" fillId="11" borderId="3" xfId="0" applyFont="1" applyFill="1" applyBorder="1" applyAlignment="1">
      <alignment horizontal="center" wrapText="1"/>
    </xf>
    <xf numFmtId="2" fontId="5" fillId="11" borderId="15" xfId="0" applyNumberFormat="1" applyFont="1" applyFill="1" applyBorder="1" applyAlignment="1">
      <alignment horizontal="center" wrapText="1"/>
    </xf>
    <xf numFmtId="2" fontId="20" fillId="2" borderId="22" xfId="1" applyNumberFormat="1" applyFont="1" applyBorder="1" applyAlignment="1">
      <alignment horizontal="center" vertical="center"/>
    </xf>
    <xf numFmtId="2" fontId="20" fillId="8" borderId="19" xfId="1" applyNumberFormat="1" applyFont="1" applyFill="1" applyBorder="1" applyAlignment="1">
      <alignment horizontal="center" vertical="center"/>
    </xf>
    <xf numFmtId="0" fontId="0" fillId="0" borderId="35" xfId="0" applyBorder="1" applyAlignment="1">
      <alignment horizontal="center" vertical="center"/>
    </xf>
    <xf numFmtId="0" fontId="16" fillId="0" borderId="0" xfId="0" applyFont="1"/>
    <xf numFmtId="0" fontId="16" fillId="0" borderId="0" xfId="0" applyFont="1" applyAlignment="1">
      <alignment wrapText="1"/>
    </xf>
    <xf numFmtId="2" fontId="19" fillId="0" borderId="11" xfId="1" applyNumberFormat="1" applyFont="1" applyFill="1" applyBorder="1" applyAlignment="1">
      <alignment horizontal="center"/>
    </xf>
    <xf numFmtId="2" fontId="19" fillId="0" borderId="17" xfId="1" applyNumberFormat="1" applyFont="1" applyFill="1" applyBorder="1" applyAlignment="1">
      <alignment horizontal="center"/>
    </xf>
    <xf numFmtId="2" fontId="19" fillId="0" borderId="18" xfId="1" applyNumberFormat="1" applyFont="1" applyFill="1" applyBorder="1" applyAlignment="1">
      <alignment horizontal="center"/>
    </xf>
    <xf numFmtId="2" fontId="19" fillId="0" borderId="30" xfId="1" applyNumberFormat="1" applyFont="1" applyFill="1" applyBorder="1" applyAlignment="1">
      <alignment horizontal="center"/>
    </xf>
    <xf numFmtId="2" fontId="19" fillId="0" borderId="31" xfId="1" applyNumberFormat="1" applyFont="1" applyFill="1" applyBorder="1" applyAlignment="1">
      <alignment horizontal="center"/>
    </xf>
    <xf numFmtId="2" fontId="19" fillId="0" borderId="32" xfId="1" applyNumberFormat="1" applyFont="1" applyFill="1" applyBorder="1" applyAlignment="1">
      <alignment horizontal="center"/>
    </xf>
    <xf numFmtId="0" fontId="21" fillId="0" borderId="23" xfId="0" applyFont="1" applyBorder="1"/>
    <xf numFmtId="0" fontId="21" fillId="0" borderId="57" xfId="0" applyFont="1" applyBorder="1"/>
    <xf numFmtId="0" fontId="21" fillId="0" borderId="58" xfId="0" applyFont="1" applyBorder="1"/>
    <xf numFmtId="2" fontId="19" fillId="0" borderId="0" xfId="1" applyNumberFormat="1" applyFont="1" applyFill="1" applyBorder="1" applyAlignment="1">
      <alignment horizontal="center"/>
    </xf>
    <xf numFmtId="2" fontId="19" fillId="0" borderId="0" xfId="1" applyNumberFormat="1" applyFont="1" applyFill="1" applyBorder="1" applyAlignment="1">
      <alignment vertical="center"/>
    </xf>
    <xf numFmtId="2" fontId="20" fillId="0" borderId="0" xfId="1" applyNumberFormat="1" applyFont="1" applyFill="1" applyBorder="1" applyAlignment="1">
      <alignment horizontal="center"/>
    </xf>
    <xf numFmtId="0" fontId="7" fillId="5" borderId="47" xfId="0" applyFont="1" applyFill="1" applyBorder="1" applyAlignment="1">
      <alignment horizontal="center"/>
    </xf>
    <xf numFmtId="0" fontId="8" fillId="4" borderId="44" xfId="0" applyFont="1" applyFill="1" applyBorder="1" applyAlignment="1">
      <alignment horizontal="center" vertical="top" wrapText="1"/>
    </xf>
    <xf numFmtId="0" fontId="10" fillId="4" borderId="41" xfId="3" applyFont="1" applyFill="1" applyBorder="1" applyAlignment="1" applyProtection="1">
      <alignment horizontal="center" vertical="top" wrapText="1"/>
    </xf>
    <xf numFmtId="0" fontId="8" fillId="4" borderId="41" xfId="0" applyFont="1" applyFill="1" applyBorder="1" applyAlignment="1">
      <alignment horizontal="center" vertical="top" wrapText="1"/>
    </xf>
    <xf numFmtId="0" fontId="13" fillId="9" borderId="35" xfId="0" applyFont="1" applyFill="1" applyBorder="1" applyAlignment="1">
      <alignment horizontal="left" vertical="center"/>
    </xf>
    <xf numFmtId="0" fontId="13" fillId="9" borderId="2" xfId="0" applyFont="1" applyFill="1" applyBorder="1" applyAlignment="1">
      <alignment horizontal="left" vertical="center"/>
    </xf>
    <xf numFmtId="0" fontId="13" fillId="9" borderId="2" xfId="0" applyFont="1" applyFill="1" applyBorder="1" applyAlignment="1">
      <alignment horizontal="left" vertical="center" wrapText="1"/>
    </xf>
    <xf numFmtId="0" fontId="13" fillId="10" borderId="35" xfId="0" applyFont="1" applyFill="1" applyBorder="1" applyAlignment="1">
      <alignment horizontal="center" vertical="center" wrapText="1"/>
    </xf>
    <xf numFmtId="0" fontId="4" fillId="0" borderId="38" xfId="2" applyBorder="1" applyAlignment="1">
      <alignment horizontal="center" wrapText="1"/>
    </xf>
    <xf numFmtId="0" fontId="5" fillId="11" borderId="2" xfId="0" applyFont="1" applyFill="1" applyBorder="1" applyAlignment="1">
      <alignment horizontal="left" vertical="center" wrapText="1"/>
    </xf>
    <xf numFmtId="0" fontId="0" fillId="0" borderId="2" xfId="0" applyBorder="1"/>
    <xf numFmtId="0" fontId="23" fillId="14" borderId="2" xfId="0" applyFont="1" applyFill="1" applyBorder="1" applyAlignment="1">
      <alignment vertical="top" wrapText="1"/>
    </xf>
    <xf numFmtId="0" fontId="27" fillId="9" borderId="2" xfId="0" applyFont="1" applyFill="1" applyBorder="1" applyAlignment="1">
      <alignment horizontal="left" vertical="center" wrapText="1"/>
    </xf>
    <xf numFmtId="0" fontId="28" fillId="9" borderId="2" xfId="0" applyFont="1" applyFill="1" applyBorder="1" applyAlignment="1">
      <alignment horizontal="left" vertical="center"/>
    </xf>
    <xf numFmtId="0" fontId="15" fillId="7" borderId="23" xfId="0" applyFont="1" applyFill="1" applyBorder="1" applyAlignment="1">
      <alignment horizontal="center" vertical="center"/>
    </xf>
    <xf numFmtId="0" fontId="28" fillId="9" borderId="2" xfId="0" applyFont="1" applyFill="1" applyBorder="1"/>
    <xf numFmtId="0" fontId="4" fillId="0" borderId="0" xfId="2" applyBorder="1"/>
    <xf numFmtId="0" fontId="29" fillId="9" borderId="2" xfId="0" applyFont="1" applyFill="1" applyBorder="1" applyAlignment="1">
      <alignment horizontal="left" vertical="center" wrapText="1"/>
    </xf>
    <xf numFmtId="0" fontId="13" fillId="10" borderId="53" xfId="0" applyFont="1" applyFill="1" applyBorder="1" applyAlignment="1">
      <alignment horizontal="center" vertical="center" wrapText="1"/>
    </xf>
    <xf numFmtId="0" fontId="0" fillId="0" borderId="54" xfId="0" applyBorder="1" applyAlignment="1">
      <alignment horizontal="center"/>
    </xf>
    <xf numFmtId="0" fontId="13" fillId="9" borderId="35" xfId="0" applyFont="1" applyFill="1" applyBorder="1" applyAlignment="1">
      <alignment vertical="center"/>
    </xf>
    <xf numFmtId="0" fontId="4" fillId="0" borderId="54" xfId="2" applyBorder="1" applyAlignment="1">
      <alignment horizontal="center" wrapText="1"/>
    </xf>
    <xf numFmtId="0" fontId="13" fillId="9" borderId="2" xfId="0" applyFont="1" applyFill="1" applyBorder="1" applyAlignment="1">
      <alignment vertical="center"/>
    </xf>
    <xf numFmtId="0" fontId="4" fillId="0" borderId="33" xfId="2" applyBorder="1"/>
    <xf numFmtId="0" fontId="0" fillId="0" borderId="66" xfId="0" applyBorder="1"/>
    <xf numFmtId="0" fontId="0" fillId="0" borderId="34" xfId="0" applyBorder="1" applyAlignment="1">
      <alignment horizontal="center"/>
    </xf>
    <xf numFmtId="0" fontId="0" fillId="0" borderId="53" xfId="0" applyBorder="1" applyAlignment="1">
      <alignment horizontal="center"/>
    </xf>
    <xf numFmtId="0" fontId="13" fillId="10" borderId="2" xfId="0" applyFont="1" applyFill="1" applyBorder="1" applyAlignment="1">
      <alignment horizontal="center" vertical="center" wrapText="1"/>
    </xf>
    <xf numFmtId="0" fontId="15" fillId="7" borderId="34" xfId="0" applyFont="1" applyFill="1" applyBorder="1" applyAlignment="1">
      <alignment horizontal="center" vertical="center"/>
    </xf>
    <xf numFmtId="0" fontId="21" fillId="19" borderId="2" xfId="0" applyFont="1" applyFill="1" applyBorder="1" applyAlignment="1">
      <alignment horizontal="center" vertical="center"/>
    </xf>
    <xf numFmtId="0" fontId="21" fillId="19" borderId="2" xfId="0" applyFont="1" applyFill="1" applyBorder="1"/>
    <xf numFmtId="0" fontId="0" fillId="19" borderId="2" xfId="0" applyFill="1" applyBorder="1" applyAlignment="1">
      <alignment wrapText="1"/>
    </xf>
    <xf numFmtId="0" fontId="0" fillId="0" borderId="35" xfId="0" applyBorder="1"/>
    <xf numFmtId="0" fontId="0" fillId="19" borderId="2" xfId="0" applyFill="1" applyBorder="1" applyAlignment="1">
      <alignment horizontal="center" vertical="center"/>
    </xf>
    <xf numFmtId="0" fontId="13" fillId="19" borderId="2" xfId="0" applyFont="1" applyFill="1" applyBorder="1" applyAlignment="1">
      <alignment vertical="center" wrapText="1"/>
    </xf>
    <xf numFmtId="0" fontId="0" fillId="19" borderId="2" xfId="0" applyFill="1" applyBorder="1"/>
    <xf numFmtId="2" fontId="19" fillId="19" borderId="2" xfId="1" applyNumberFormat="1" applyFont="1" applyFill="1" applyBorder="1" applyAlignment="1">
      <alignment horizontal="center"/>
    </xf>
    <xf numFmtId="0" fontId="28" fillId="9" borderId="35" xfId="0" applyFont="1" applyFill="1" applyBorder="1"/>
    <xf numFmtId="0" fontId="29" fillId="9" borderId="35" xfId="0" applyFont="1" applyFill="1" applyBorder="1" applyAlignment="1">
      <alignment horizontal="left" vertical="center" wrapText="1"/>
    </xf>
    <xf numFmtId="0" fontId="29" fillId="19" borderId="2" xfId="0" applyFont="1" applyFill="1" applyBorder="1" applyAlignment="1">
      <alignment horizontal="left" vertical="center" wrapText="1"/>
    </xf>
    <xf numFmtId="0" fontId="13" fillId="19" borderId="2" xfId="0" applyFont="1" applyFill="1" applyBorder="1" applyAlignment="1">
      <alignment horizontal="left" vertical="center"/>
    </xf>
    <xf numFmtId="0" fontId="1" fillId="0" borderId="37" xfId="0" applyFont="1" applyBorder="1" applyAlignment="1">
      <alignment horizontal="center" vertical="center"/>
    </xf>
    <xf numFmtId="0" fontId="1" fillId="0" borderId="3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xf>
    <xf numFmtId="0" fontId="30" fillId="9" borderId="2" xfId="0" applyFont="1" applyFill="1" applyBorder="1" applyAlignment="1">
      <alignment horizontal="left" vertical="center"/>
    </xf>
    <xf numFmtId="2" fontId="25" fillId="15" borderId="55" xfId="0" applyNumberFormat="1" applyFont="1" applyFill="1" applyBorder="1"/>
    <xf numFmtId="2" fontId="25" fillId="16" borderId="30" xfId="0" applyNumberFormat="1" applyFont="1" applyFill="1" applyBorder="1"/>
    <xf numFmtId="2" fontId="25" fillId="16" borderId="55" xfId="0" applyNumberFormat="1" applyFont="1" applyFill="1" applyBorder="1"/>
    <xf numFmtId="2" fontId="25" fillId="15" borderId="30" xfId="0" applyNumberFormat="1" applyFont="1" applyFill="1" applyBorder="1"/>
    <xf numFmtId="2" fontId="25" fillId="15" borderId="61" xfId="0" applyNumberFormat="1" applyFont="1" applyFill="1" applyBorder="1"/>
    <xf numFmtId="2" fontId="32" fillId="15" borderId="55" xfId="0" applyNumberFormat="1" applyFont="1" applyFill="1" applyBorder="1"/>
    <xf numFmtId="2" fontId="32" fillId="16" borderId="30" xfId="0" applyNumberFormat="1" applyFont="1" applyFill="1" applyBorder="1"/>
    <xf numFmtId="2" fontId="32" fillId="16" borderId="55" xfId="0" applyNumberFormat="1" applyFont="1" applyFill="1" applyBorder="1"/>
    <xf numFmtId="2" fontId="32" fillId="15" borderId="30" xfId="0" applyNumberFormat="1" applyFont="1" applyFill="1" applyBorder="1"/>
    <xf numFmtId="2" fontId="32" fillId="15" borderId="61" xfId="0" applyNumberFormat="1" applyFont="1" applyFill="1" applyBorder="1"/>
    <xf numFmtId="2" fontId="31" fillId="0" borderId="23" xfId="0" applyNumberFormat="1" applyFont="1" applyBorder="1"/>
    <xf numFmtId="2" fontId="31" fillId="0" borderId="57" xfId="0" applyNumberFormat="1" applyFont="1" applyBorder="1"/>
    <xf numFmtId="2" fontId="31" fillId="0" borderId="58" xfId="0" applyNumberFormat="1" applyFont="1" applyBorder="1"/>
    <xf numFmtId="2" fontId="31" fillId="0" borderId="6" xfId="0" applyNumberFormat="1" applyFont="1" applyBorder="1" applyAlignment="1">
      <alignment horizontal="right" vertical="center"/>
    </xf>
    <xf numFmtId="2" fontId="31" fillId="0" borderId="2" xfId="0" applyNumberFormat="1" applyFont="1" applyBorder="1" applyAlignment="1">
      <alignment horizontal="right" vertical="center"/>
    </xf>
    <xf numFmtId="2" fontId="31" fillId="0" borderId="7" xfId="0" applyNumberFormat="1" applyFont="1" applyBorder="1" applyAlignment="1">
      <alignment horizontal="right" vertical="center"/>
    </xf>
    <xf numFmtId="2" fontId="31" fillId="0" borderId="34" xfId="0" applyNumberFormat="1" applyFont="1" applyBorder="1" applyAlignment="1">
      <alignment horizontal="right" vertical="center"/>
    </xf>
    <xf numFmtId="2" fontId="31" fillId="0" borderId="53" xfId="0" applyNumberFormat="1" applyFont="1" applyBorder="1" applyAlignment="1">
      <alignment horizontal="right" vertical="center"/>
    </xf>
    <xf numFmtId="2" fontId="31" fillId="0" borderId="54" xfId="0" applyNumberFormat="1" applyFont="1" applyBorder="1" applyAlignment="1">
      <alignment horizontal="right" vertical="center"/>
    </xf>
    <xf numFmtId="2" fontId="31" fillId="0" borderId="37" xfId="0" applyNumberFormat="1" applyFont="1" applyBorder="1" applyAlignment="1">
      <alignment horizontal="right" vertical="center"/>
    </xf>
    <xf numFmtId="2" fontId="31" fillId="0" borderId="35" xfId="0" applyNumberFormat="1" applyFont="1" applyBorder="1" applyAlignment="1">
      <alignment horizontal="right" vertical="center"/>
    </xf>
    <xf numFmtId="2" fontId="31" fillId="0" borderId="38" xfId="0" applyNumberFormat="1" applyFont="1" applyBorder="1" applyAlignment="1">
      <alignment horizontal="right" vertical="center"/>
    </xf>
    <xf numFmtId="2" fontId="21" fillId="0" borderId="23" xfId="0" applyNumberFormat="1" applyFont="1" applyBorder="1"/>
    <xf numFmtId="2" fontId="21" fillId="0" borderId="57" xfId="0" applyNumberFormat="1" applyFont="1" applyBorder="1"/>
    <xf numFmtId="2" fontId="21" fillId="0" borderId="58" xfId="0" applyNumberFormat="1" applyFont="1" applyBorder="1"/>
    <xf numFmtId="2" fontId="0" fillId="0" borderId="37" xfId="0" applyNumberFormat="1" applyBorder="1" applyAlignment="1">
      <alignment horizontal="right"/>
    </xf>
    <xf numFmtId="2" fontId="0" fillId="0" borderId="35" xfId="0" applyNumberFormat="1" applyBorder="1" applyAlignment="1">
      <alignment horizontal="right"/>
    </xf>
    <xf numFmtId="2" fontId="0" fillId="0" borderId="38" xfId="0" applyNumberFormat="1" applyBorder="1" applyAlignment="1">
      <alignment horizontal="right"/>
    </xf>
    <xf numFmtId="0" fontId="30" fillId="9" borderId="35" xfId="0" applyFont="1" applyFill="1" applyBorder="1" applyAlignment="1">
      <alignment horizontal="left" vertical="center"/>
    </xf>
    <xf numFmtId="2" fontId="0" fillId="0" borderId="23" xfId="0" applyNumberFormat="1" applyBorder="1" applyAlignment="1">
      <alignment horizontal="right" vertical="center"/>
    </xf>
    <xf numFmtId="2" fontId="0" fillId="0" borderId="24" xfId="0" applyNumberFormat="1" applyBorder="1" applyAlignment="1">
      <alignment horizontal="right" vertical="center"/>
    </xf>
    <xf numFmtId="2" fontId="0" fillId="0" borderId="26" xfId="0" applyNumberFormat="1" applyBorder="1" applyAlignment="1">
      <alignment horizontal="right" vertical="center"/>
    </xf>
    <xf numFmtId="2" fontId="0" fillId="0" borderId="57" xfId="0" applyNumberFormat="1" applyBorder="1" applyAlignment="1">
      <alignment horizontal="right" vertical="center"/>
    </xf>
    <xf numFmtId="2" fontId="0" fillId="0" borderId="58" xfId="0" applyNumberFormat="1" applyBorder="1" applyAlignment="1">
      <alignment horizontal="right" vertical="center"/>
    </xf>
    <xf numFmtId="0" fontId="13" fillId="19" borderId="35" xfId="0" applyFont="1" applyFill="1" applyBorder="1" applyAlignment="1">
      <alignment horizontal="center" vertical="center" wrapText="1"/>
    </xf>
    <xf numFmtId="0" fontId="13" fillId="19" borderId="2" xfId="0" applyFont="1" applyFill="1" applyBorder="1" applyAlignment="1">
      <alignment horizontal="center" vertical="center" wrapText="1"/>
    </xf>
    <xf numFmtId="0" fontId="22" fillId="13" borderId="62" xfId="0" applyFont="1" applyFill="1" applyBorder="1" applyAlignment="1">
      <alignment horizontal="center" vertical="center"/>
    </xf>
    <xf numFmtId="0" fontId="23" fillId="18" borderId="2" xfId="0" applyFont="1" applyFill="1" applyBorder="1" applyAlignment="1">
      <alignment horizontal="center" wrapText="1"/>
    </xf>
    <xf numFmtId="0" fontId="0" fillId="0" borderId="2" xfId="0" applyBorder="1" applyAlignment="1">
      <alignment wrapText="1"/>
    </xf>
    <xf numFmtId="0" fontId="21" fillId="0" borderId="2" xfId="0" applyFont="1" applyBorder="1" applyAlignment="1">
      <alignment horizontal="center" vertical="center"/>
    </xf>
    <xf numFmtId="2" fontId="21" fillId="0" borderId="2" xfId="0" applyNumberFormat="1" applyFont="1" applyBorder="1"/>
    <xf numFmtId="2" fontId="25" fillId="15" borderId="2" xfId="0" applyNumberFormat="1" applyFont="1" applyFill="1" applyBorder="1"/>
    <xf numFmtId="2" fontId="6" fillId="2" borderId="21" xfId="1" applyNumberFormat="1" applyFont="1" applyBorder="1" applyAlignment="1">
      <alignment horizontal="center" vertical="center"/>
    </xf>
    <xf numFmtId="2" fontId="6" fillId="2" borderId="19" xfId="1" applyNumberFormat="1" applyFont="1" applyBorder="1" applyAlignment="1">
      <alignment horizontal="center" vertical="center"/>
    </xf>
    <xf numFmtId="0" fontId="30" fillId="20" borderId="2" xfId="0" applyFont="1" applyFill="1" applyBorder="1" applyAlignment="1">
      <alignment vertical="top" wrapText="1"/>
    </xf>
    <xf numFmtId="0" fontId="8" fillId="19" borderId="2" xfId="0" applyFont="1" applyFill="1" applyBorder="1" applyAlignment="1">
      <alignment vertical="center" wrapText="1"/>
    </xf>
    <xf numFmtId="0" fontId="8" fillId="0" borderId="2" xfId="0" applyFont="1" applyBorder="1" applyAlignment="1">
      <alignment horizontal="left" vertical="center" wrapText="1"/>
    </xf>
    <xf numFmtId="0" fontId="8" fillId="0" borderId="51" xfId="0" applyFont="1" applyBorder="1" applyAlignment="1">
      <alignment horizontal="left" vertical="center" wrapText="1"/>
    </xf>
    <xf numFmtId="0" fontId="33" fillId="0" borderId="0" xfId="0" applyFont="1" applyAlignment="1">
      <alignment horizontal="left" vertical="center"/>
    </xf>
    <xf numFmtId="0" fontId="30" fillId="0" borderId="0" xfId="0" applyFont="1" applyAlignment="1">
      <alignment horizontal="left" vertical="center"/>
    </xf>
    <xf numFmtId="0" fontId="30" fillId="9" borderId="2" xfId="0" applyFont="1" applyFill="1" applyBorder="1" applyAlignment="1">
      <alignment vertical="center"/>
    </xf>
    <xf numFmtId="0" fontId="30" fillId="19" borderId="2" xfId="0" applyFont="1" applyFill="1" applyBorder="1" applyAlignment="1">
      <alignment horizontal="center" vertical="center"/>
    </xf>
    <xf numFmtId="0" fontId="8" fillId="0" borderId="0" xfId="0" applyFont="1" applyAlignment="1">
      <alignment horizontal="left" vertical="center" wrapText="1"/>
    </xf>
    <xf numFmtId="0" fontId="0" fillId="7" borderId="0" xfId="0" applyFill="1" applyAlignment="1">
      <alignment horizontal="center" vertical="center"/>
    </xf>
    <xf numFmtId="0" fontId="0" fillId="9" borderId="2" xfId="0" applyFill="1" applyBorder="1" applyAlignment="1">
      <alignment wrapText="1"/>
    </xf>
    <xf numFmtId="0" fontId="22" fillId="13" borderId="0" xfId="0" applyFont="1" applyFill="1" applyAlignment="1">
      <alignment horizontal="left" vertical="center"/>
    </xf>
    <xf numFmtId="0" fontId="0" fillId="9" borderId="2" xfId="0" applyFill="1" applyBorder="1"/>
    <xf numFmtId="0" fontId="15" fillId="7" borderId="0" xfId="0" applyFont="1" applyFill="1" applyAlignment="1">
      <alignment horizontal="left" vertical="center"/>
    </xf>
    <xf numFmtId="0" fontId="15" fillId="7" borderId="51" xfId="0" applyFont="1" applyFill="1" applyBorder="1" applyAlignment="1">
      <alignment horizontal="left" vertical="center"/>
    </xf>
    <xf numFmtId="0" fontId="17" fillId="7" borderId="51" xfId="0" applyFont="1" applyFill="1" applyBorder="1" applyAlignment="1">
      <alignment horizontal="left" vertical="center"/>
    </xf>
    <xf numFmtId="0" fontId="17" fillId="7" borderId="34" xfId="0" applyFont="1" applyFill="1" applyBorder="1" applyAlignment="1">
      <alignment horizontal="center" vertical="center"/>
    </xf>
    <xf numFmtId="0" fontId="17" fillId="7" borderId="0" xfId="0" applyFont="1" applyFill="1" applyAlignment="1">
      <alignment horizontal="left" vertical="center"/>
    </xf>
    <xf numFmtId="2" fontId="6" fillId="2" borderId="20" xfId="1" applyNumberFormat="1" applyFont="1" applyBorder="1" applyAlignment="1">
      <alignment horizontal="center" vertical="center"/>
    </xf>
    <xf numFmtId="0" fontId="7" fillId="5" borderId="66" xfId="0" applyFont="1" applyFill="1" applyBorder="1"/>
    <xf numFmtId="0" fontId="7" fillId="5" borderId="0" xfId="0" applyFont="1" applyFill="1" applyAlignment="1">
      <alignment horizontal="center"/>
    </xf>
    <xf numFmtId="0" fontId="7" fillId="5" borderId="50" xfId="0" applyFont="1" applyFill="1" applyBorder="1"/>
    <xf numFmtId="0" fontId="8" fillId="4" borderId="77" xfId="0" applyFont="1" applyFill="1" applyBorder="1" applyAlignment="1">
      <alignment horizontal="center" vertical="center" wrapText="1"/>
    </xf>
    <xf numFmtId="0" fontId="8" fillId="4" borderId="83" xfId="0" applyFont="1" applyFill="1" applyBorder="1" applyAlignment="1">
      <alignment horizontal="center" vertical="center" wrapText="1"/>
    </xf>
    <xf numFmtId="0" fontId="8" fillId="4" borderId="84" xfId="0" applyFont="1" applyFill="1" applyBorder="1" applyAlignment="1">
      <alignment horizontal="left" vertical="top" wrapText="1"/>
    </xf>
    <xf numFmtId="0" fontId="8" fillId="4" borderId="79"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85" xfId="0" applyFont="1" applyFill="1" applyBorder="1" applyAlignment="1">
      <alignment horizontal="center" vertical="top" wrapText="1"/>
    </xf>
    <xf numFmtId="0" fontId="0" fillId="0" borderId="98" xfId="0" applyBorder="1" applyAlignment="1">
      <alignment horizontal="center" vertical="center"/>
    </xf>
    <xf numFmtId="0" fontId="8" fillId="4" borderId="86" xfId="0" applyFont="1" applyFill="1" applyBorder="1" applyAlignment="1">
      <alignment horizontal="left" vertical="top" wrapText="1"/>
    </xf>
    <xf numFmtId="0" fontId="8" fillId="4" borderId="78" xfId="0" applyFont="1" applyFill="1" applyBorder="1" applyAlignment="1">
      <alignment horizontal="left" vertical="top" wrapText="1"/>
    </xf>
    <xf numFmtId="0" fontId="0" fillId="4" borderId="81" xfId="0" applyFill="1" applyBorder="1"/>
    <xf numFmtId="0" fontId="8" fillId="4" borderId="82" xfId="0" applyFont="1" applyFill="1" applyBorder="1" applyAlignment="1">
      <alignment horizontal="center" vertical="top" wrapText="1"/>
    </xf>
    <xf numFmtId="0" fontId="36" fillId="3" borderId="0" xfId="0" applyFont="1" applyFill="1" applyAlignment="1">
      <alignment horizontal="center" wrapText="1"/>
    </xf>
    <xf numFmtId="1" fontId="37" fillId="2" borderId="1" xfId="1" applyNumberFormat="1" applyFont="1" applyAlignment="1">
      <alignment horizontal="center"/>
    </xf>
    <xf numFmtId="0" fontId="38" fillId="0" borderId="0" xfId="0" applyFont="1"/>
    <xf numFmtId="2" fontId="5" fillId="24" borderId="94" xfId="0" applyNumberFormat="1" applyFont="1" applyFill="1" applyBorder="1" applyAlignment="1">
      <alignment horizontal="center" vertical="center" wrapText="1"/>
    </xf>
    <xf numFmtId="0" fontId="25" fillId="21" borderId="24" xfId="0" applyFont="1" applyFill="1" applyBorder="1"/>
    <xf numFmtId="0" fontId="0" fillId="0" borderId="24" xfId="0" applyBorder="1"/>
    <xf numFmtId="0" fontId="0" fillId="0" borderId="103" xfId="0" applyBorder="1"/>
    <xf numFmtId="2" fontId="5" fillId="22" borderId="94" xfId="0" applyNumberFormat="1" applyFont="1" applyFill="1" applyBorder="1" applyAlignment="1">
      <alignment horizontal="center" vertical="center" wrapText="1"/>
    </xf>
    <xf numFmtId="0" fontId="12" fillId="22" borderId="104" xfId="0" applyFont="1" applyFill="1" applyBorder="1" applyAlignment="1">
      <alignment horizontal="center" vertical="center" wrapText="1"/>
    </xf>
    <xf numFmtId="0" fontId="34" fillId="22" borderId="80" xfId="0" applyFont="1" applyFill="1" applyBorder="1" applyAlignment="1">
      <alignment horizontal="center" vertical="center"/>
    </xf>
    <xf numFmtId="0" fontId="34" fillId="23" borderId="80" xfId="0" applyFont="1" applyFill="1" applyBorder="1" applyAlignment="1">
      <alignment horizontal="center" vertical="center"/>
    </xf>
    <xf numFmtId="0" fontId="35" fillId="22" borderId="96" xfId="0" applyFont="1" applyFill="1" applyBorder="1" applyAlignment="1">
      <alignment horizontal="center" vertical="center"/>
    </xf>
    <xf numFmtId="0" fontId="35" fillId="23" borderId="97" xfId="0" applyFont="1" applyFill="1" applyBorder="1" applyAlignment="1">
      <alignment horizontal="center" vertical="center"/>
    </xf>
    <xf numFmtId="2" fontId="26" fillId="17" borderId="24" xfId="0" applyNumberFormat="1" applyFont="1" applyFill="1" applyBorder="1"/>
    <xf numFmtId="2" fontId="26" fillId="17" borderId="52" xfId="0" applyNumberFormat="1" applyFont="1" applyFill="1" applyBorder="1"/>
    <xf numFmtId="2" fontId="26" fillId="17" borderId="13" xfId="0" applyNumberFormat="1" applyFont="1" applyFill="1" applyBorder="1"/>
    <xf numFmtId="0" fontId="0" fillId="0" borderId="108" xfId="0" applyBorder="1"/>
    <xf numFmtId="0" fontId="0" fillId="0" borderId="108" xfId="0" applyBorder="1" applyAlignment="1">
      <alignment horizontal="center"/>
    </xf>
    <xf numFmtId="0" fontId="0" fillId="0" borderId="109" xfId="0" applyBorder="1" applyAlignment="1">
      <alignment horizontal="center" vertical="center" wrapText="1"/>
    </xf>
    <xf numFmtId="0" fontId="8" fillId="0" borderId="108" xfId="0" applyFont="1" applyBorder="1"/>
    <xf numFmtId="0" fontId="8" fillId="4" borderId="110" xfId="0" applyFont="1" applyFill="1" applyBorder="1" applyAlignment="1">
      <alignment horizontal="left" vertical="top" wrapText="1"/>
    </xf>
    <xf numFmtId="0" fontId="8" fillId="4" borderId="0" xfId="0" applyFont="1" applyFill="1" applyAlignment="1">
      <alignment horizontal="left" vertical="top" wrapText="1"/>
    </xf>
    <xf numFmtId="0" fontId="0" fillId="0" borderId="111" xfId="0" applyBorder="1"/>
    <xf numFmtId="0" fontId="0" fillId="0" borderId="111" xfId="0" applyBorder="1" applyAlignment="1">
      <alignment wrapText="1"/>
    </xf>
    <xf numFmtId="0" fontId="0" fillId="0" borderId="112" xfId="0" applyBorder="1"/>
    <xf numFmtId="0" fontId="0" fillId="19" borderId="112" xfId="0" applyFill="1" applyBorder="1"/>
    <xf numFmtId="0" fontId="0" fillId="0" borderId="113" xfId="0" applyBorder="1"/>
    <xf numFmtId="0" fontId="16" fillId="0" borderId="111" xfId="0" applyFont="1" applyBorder="1"/>
    <xf numFmtId="0" fontId="0" fillId="0" borderId="115" xfId="0" applyBorder="1"/>
    <xf numFmtId="0" fontId="0" fillId="0" borderId="111" xfId="0" applyBorder="1" applyAlignment="1">
      <alignment horizontal="center" vertical="center"/>
    </xf>
    <xf numFmtId="0" fontId="12" fillId="24" borderId="116" xfId="0" applyFont="1" applyFill="1" applyBorder="1" applyAlignment="1">
      <alignment horizontal="center" vertical="center" wrapText="1"/>
    </xf>
    <xf numFmtId="2" fontId="26" fillId="17" borderId="10" xfId="0" applyNumberFormat="1" applyFont="1" applyFill="1" applyBorder="1"/>
    <xf numFmtId="0" fontId="0" fillId="19" borderId="10" xfId="0" applyFill="1" applyBorder="1"/>
    <xf numFmtId="0" fontId="0" fillId="19" borderId="0" xfId="0" applyFill="1" applyAlignment="1">
      <alignment wrapText="1"/>
    </xf>
    <xf numFmtId="0" fontId="0" fillId="19" borderId="0" xfId="0" applyFill="1"/>
    <xf numFmtId="0" fontId="0" fillId="0" borderId="59" xfId="0" applyBorder="1" applyAlignment="1">
      <alignment wrapText="1"/>
    </xf>
    <xf numFmtId="0" fontId="0" fillId="19" borderId="59" xfId="0" applyFill="1" applyBorder="1" applyAlignment="1">
      <alignment wrapText="1"/>
    </xf>
    <xf numFmtId="0" fontId="0" fillId="0" borderId="59" xfId="0" applyBorder="1"/>
    <xf numFmtId="0" fontId="0" fillId="19" borderId="59" xfId="0" applyFill="1" applyBorder="1"/>
    <xf numFmtId="0" fontId="0" fillId="0" borderId="117" xfId="0" applyBorder="1"/>
    <xf numFmtId="0" fontId="15" fillId="19" borderId="0" xfId="0" applyFont="1" applyFill="1" applyAlignment="1">
      <alignment horizontal="center" vertical="center"/>
    </xf>
    <xf numFmtId="0" fontId="22" fillId="19" borderId="0" xfId="0" applyFont="1" applyFill="1"/>
    <xf numFmtId="0" fontId="0" fillId="19" borderId="117" xfId="0" applyFill="1" applyBorder="1"/>
    <xf numFmtId="0" fontId="0" fillId="19" borderId="35" xfId="0" applyFill="1" applyBorder="1"/>
    <xf numFmtId="0" fontId="0" fillId="0" borderId="57" xfId="0" applyBorder="1"/>
    <xf numFmtId="0" fontId="13" fillId="19" borderId="35" xfId="0" applyFont="1" applyFill="1" applyBorder="1" applyAlignment="1">
      <alignment horizontal="left" vertical="center"/>
    </xf>
    <xf numFmtId="0" fontId="21" fillId="19" borderId="35" xfId="0" applyFont="1" applyFill="1" applyBorder="1"/>
    <xf numFmtId="2" fontId="19" fillId="19" borderId="35" xfId="1" applyNumberFormat="1" applyFont="1" applyFill="1" applyBorder="1" applyAlignment="1">
      <alignment horizontal="center"/>
    </xf>
    <xf numFmtId="0" fontId="0" fillId="19" borderId="52" xfId="0" applyFill="1" applyBorder="1"/>
    <xf numFmtId="0" fontId="0" fillId="0" borderId="24" xfId="0" applyBorder="1" applyAlignment="1">
      <alignment horizontal="center" vertical="center"/>
    </xf>
    <xf numFmtId="0" fontId="13" fillId="9" borderId="24" xfId="0" applyFont="1" applyFill="1" applyBorder="1" applyAlignment="1">
      <alignment horizontal="left" vertical="center"/>
    </xf>
    <xf numFmtId="0" fontId="13" fillId="10" borderId="24" xfId="0" applyFont="1" applyFill="1" applyBorder="1" applyAlignment="1">
      <alignment horizontal="center" vertical="center" wrapText="1"/>
    </xf>
    <xf numFmtId="0" fontId="0" fillId="19" borderId="111" xfId="0" applyFill="1" applyBorder="1"/>
    <xf numFmtId="0" fontId="0" fillId="19" borderId="111" xfId="0" applyFill="1" applyBorder="1" applyAlignment="1">
      <alignment wrapText="1"/>
    </xf>
    <xf numFmtId="2" fontId="19" fillId="12" borderId="112" xfId="1" applyNumberFormat="1" applyFont="1" applyFill="1" applyBorder="1" applyAlignment="1">
      <alignment vertical="center"/>
    </xf>
    <xf numFmtId="2" fontId="19" fillId="19" borderId="112" xfId="1" applyNumberFormat="1" applyFont="1" applyFill="1" applyBorder="1" applyAlignment="1">
      <alignment vertical="center"/>
    </xf>
    <xf numFmtId="2" fontId="19" fillId="19" borderId="10" xfId="1" applyNumberFormat="1" applyFont="1" applyFill="1" applyBorder="1" applyAlignment="1">
      <alignment horizontal="center"/>
    </xf>
    <xf numFmtId="2" fontId="19" fillId="12" borderId="115" xfId="1" applyNumberFormat="1" applyFont="1" applyFill="1" applyBorder="1" applyAlignment="1">
      <alignment vertical="center"/>
    </xf>
    <xf numFmtId="2" fontId="19" fillId="19" borderId="113" xfId="1" applyNumberFormat="1" applyFont="1" applyFill="1" applyBorder="1" applyAlignment="1">
      <alignment vertical="center"/>
    </xf>
    <xf numFmtId="2" fontId="19" fillId="19" borderId="52" xfId="1" applyNumberFormat="1" applyFont="1" applyFill="1" applyBorder="1" applyAlignment="1">
      <alignment horizontal="center"/>
    </xf>
    <xf numFmtId="2" fontId="19" fillId="0" borderId="112" xfId="1" applyNumberFormat="1" applyFont="1" applyFill="1" applyBorder="1" applyAlignment="1">
      <alignment vertical="center"/>
    </xf>
    <xf numFmtId="2" fontId="19" fillId="12" borderId="124" xfId="1" applyNumberFormat="1" applyFont="1" applyFill="1" applyBorder="1" applyAlignment="1">
      <alignment vertical="center"/>
    </xf>
    <xf numFmtId="0" fontId="25" fillId="21" borderId="115" xfId="0" applyFont="1" applyFill="1" applyBorder="1"/>
    <xf numFmtId="2" fontId="20" fillId="19" borderId="10" xfId="1" applyNumberFormat="1" applyFont="1" applyFill="1" applyBorder="1" applyAlignment="1">
      <alignment horizontal="center"/>
    </xf>
    <xf numFmtId="2" fontId="20" fillId="0" borderId="61" xfId="1" applyNumberFormat="1" applyFont="1" applyFill="1" applyBorder="1" applyAlignment="1">
      <alignment horizontal="center"/>
    </xf>
    <xf numFmtId="0" fontId="25" fillId="21" borderId="130" xfId="0" applyFont="1" applyFill="1" applyBorder="1"/>
    <xf numFmtId="0" fontId="0" fillId="19" borderId="113" xfId="0" applyFill="1" applyBorder="1"/>
    <xf numFmtId="2" fontId="20" fillId="19" borderId="52" xfId="1" applyNumberFormat="1" applyFont="1" applyFill="1" applyBorder="1" applyAlignment="1">
      <alignment horizontal="center"/>
    </xf>
    <xf numFmtId="2" fontId="32" fillId="21" borderId="112" xfId="0" applyNumberFormat="1" applyFont="1" applyFill="1" applyBorder="1" applyAlignment="1">
      <alignment vertical="center"/>
    </xf>
    <xf numFmtId="2" fontId="25" fillId="15" borderId="10" xfId="0" applyNumberFormat="1" applyFont="1" applyFill="1" applyBorder="1"/>
    <xf numFmtId="0" fontId="0" fillId="0" borderId="124" xfId="0" applyBorder="1"/>
    <xf numFmtId="0" fontId="4" fillId="0" borderId="52" xfId="2" applyBorder="1" applyAlignment="1">
      <alignment horizontal="center" wrapText="1"/>
    </xf>
    <xf numFmtId="0" fontId="4" fillId="0" borderId="10" xfId="2" applyBorder="1" applyAlignment="1">
      <alignment horizontal="center" wrapText="1"/>
    </xf>
    <xf numFmtId="0" fontId="4" fillId="0" borderId="13" xfId="2" applyBorder="1" applyAlignment="1">
      <alignment horizontal="center" wrapText="1"/>
    </xf>
    <xf numFmtId="0" fontId="4" fillId="19" borderId="10" xfId="2" applyFill="1" applyBorder="1" applyAlignment="1">
      <alignment horizontal="center" wrapText="1"/>
    </xf>
    <xf numFmtId="0" fontId="4" fillId="19" borderId="52" xfId="2" applyFill="1" applyBorder="1" applyAlignment="1">
      <alignment horizontal="center" wrapText="1"/>
    </xf>
    <xf numFmtId="0" fontId="0" fillId="0" borderId="111" xfId="0" applyBorder="1" applyAlignment="1">
      <alignment horizontal="left"/>
    </xf>
    <xf numFmtId="0" fontId="0" fillId="0" borderId="112" xfId="0" applyBorder="1" applyAlignment="1">
      <alignment horizontal="left"/>
    </xf>
    <xf numFmtId="0" fontId="14" fillId="0" borderId="10" xfId="0" applyFont="1" applyBorder="1" applyAlignment="1">
      <alignment horizontal="center" wrapText="1"/>
    </xf>
    <xf numFmtId="0" fontId="13" fillId="10" borderId="35" xfId="0" applyFont="1" applyFill="1" applyBorder="1" applyAlignment="1">
      <alignment horizontal="center" wrapText="1"/>
    </xf>
    <xf numFmtId="0" fontId="13" fillId="10" borderId="53" xfId="0" applyFont="1" applyFill="1" applyBorder="1" applyAlignment="1">
      <alignment horizontal="center" wrapText="1"/>
    </xf>
    <xf numFmtId="0" fontId="0" fillId="0" borderId="122" xfId="0" applyBorder="1"/>
    <xf numFmtId="0" fontId="0" fillId="0" borderId="10" xfId="0" applyBorder="1" applyAlignment="1">
      <alignment horizontal="center"/>
    </xf>
    <xf numFmtId="0" fontId="0" fillId="0" borderId="118" xfId="0" applyBorder="1" applyAlignment="1">
      <alignment horizontal="center"/>
    </xf>
    <xf numFmtId="0" fontId="0" fillId="0" borderId="33" xfId="0" applyBorder="1" applyAlignment="1">
      <alignment horizontal="center"/>
    </xf>
    <xf numFmtId="2" fontId="19" fillId="0" borderId="22" xfId="1" applyNumberFormat="1" applyFont="1" applyFill="1" applyBorder="1" applyAlignment="1">
      <alignment horizontal="center"/>
    </xf>
    <xf numFmtId="2" fontId="19" fillId="0" borderId="20" xfId="1" applyNumberFormat="1" applyFont="1" applyFill="1" applyBorder="1" applyAlignment="1">
      <alignment horizontal="center"/>
    </xf>
    <xf numFmtId="2" fontId="19" fillId="0" borderId="19" xfId="1" applyNumberFormat="1" applyFont="1" applyFill="1" applyBorder="1" applyAlignment="1">
      <alignment horizontal="center"/>
    </xf>
    <xf numFmtId="2" fontId="19" fillId="0" borderId="138" xfId="1" applyNumberFormat="1" applyFont="1" applyFill="1" applyBorder="1" applyAlignment="1">
      <alignment horizontal="center"/>
    </xf>
    <xf numFmtId="2" fontId="19" fillId="0" borderId="21" xfId="1" applyNumberFormat="1" applyFont="1" applyFill="1" applyBorder="1" applyAlignment="1">
      <alignment horizontal="center"/>
    </xf>
    <xf numFmtId="2" fontId="19" fillId="0" borderId="120" xfId="1" applyNumberFormat="1" applyFont="1" applyFill="1" applyBorder="1" applyAlignment="1">
      <alignment horizontal="center"/>
    </xf>
    <xf numFmtId="2" fontId="19" fillId="0" borderId="118" xfId="1" applyNumberFormat="1" applyFont="1" applyFill="1" applyBorder="1" applyAlignment="1">
      <alignment vertical="center"/>
    </xf>
    <xf numFmtId="2" fontId="20" fillId="0" borderId="50" xfId="1" applyNumberFormat="1" applyFont="1" applyFill="1" applyBorder="1" applyAlignment="1">
      <alignment horizontal="center"/>
    </xf>
    <xf numFmtId="0" fontId="0" fillId="0" borderId="134" xfId="0" applyBorder="1"/>
    <xf numFmtId="0" fontId="13" fillId="9" borderId="24" xfId="0" applyFont="1" applyFill="1" applyBorder="1" applyAlignment="1">
      <alignment vertical="center"/>
    </xf>
    <xf numFmtId="2" fontId="19" fillId="0" borderId="63" xfId="1" applyNumberFormat="1" applyFont="1" applyFill="1" applyBorder="1" applyAlignment="1">
      <alignment horizontal="center"/>
    </xf>
    <xf numFmtId="2" fontId="19" fillId="0" borderId="64" xfId="1" applyNumberFormat="1" applyFont="1" applyFill="1" applyBorder="1" applyAlignment="1">
      <alignment horizontal="center"/>
    </xf>
    <xf numFmtId="2" fontId="19" fillId="0" borderId="65" xfId="1" applyNumberFormat="1" applyFont="1" applyFill="1" applyBorder="1" applyAlignment="1">
      <alignment horizontal="center"/>
    </xf>
    <xf numFmtId="2" fontId="19" fillId="0" borderId="113" xfId="1" applyNumberFormat="1" applyFont="1" applyFill="1" applyBorder="1" applyAlignment="1">
      <alignment vertical="center"/>
    </xf>
    <xf numFmtId="2" fontId="26" fillId="17" borderId="140" xfId="0" applyNumberFormat="1" applyFont="1" applyFill="1" applyBorder="1"/>
    <xf numFmtId="0" fontId="0" fillId="0" borderId="102" xfId="0" applyBorder="1"/>
    <xf numFmtId="0" fontId="25" fillId="21" borderId="123" xfId="0" applyFont="1" applyFill="1" applyBorder="1"/>
    <xf numFmtId="0" fontId="0" fillId="0" borderId="33" xfId="0" applyBorder="1" applyAlignment="1">
      <alignment horizontal="left" vertical="center" wrapText="1"/>
    </xf>
    <xf numFmtId="0" fontId="0" fillId="0" borderId="141" xfId="0" applyBorder="1"/>
    <xf numFmtId="0" fontId="0" fillId="0" borderId="13" xfId="0" applyBorder="1" applyAlignment="1">
      <alignment horizontal="center"/>
    </xf>
    <xf numFmtId="0" fontId="13" fillId="19" borderId="35" xfId="0" applyFont="1" applyFill="1" applyBorder="1" applyAlignment="1">
      <alignment vertical="center" wrapText="1"/>
    </xf>
    <xf numFmtId="0" fontId="0" fillId="19" borderId="35" xfId="0" applyFill="1" applyBorder="1" applyAlignment="1">
      <alignment horizontal="center" vertical="center"/>
    </xf>
    <xf numFmtId="0" fontId="15" fillId="7" borderId="52" xfId="0" applyFont="1" applyFill="1" applyBorder="1" applyAlignment="1">
      <alignment horizontal="center" vertical="center"/>
    </xf>
    <xf numFmtId="0" fontId="4" fillId="0" borderId="33" xfId="2" applyBorder="1" applyAlignment="1">
      <alignment horizontal="center" wrapText="1"/>
    </xf>
    <xf numFmtId="0" fontId="13" fillId="9" borderId="53" xfId="0" applyFont="1" applyFill="1" applyBorder="1" applyAlignment="1">
      <alignment horizontal="left" vertical="center"/>
    </xf>
    <xf numFmtId="0" fontId="14" fillId="0" borderId="33" xfId="0" applyFont="1" applyBorder="1" applyAlignment="1">
      <alignment horizontal="center" wrapText="1"/>
    </xf>
    <xf numFmtId="2" fontId="19" fillId="0" borderId="132" xfId="1" applyNumberFormat="1" applyFont="1" applyFill="1" applyBorder="1" applyAlignment="1">
      <alignment horizontal="center"/>
    </xf>
    <xf numFmtId="2" fontId="19" fillId="0" borderId="142" xfId="1" applyNumberFormat="1" applyFont="1" applyFill="1" applyBorder="1" applyAlignment="1">
      <alignment horizontal="center"/>
    </xf>
    <xf numFmtId="0" fontId="0" fillId="0" borderId="35" xfId="0" applyBorder="1" applyAlignment="1">
      <alignment horizontal="left" vertical="center" wrapText="1"/>
    </xf>
    <xf numFmtId="0" fontId="0" fillId="0" borderId="35" xfId="0" applyBorder="1" applyAlignment="1">
      <alignment horizontal="center" vertical="center" wrapText="1"/>
    </xf>
    <xf numFmtId="2" fontId="19" fillId="0" borderId="35" xfId="1" applyNumberFormat="1" applyFont="1" applyFill="1" applyBorder="1" applyAlignment="1">
      <alignment horizontal="center"/>
    </xf>
    <xf numFmtId="2" fontId="19" fillId="0" borderId="52" xfId="1" applyNumberFormat="1" applyFont="1" applyFill="1" applyBorder="1" applyAlignment="1">
      <alignment horizontal="center"/>
    </xf>
    <xf numFmtId="2" fontId="20" fillId="0" borderId="52" xfId="1" applyNumberFormat="1" applyFont="1" applyFill="1" applyBorder="1" applyAlignment="1">
      <alignment horizontal="center"/>
    </xf>
    <xf numFmtId="0" fontId="0" fillId="0" borderId="52" xfId="0" applyBorder="1"/>
    <xf numFmtId="2" fontId="19" fillId="12" borderId="143" xfId="1" applyNumberFormat="1" applyFont="1" applyFill="1" applyBorder="1" applyAlignment="1">
      <alignment vertical="center"/>
    </xf>
    <xf numFmtId="2" fontId="26" fillId="17" borderId="144" xfId="0" applyNumberFormat="1" applyFont="1" applyFill="1" applyBorder="1"/>
    <xf numFmtId="0" fontId="25" fillId="21" borderId="114" xfId="0" applyFont="1" applyFill="1" applyBorder="1"/>
    <xf numFmtId="2" fontId="26" fillId="17" borderId="145" xfId="0" applyNumberFormat="1" applyFont="1" applyFill="1" applyBorder="1"/>
    <xf numFmtId="0" fontId="29" fillId="19" borderId="35" xfId="0" applyFont="1" applyFill="1" applyBorder="1" applyAlignment="1">
      <alignment horizontal="left" vertical="center" wrapText="1"/>
    </xf>
    <xf numFmtId="0" fontId="29" fillId="9" borderId="24" xfId="0" applyFont="1" applyFill="1" applyBorder="1" applyAlignment="1">
      <alignment horizontal="left" vertical="center" wrapText="1"/>
    </xf>
    <xf numFmtId="0" fontId="16" fillId="7" borderId="137" xfId="0" applyFont="1" applyFill="1" applyBorder="1" applyAlignment="1">
      <alignment wrapText="1"/>
    </xf>
    <xf numFmtId="0" fontId="28" fillId="19" borderId="35" xfId="0" applyFont="1" applyFill="1" applyBorder="1"/>
    <xf numFmtId="0" fontId="28" fillId="19" borderId="35" xfId="0" applyFont="1" applyFill="1" applyBorder="1" applyAlignment="1">
      <alignment horizontal="left" vertical="center"/>
    </xf>
    <xf numFmtId="0" fontId="28" fillId="9" borderId="24" xfId="0" applyFont="1" applyFill="1" applyBorder="1"/>
    <xf numFmtId="2" fontId="31" fillId="0" borderId="23" xfId="0" applyNumberFormat="1" applyFont="1" applyBorder="1" applyAlignment="1">
      <alignment horizontal="right" vertical="center"/>
    </xf>
    <xf numFmtId="2" fontId="31" fillId="0" borderId="24" xfId="0" applyNumberFormat="1" applyFont="1" applyBorder="1" applyAlignment="1">
      <alignment horizontal="right" vertical="center"/>
    </xf>
    <xf numFmtId="2" fontId="31" fillId="0" borderId="26" xfId="0" applyNumberFormat="1" applyFont="1" applyBorder="1" applyAlignment="1">
      <alignment horizontal="right" vertical="center"/>
    </xf>
    <xf numFmtId="2" fontId="32" fillId="21" borderId="115" xfId="0" applyNumberFormat="1" applyFont="1" applyFill="1" applyBorder="1" applyAlignment="1">
      <alignment vertical="center"/>
    </xf>
    <xf numFmtId="0" fontId="23" fillId="20" borderId="35" xfId="0" applyFont="1" applyFill="1" applyBorder="1" applyAlignment="1">
      <alignment vertical="top" wrapText="1"/>
    </xf>
    <xf numFmtId="0" fontId="23" fillId="20" borderId="35" xfId="0" applyFont="1" applyFill="1" applyBorder="1" applyAlignment="1">
      <alignment horizontal="center" wrapText="1"/>
    </xf>
    <xf numFmtId="0" fontId="25" fillId="20" borderId="35" xfId="0" applyFont="1" applyFill="1" applyBorder="1"/>
    <xf numFmtId="0" fontId="25" fillId="20" borderId="52" xfId="0" applyFont="1" applyFill="1" applyBorder="1"/>
    <xf numFmtId="0" fontId="26" fillId="20" borderId="52" xfId="0" applyFont="1" applyFill="1" applyBorder="1"/>
    <xf numFmtId="0" fontId="0" fillId="19" borderId="113" xfId="0" applyFill="1" applyBorder="1" applyAlignment="1">
      <alignment wrapText="1"/>
    </xf>
    <xf numFmtId="0" fontId="0" fillId="19" borderId="52" xfId="0" applyFill="1" applyBorder="1" applyAlignment="1">
      <alignment wrapText="1"/>
    </xf>
    <xf numFmtId="0" fontId="0" fillId="9" borderId="24" xfId="0" applyFill="1" applyBorder="1"/>
    <xf numFmtId="0" fontId="24" fillId="0" borderId="10" xfId="0" applyFont="1" applyBorder="1" applyAlignment="1">
      <alignment horizontal="center" wrapText="1"/>
    </xf>
    <xf numFmtId="0" fontId="24" fillId="19" borderId="52" xfId="0" applyFont="1" applyFill="1" applyBorder="1" applyAlignment="1">
      <alignment horizontal="center" wrapText="1"/>
    </xf>
    <xf numFmtId="0" fontId="21" fillId="0" borderId="112" xfId="0" applyFont="1" applyBorder="1"/>
    <xf numFmtId="2" fontId="25" fillId="15" borderId="112" xfId="0" applyNumberFormat="1" applyFont="1" applyFill="1" applyBorder="1"/>
    <xf numFmtId="0" fontId="25" fillId="20" borderId="113" xfId="0" applyFont="1" applyFill="1" applyBorder="1"/>
    <xf numFmtId="2" fontId="21" fillId="0" borderId="10" xfId="0" applyNumberFormat="1" applyFont="1" applyBorder="1"/>
    <xf numFmtId="0" fontId="21" fillId="19" borderId="52" xfId="0" applyFont="1" applyFill="1" applyBorder="1"/>
    <xf numFmtId="2" fontId="25" fillId="16" borderId="10" xfId="0" applyNumberFormat="1" applyFont="1" applyFill="1" applyBorder="1"/>
    <xf numFmtId="164" fontId="25" fillId="16" borderId="10" xfId="0" applyNumberFormat="1" applyFont="1" applyFill="1" applyBorder="1"/>
    <xf numFmtId="2" fontId="25" fillId="16" borderId="112" xfId="0" applyNumberFormat="1" applyFont="1" applyFill="1" applyBorder="1"/>
    <xf numFmtId="2" fontId="25" fillId="15" borderId="124" xfId="0" applyNumberFormat="1" applyFont="1" applyFill="1" applyBorder="1"/>
    <xf numFmtId="0" fontId="25" fillId="20" borderId="122" xfId="0" applyFont="1" applyFill="1" applyBorder="1"/>
    <xf numFmtId="0" fontId="21" fillId="19" borderId="113" xfId="0" applyFont="1" applyFill="1" applyBorder="1"/>
    <xf numFmtId="0" fontId="4" fillId="0" borderId="13" xfId="2" applyBorder="1"/>
    <xf numFmtId="0" fontId="4" fillId="0" borderId="10" xfId="2" applyBorder="1"/>
    <xf numFmtId="0" fontId="4" fillId="19" borderId="52" xfId="2" applyFill="1" applyBorder="1"/>
    <xf numFmtId="0" fontId="4" fillId="19" borderId="10" xfId="2" applyFill="1" applyBorder="1"/>
    <xf numFmtId="0" fontId="0" fillId="19" borderId="113" xfId="0" applyFill="1" applyBorder="1" applyAlignment="1">
      <alignment horizontal="center" vertical="center"/>
    </xf>
    <xf numFmtId="0" fontId="0" fillId="19" borderId="122" xfId="0" applyFill="1" applyBorder="1"/>
    <xf numFmtId="2" fontId="19" fillId="19" borderId="113" xfId="1" applyNumberFormat="1" applyFont="1" applyFill="1" applyBorder="1" applyAlignment="1">
      <alignment horizontal="center"/>
    </xf>
    <xf numFmtId="0" fontId="0" fillId="19" borderId="52" xfId="0" applyFill="1" applyBorder="1" applyAlignment="1">
      <alignment horizontal="center" vertical="center"/>
    </xf>
    <xf numFmtId="2" fontId="19" fillId="19" borderId="122" xfId="1" applyNumberFormat="1" applyFont="1" applyFill="1" applyBorder="1" applyAlignment="1">
      <alignment horizontal="center"/>
    </xf>
    <xf numFmtId="0" fontId="21" fillId="0" borderId="124" xfId="0" applyFont="1" applyBorder="1"/>
    <xf numFmtId="0" fontId="21" fillId="19" borderId="122" xfId="0" applyFont="1" applyFill="1" applyBorder="1"/>
    <xf numFmtId="2" fontId="19" fillId="19" borderId="112" xfId="1" applyNumberFormat="1" applyFont="1" applyFill="1" applyBorder="1" applyAlignment="1">
      <alignment horizontal="center"/>
    </xf>
    <xf numFmtId="0" fontId="0" fillId="19" borderId="112" xfId="0" applyFill="1" applyBorder="1" applyAlignment="1">
      <alignment horizontal="center" vertical="center"/>
    </xf>
    <xf numFmtId="0" fontId="0" fillId="19" borderId="124" xfId="0" applyFill="1" applyBorder="1"/>
    <xf numFmtId="0" fontId="0" fillId="0" borderId="113" xfId="0" applyBorder="1" applyAlignment="1">
      <alignment horizontal="center" vertical="center"/>
    </xf>
    <xf numFmtId="2" fontId="19" fillId="0" borderId="113" xfId="1" applyNumberFormat="1" applyFont="1" applyFill="1" applyBorder="1" applyAlignment="1">
      <alignment horizontal="center"/>
    </xf>
    <xf numFmtId="0" fontId="0" fillId="0" borderId="52" xfId="0" applyBorder="1" applyAlignment="1">
      <alignment horizontal="center" vertical="center"/>
    </xf>
    <xf numFmtId="2" fontId="19" fillId="0" borderId="122" xfId="1" applyNumberFormat="1" applyFont="1" applyFill="1" applyBorder="1" applyAlignment="1">
      <alignment horizontal="center"/>
    </xf>
    <xf numFmtId="0" fontId="0" fillId="0" borderId="147" xfId="0" applyBorder="1"/>
    <xf numFmtId="2" fontId="20" fillId="0" borderId="148" xfId="1" applyNumberFormat="1" applyFont="1" applyFill="1" applyBorder="1" applyAlignment="1">
      <alignment horizontal="center"/>
    </xf>
    <xf numFmtId="2" fontId="19" fillId="0" borderId="147" xfId="1" applyNumberFormat="1" applyFont="1" applyFill="1" applyBorder="1" applyAlignment="1">
      <alignment vertical="center"/>
    </xf>
    <xf numFmtId="2" fontId="20" fillId="6" borderId="149" xfId="1" applyNumberFormat="1" applyFont="1" applyFill="1" applyBorder="1" applyAlignment="1">
      <alignment horizontal="center" vertical="center"/>
    </xf>
    <xf numFmtId="2" fontId="20" fillId="6" borderId="108" xfId="1" applyNumberFormat="1" applyFont="1" applyFill="1" applyBorder="1" applyAlignment="1">
      <alignment horizontal="center" vertical="center"/>
    </xf>
    <xf numFmtId="2" fontId="20" fillId="4" borderId="150" xfId="1" applyNumberFormat="1" applyFont="1" applyFill="1" applyBorder="1" applyAlignment="1">
      <alignment horizontal="center"/>
    </xf>
    <xf numFmtId="0" fontId="0" fillId="7" borderId="34" xfId="0" applyFill="1" applyBorder="1" applyAlignment="1">
      <alignment horizontal="center" vertical="center"/>
    </xf>
    <xf numFmtId="2" fontId="20" fillId="8" borderId="153" xfId="1" applyNumberFormat="1" applyFont="1" applyFill="1" applyBorder="1" applyAlignment="1">
      <alignment horizontal="center" vertical="center"/>
    </xf>
    <xf numFmtId="2" fontId="20" fillId="2" borderId="154" xfId="1" applyNumberFormat="1" applyFont="1" applyBorder="1" applyAlignment="1">
      <alignment horizontal="center" vertical="center"/>
    </xf>
    <xf numFmtId="2" fontId="20" fillId="2" borderId="155" xfId="1" applyNumberFormat="1" applyFont="1" applyBorder="1" applyAlignment="1">
      <alignment horizontal="center" vertical="center"/>
    </xf>
    <xf numFmtId="1" fontId="20" fillId="25" borderId="156" xfId="1" applyNumberFormat="1" applyFont="1" applyFill="1" applyBorder="1" applyAlignment="1">
      <alignment horizontal="center"/>
    </xf>
    <xf numFmtId="2" fontId="20" fillId="25" borderId="108" xfId="1" applyNumberFormat="1" applyFont="1" applyFill="1" applyBorder="1" applyAlignment="1">
      <alignment horizontal="center" vertical="center"/>
    </xf>
    <xf numFmtId="0" fontId="21" fillId="19" borderId="112" xfId="0" applyFont="1" applyFill="1" applyBorder="1"/>
    <xf numFmtId="2" fontId="20" fillId="6" borderId="97" xfId="1" applyNumberFormat="1" applyFont="1" applyFill="1" applyBorder="1" applyAlignment="1">
      <alignment horizontal="center"/>
    </xf>
    <xf numFmtId="2" fontId="20" fillId="6" borderId="108" xfId="1" applyNumberFormat="1" applyFont="1" applyFill="1" applyBorder="1" applyAlignment="1">
      <alignment horizontal="center"/>
    </xf>
    <xf numFmtId="0" fontId="22" fillId="13" borderId="51" xfId="0" applyFont="1" applyFill="1" applyBorder="1" applyAlignment="1">
      <alignment wrapText="1"/>
    </xf>
    <xf numFmtId="0" fontId="15" fillId="7" borderId="136" xfId="0" applyFont="1" applyFill="1" applyBorder="1" applyAlignment="1">
      <alignment horizontal="left" vertical="top" wrapText="1"/>
    </xf>
    <xf numFmtId="0" fontId="15" fillId="7" borderId="137" xfId="0" applyFont="1" applyFill="1" applyBorder="1" applyAlignment="1">
      <alignment horizontal="left" vertical="top" wrapText="1"/>
    </xf>
    <xf numFmtId="0" fontId="15" fillId="7" borderId="135" xfId="0" applyFont="1" applyFill="1" applyBorder="1" applyAlignment="1">
      <alignment horizontal="left" vertical="top" wrapText="1"/>
    </xf>
    <xf numFmtId="0" fontId="16" fillId="7" borderId="137" xfId="0" applyFont="1" applyFill="1" applyBorder="1" applyAlignment="1">
      <alignment wrapText="1"/>
    </xf>
    <xf numFmtId="0" fontId="16" fillId="7" borderId="135" xfId="0" applyFont="1" applyFill="1" applyBorder="1" applyAlignment="1">
      <alignment wrapText="1"/>
    </xf>
    <xf numFmtId="0" fontId="22" fillId="7" borderId="136" xfId="0" applyFont="1" applyFill="1" applyBorder="1" applyAlignment="1">
      <alignment horizontal="left"/>
    </xf>
    <xf numFmtId="0" fontId="22" fillId="7" borderId="137" xfId="0" applyFont="1" applyFill="1" applyBorder="1" applyAlignment="1">
      <alignment horizontal="left"/>
    </xf>
    <xf numFmtId="0" fontId="22" fillId="7" borderId="135" xfId="0" applyFont="1" applyFill="1" applyBorder="1" applyAlignment="1">
      <alignment horizontal="left"/>
    </xf>
    <xf numFmtId="0" fontId="18" fillId="7" borderId="136" xfId="0" applyFont="1" applyFill="1" applyBorder="1" applyAlignment="1">
      <alignment horizontal="left"/>
    </xf>
    <xf numFmtId="0" fontId="18" fillId="7" borderId="137" xfId="0" applyFont="1" applyFill="1" applyBorder="1" applyAlignment="1">
      <alignment horizontal="left"/>
    </xf>
    <xf numFmtId="0" fontId="18" fillId="7" borderId="135" xfId="0" applyFont="1" applyFill="1" applyBorder="1" applyAlignment="1">
      <alignment horizontal="left"/>
    </xf>
    <xf numFmtId="2" fontId="25" fillId="15" borderId="21" xfId="0" applyNumberFormat="1" applyFont="1" applyFill="1" applyBorder="1" applyAlignment="1">
      <alignment horizontal="right"/>
    </xf>
    <xf numFmtId="2" fontId="25" fillId="15" borderId="31" xfId="0" applyNumberFormat="1" applyFont="1" applyFill="1" applyBorder="1" applyAlignment="1">
      <alignment horizontal="right"/>
    </xf>
    <xf numFmtId="2" fontId="21" fillId="0" borderId="53" xfId="0" applyNumberFormat="1" applyFont="1" applyBorder="1" applyAlignment="1">
      <alignment horizontal="right"/>
    </xf>
    <xf numFmtId="2" fontId="21" fillId="0" borderId="24" xfId="0" applyNumberFormat="1" applyFont="1" applyBorder="1" applyAlignment="1">
      <alignment horizontal="right"/>
    </xf>
    <xf numFmtId="2" fontId="21" fillId="0" borderId="54" xfId="0" applyNumberFormat="1" applyFont="1" applyBorder="1" applyAlignment="1">
      <alignment horizontal="right"/>
    </xf>
    <xf numFmtId="2" fontId="21" fillId="0" borderId="26" xfId="0" applyNumberFormat="1" applyFont="1" applyBorder="1" applyAlignment="1">
      <alignment horizontal="right"/>
    </xf>
    <xf numFmtId="2" fontId="25" fillId="15" borderId="22" xfId="0" applyNumberFormat="1" applyFont="1" applyFill="1" applyBorder="1" applyAlignment="1">
      <alignment horizontal="right"/>
    </xf>
    <xf numFmtId="2" fontId="25" fillId="15" borderId="70" xfId="0" applyNumberFormat="1" applyFont="1" applyFill="1" applyBorder="1" applyAlignment="1">
      <alignment horizontal="right"/>
    </xf>
    <xf numFmtId="2" fontId="19" fillId="12" borderId="112" xfId="1" applyNumberFormat="1" applyFont="1" applyFill="1" applyBorder="1" applyAlignment="1">
      <alignment horizontal="right"/>
    </xf>
    <xf numFmtId="2" fontId="19" fillId="12" borderId="113" xfId="1" applyNumberFormat="1" applyFont="1" applyFill="1" applyBorder="1" applyAlignment="1">
      <alignment horizontal="right"/>
    </xf>
    <xf numFmtId="2" fontId="19" fillId="12" borderId="118" xfId="1" applyNumberFormat="1" applyFont="1" applyFill="1" applyBorder="1" applyAlignment="1">
      <alignment horizontal="right"/>
    </xf>
    <xf numFmtId="2" fontId="19" fillId="12" borderId="115" xfId="1" applyNumberFormat="1" applyFont="1" applyFill="1" applyBorder="1" applyAlignment="1">
      <alignment horizontal="right"/>
    </xf>
    <xf numFmtId="2" fontId="21" fillId="0" borderId="37" xfId="0" applyNumberFormat="1" applyFont="1" applyBorder="1" applyAlignment="1">
      <alignment horizontal="right"/>
    </xf>
    <xf numFmtId="2" fontId="21" fillId="0" borderId="34" xfId="0" applyNumberFormat="1" applyFont="1" applyBorder="1" applyAlignment="1">
      <alignment horizontal="right"/>
    </xf>
    <xf numFmtId="2" fontId="21" fillId="0" borderId="23" xfId="0" applyNumberFormat="1" applyFont="1" applyBorder="1" applyAlignment="1">
      <alignment horizontal="right"/>
    </xf>
    <xf numFmtId="2" fontId="25" fillId="16" borderId="71" xfId="0" applyNumberFormat="1" applyFont="1" applyFill="1" applyBorder="1" applyAlignment="1">
      <alignment horizontal="right"/>
    </xf>
    <xf numFmtId="2" fontId="25" fillId="16" borderId="20" xfId="0" applyNumberFormat="1" applyFont="1" applyFill="1" applyBorder="1" applyAlignment="1">
      <alignment horizontal="right"/>
    </xf>
    <xf numFmtId="2" fontId="25" fillId="16" borderId="28" xfId="0" applyNumberFormat="1" applyFont="1" applyFill="1" applyBorder="1" applyAlignment="1">
      <alignment horizontal="right"/>
    </xf>
    <xf numFmtId="2" fontId="25" fillId="16" borderId="72" xfId="0" applyNumberFormat="1" applyFont="1" applyFill="1" applyBorder="1" applyAlignment="1">
      <alignment horizontal="right"/>
    </xf>
    <xf numFmtId="2" fontId="25" fillId="16" borderId="19" xfId="0" applyNumberFormat="1" applyFont="1" applyFill="1" applyBorder="1" applyAlignment="1">
      <alignment horizontal="right"/>
    </xf>
    <xf numFmtId="2" fontId="25" fillId="16" borderId="29" xfId="0" applyNumberFormat="1" applyFont="1" applyFill="1" applyBorder="1" applyAlignment="1">
      <alignment horizontal="right"/>
    </xf>
    <xf numFmtId="2" fontId="25" fillId="15" borderId="71" xfId="0" applyNumberFormat="1" applyFont="1" applyFill="1" applyBorder="1" applyAlignment="1">
      <alignment horizontal="right"/>
    </xf>
    <xf numFmtId="2" fontId="25" fillId="15" borderId="20" xfId="0" applyNumberFormat="1" applyFont="1" applyFill="1" applyBorder="1" applyAlignment="1">
      <alignment horizontal="right"/>
    </xf>
    <xf numFmtId="2" fontId="25" fillId="15" borderId="28" xfId="0" applyNumberFormat="1" applyFont="1" applyFill="1" applyBorder="1" applyAlignment="1">
      <alignment horizontal="right"/>
    </xf>
    <xf numFmtId="2" fontId="25" fillId="15" borderId="73" xfId="0" applyNumberFormat="1" applyFont="1" applyFill="1" applyBorder="1" applyAlignment="1">
      <alignment horizontal="right"/>
    </xf>
    <xf numFmtId="0" fontId="30" fillId="9" borderId="35" xfId="0" applyFont="1" applyFill="1" applyBorder="1" applyAlignment="1">
      <alignment horizontal="left" vertical="center"/>
    </xf>
    <xf numFmtId="0" fontId="30" fillId="9" borderId="53" xfId="0" applyFont="1" applyFill="1" applyBorder="1" applyAlignment="1">
      <alignment horizontal="left" vertical="center"/>
    </xf>
    <xf numFmtId="0" fontId="11" fillId="0" borderId="14" xfId="0" applyFont="1" applyBorder="1" applyAlignment="1">
      <alignment horizontal="right"/>
    </xf>
    <xf numFmtId="0" fontId="11" fillId="0" borderId="15" xfId="0" applyFont="1" applyBorder="1" applyAlignment="1">
      <alignment horizontal="right"/>
    </xf>
    <xf numFmtId="0" fontId="11" fillId="0" borderId="16" xfId="0" applyFont="1" applyBorder="1" applyAlignment="1">
      <alignment horizontal="right"/>
    </xf>
    <xf numFmtId="0" fontId="2" fillId="0" borderId="89" xfId="0" applyFont="1" applyBorder="1" applyAlignment="1">
      <alignment horizontal="center" vertical="center"/>
    </xf>
    <xf numFmtId="0" fontId="2" fillId="0" borderId="0" xfId="0" applyFont="1" applyAlignment="1">
      <alignment horizontal="center" vertical="center"/>
    </xf>
    <xf numFmtId="2" fontId="25" fillId="15" borderId="67" xfId="0" applyNumberFormat="1" applyFont="1" applyFill="1" applyBorder="1" applyAlignment="1">
      <alignment horizontal="right"/>
    </xf>
    <xf numFmtId="0" fontId="18" fillId="7" borderId="136" xfId="0" applyFont="1" applyFill="1" applyBorder="1" applyAlignment="1">
      <alignment horizontal="center"/>
    </xf>
    <xf numFmtId="0" fontId="18" fillId="7" borderId="137" xfId="0" applyFont="1" applyFill="1" applyBorder="1" applyAlignment="1">
      <alignment horizontal="center"/>
    </xf>
    <xf numFmtId="0" fontId="18" fillId="7" borderId="135" xfId="0" applyFont="1" applyFill="1" applyBorder="1" applyAlignment="1">
      <alignment horizontal="center"/>
    </xf>
    <xf numFmtId="2" fontId="20" fillId="6" borderId="54" xfId="1" applyNumberFormat="1" applyFont="1" applyFill="1" applyBorder="1" applyAlignment="1">
      <alignment horizontal="right"/>
    </xf>
    <xf numFmtId="0" fontId="18" fillId="7" borderId="33" xfId="0" applyFont="1" applyFill="1" applyBorder="1" applyAlignment="1">
      <alignment horizontal="left"/>
    </xf>
    <xf numFmtId="0" fontId="18" fillId="7" borderId="0" xfId="0" applyFont="1" applyFill="1" applyAlignment="1">
      <alignment horizontal="left"/>
    </xf>
    <xf numFmtId="0" fontId="15" fillId="7" borderId="146" xfId="0" applyFont="1" applyFill="1" applyBorder="1" applyAlignment="1">
      <alignment horizontal="left" vertical="top" wrapText="1"/>
    </xf>
    <xf numFmtId="0" fontId="15" fillId="7" borderId="137" xfId="0" applyFont="1" applyFill="1" applyBorder="1" applyAlignment="1">
      <alignment horizontal="left" vertical="top"/>
    </xf>
    <xf numFmtId="2" fontId="21" fillId="0" borderId="112" xfId="0" applyNumberFormat="1" applyFont="1" applyBorder="1" applyAlignment="1">
      <alignment horizontal="right" vertical="center"/>
    </xf>
    <xf numFmtId="2" fontId="21" fillId="0" borderId="2" xfId="0" applyNumberFormat="1" applyFont="1" applyBorder="1" applyAlignment="1">
      <alignment horizontal="right" vertical="center"/>
    </xf>
    <xf numFmtId="0" fontId="30" fillId="9" borderId="35" xfId="0" applyFont="1" applyFill="1" applyBorder="1" applyAlignment="1">
      <alignment horizontal="left" vertical="center" wrapText="1"/>
    </xf>
    <xf numFmtId="0" fontId="30" fillId="9" borderId="24" xfId="0" applyFont="1" applyFill="1" applyBorder="1" applyAlignment="1">
      <alignment horizontal="left" vertical="center"/>
    </xf>
    <xf numFmtId="0" fontId="30" fillId="9" borderId="2" xfId="0" applyFont="1" applyFill="1" applyBorder="1" applyAlignment="1">
      <alignment horizontal="left" vertical="center"/>
    </xf>
    <xf numFmtId="0" fontId="29" fillId="9" borderId="35" xfId="0" applyFont="1" applyFill="1" applyBorder="1" applyAlignment="1">
      <alignment horizontal="left" vertical="center"/>
    </xf>
    <xf numFmtId="0" fontId="29" fillId="9" borderId="53" xfId="0" applyFont="1" applyFill="1" applyBorder="1" applyAlignment="1">
      <alignment horizontal="left" vertical="center"/>
    </xf>
    <xf numFmtId="2" fontId="21" fillId="0" borderId="112" xfId="0" applyNumberFormat="1" applyFont="1" applyBorder="1" applyAlignment="1">
      <alignment horizontal="right"/>
    </xf>
    <xf numFmtId="2" fontId="21" fillId="0" borderId="2" xfId="0" applyNumberFormat="1" applyFont="1" applyBorder="1" applyAlignment="1">
      <alignment horizontal="right"/>
    </xf>
    <xf numFmtId="2" fontId="21" fillId="0" borderId="10" xfId="0" applyNumberFormat="1" applyFont="1" applyBorder="1" applyAlignment="1">
      <alignment horizontal="right"/>
    </xf>
    <xf numFmtId="2" fontId="25" fillId="15" borderId="124" xfId="0" applyNumberFormat="1" applyFont="1" applyFill="1" applyBorder="1" applyAlignment="1">
      <alignment horizontal="right"/>
    </xf>
    <xf numFmtId="2" fontId="25" fillId="16" borderId="112" xfId="0" applyNumberFormat="1" applyFont="1" applyFill="1" applyBorder="1" applyAlignment="1">
      <alignment horizontal="right"/>
    </xf>
    <xf numFmtId="2" fontId="25" fillId="16" borderId="10" xfId="0" applyNumberFormat="1" applyFont="1" applyFill="1" applyBorder="1" applyAlignment="1">
      <alignment horizontal="right"/>
    </xf>
    <xf numFmtId="2" fontId="25" fillId="15" borderId="112" xfId="0" applyNumberFormat="1" applyFont="1" applyFill="1" applyBorder="1" applyAlignment="1">
      <alignment horizontal="right"/>
    </xf>
    <xf numFmtId="2" fontId="25" fillId="15" borderId="2" xfId="0" applyNumberFormat="1" applyFont="1" applyFill="1" applyBorder="1" applyAlignment="1">
      <alignment horizontal="right"/>
    </xf>
    <xf numFmtId="2" fontId="25" fillId="15" borderId="74" xfId="0" applyNumberFormat="1" applyFont="1" applyFill="1" applyBorder="1" applyAlignment="1">
      <alignment horizontal="right"/>
    </xf>
    <xf numFmtId="2" fontId="25" fillId="15" borderId="76" xfId="0" applyNumberFormat="1" applyFont="1" applyFill="1" applyBorder="1" applyAlignment="1">
      <alignment horizontal="right"/>
    </xf>
    <xf numFmtId="2" fontId="21" fillId="0" borderId="35" xfId="0" applyNumberFormat="1" applyFont="1" applyBorder="1" applyAlignment="1">
      <alignment horizontal="right"/>
    </xf>
    <xf numFmtId="2" fontId="21" fillId="0" borderId="38" xfId="0" applyNumberFormat="1" applyFont="1" applyBorder="1" applyAlignment="1">
      <alignment horizontal="right"/>
    </xf>
    <xf numFmtId="2" fontId="25" fillId="15" borderId="63" xfId="0" applyNumberFormat="1" applyFont="1" applyFill="1" applyBorder="1" applyAlignment="1">
      <alignment horizontal="right"/>
    </xf>
    <xf numFmtId="2" fontId="25" fillId="15" borderId="27" xfId="0" applyNumberFormat="1" applyFont="1" applyFill="1" applyBorder="1" applyAlignment="1">
      <alignment horizontal="right"/>
    </xf>
    <xf numFmtId="2" fontId="25" fillId="16" borderId="64" xfId="0" applyNumberFormat="1" applyFont="1" applyFill="1" applyBorder="1" applyAlignment="1">
      <alignment horizontal="right"/>
    </xf>
    <xf numFmtId="2" fontId="25" fillId="16" borderId="65" xfId="0" applyNumberFormat="1" applyFont="1" applyFill="1" applyBorder="1" applyAlignment="1">
      <alignment horizontal="right"/>
    </xf>
    <xf numFmtId="2" fontId="25" fillId="15" borderId="64" xfId="0" applyNumberFormat="1" applyFont="1" applyFill="1" applyBorder="1" applyAlignment="1">
      <alignment horizontal="right"/>
    </xf>
    <xf numFmtId="2" fontId="25" fillId="15" borderId="120" xfId="0" applyNumberFormat="1" applyFont="1" applyFill="1" applyBorder="1" applyAlignment="1">
      <alignment horizontal="right"/>
    </xf>
    <xf numFmtId="2" fontId="25" fillId="15" borderId="32" xfId="0" applyNumberFormat="1" applyFont="1" applyFill="1" applyBorder="1" applyAlignment="1">
      <alignment horizontal="right"/>
    </xf>
    <xf numFmtId="0" fontId="0" fillId="0" borderId="22" xfId="0" applyBorder="1" applyAlignment="1">
      <alignment horizontal="center"/>
    </xf>
    <xf numFmtId="0" fontId="0" fillId="0" borderId="70" xfId="0" applyBorder="1" applyAlignment="1">
      <alignment horizontal="center"/>
    </xf>
    <xf numFmtId="0" fontId="0" fillId="0" borderId="123" xfId="0" applyBorder="1" applyAlignment="1">
      <alignment horizontal="center"/>
    </xf>
    <xf numFmtId="0" fontId="0" fillId="0" borderId="124" xfId="0" applyBorder="1" applyAlignment="1">
      <alignment horizontal="center"/>
    </xf>
    <xf numFmtId="2" fontId="21" fillId="0" borderId="115" xfId="0" applyNumberFormat="1" applyFont="1" applyBorder="1" applyAlignment="1">
      <alignment horizontal="right"/>
    </xf>
    <xf numFmtId="2" fontId="21" fillId="0" borderId="13" xfId="0" applyNumberFormat="1" applyFont="1" applyBorder="1" applyAlignment="1">
      <alignment horizontal="right"/>
    </xf>
    <xf numFmtId="2" fontId="25" fillId="15" borderId="123" xfId="0" applyNumberFormat="1" applyFont="1" applyFill="1" applyBorder="1" applyAlignment="1">
      <alignment horizontal="right"/>
    </xf>
    <xf numFmtId="2" fontId="25" fillId="16" borderId="115" xfId="0" applyNumberFormat="1" applyFont="1" applyFill="1" applyBorder="1" applyAlignment="1">
      <alignment horizontal="right"/>
    </xf>
    <xf numFmtId="2" fontId="25" fillId="16" borderId="13" xfId="0" applyNumberFormat="1" applyFont="1" applyFill="1" applyBorder="1" applyAlignment="1">
      <alignment horizontal="right"/>
    </xf>
    <xf numFmtId="2" fontId="25" fillId="15" borderId="115" xfId="0" applyNumberFormat="1" applyFont="1" applyFill="1" applyBorder="1" applyAlignment="1">
      <alignment horizontal="right"/>
    </xf>
    <xf numFmtId="2" fontId="25" fillId="15" borderId="69" xfId="0" applyNumberFormat="1" applyFont="1" applyFill="1" applyBorder="1" applyAlignment="1">
      <alignment horizontal="right"/>
    </xf>
    <xf numFmtId="2" fontId="25" fillId="16" borderId="74" xfId="0" applyNumberFormat="1" applyFont="1" applyFill="1" applyBorder="1" applyAlignment="1">
      <alignment horizontal="right"/>
    </xf>
    <xf numFmtId="2" fontId="25" fillId="16" borderId="75" xfId="0" applyNumberFormat="1" applyFont="1" applyFill="1" applyBorder="1" applyAlignment="1">
      <alignment horizontal="right"/>
    </xf>
    <xf numFmtId="2" fontId="25" fillId="15" borderId="125" xfId="0" applyNumberFormat="1" applyFont="1" applyFill="1" applyBorder="1" applyAlignment="1">
      <alignment horizontal="right"/>
    </xf>
    <xf numFmtId="2" fontId="25" fillId="15" borderId="24" xfId="0" applyNumberFormat="1" applyFont="1" applyFill="1" applyBorder="1" applyAlignment="1">
      <alignment horizontal="right"/>
    </xf>
    <xf numFmtId="2" fontId="25" fillId="15" borderId="13" xfId="0" applyNumberFormat="1" applyFont="1" applyFill="1" applyBorder="1" applyAlignment="1">
      <alignment horizontal="right"/>
    </xf>
    <xf numFmtId="2" fontId="25" fillId="15" borderId="10" xfId="0" applyNumberFormat="1" applyFont="1" applyFill="1" applyBorder="1" applyAlignment="1">
      <alignment horizontal="right"/>
    </xf>
    <xf numFmtId="2" fontId="25" fillId="15" borderId="119" xfId="0" applyNumberFormat="1" applyFont="1" applyFill="1" applyBorder="1" applyAlignment="1">
      <alignment horizontal="right"/>
    </xf>
    <xf numFmtId="2" fontId="19" fillId="12" borderId="122" xfId="1" applyNumberFormat="1" applyFont="1" applyFill="1" applyBorder="1" applyAlignment="1">
      <alignment horizontal="right"/>
    </xf>
    <xf numFmtId="2" fontId="19" fillId="12" borderId="123" xfId="1" applyNumberFormat="1" applyFont="1" applyFill="1" applyBorder="1" applyAlignment="1">
      <alignment horizontal="right"/>
    </xf>
    <xf numFmtId="2" fontId="20" fillId="6" borderId="68" xfId="1" applyNumberFormat="1" applyFont="1" applyFill="1" applyBorder="1" applyAlignment="1">
      <alignment horizontal="right"/>
    </xf>
    <xf numFmtId="2" fontId="20" fillId="6" borderId="99" xfId="1" applyNumberFormat="1" applyFont="1" applyFill="1" applyBorder="1" applyAlignment="1">
      <alignment horizontal="right"/>
    </xf>
    <xf numFmtId="2" fontId="20" fillId="6" borderId="100" xfId="1" applyNumberFormat="1" applyFont="1" applyFill="1" applyBorder="1" applyAlignment="1">
      <alignment horizontal="right"/>
    </xf>
    <xf numFmtId="2" fontId="20" fillId="6" borderId="131" xfId="1" applyNumberFormat="1" applyFont="1" applyFill="1" applyBorder="1" applyAlignment="1">
      <alignment horizontal="right"/>
    </xf>
    <xf numFmtId="2" fontId="19" fillId="12" borderId="111" xfId="1" applyNumberFormat="1" applyFont="1" applyFill="1" applyBorder="1" applyAlignment="1">
      <alignment horizontal="right"/>
    </xf>
    <xf numFmtId="2" fontId="20" fillId="6" borderId="101" xfId="1" applyNumberFormat="1" applyFont="1" applyFill="1" applyBorder="1" applyAlignment="1">
      <alignment horizontal="right"/>
    </xf>
    <xf numFmtId="2" fontId="21" fillId="0" borderId="118" xfId="0" applyNumberFormat="1" applyFont="1" applyBorder="1" applyAlignment="1">
      <alignment horizontal="right"/>
    </xf>
    <xf numFmtId="2" fontId="21" fillId="0" borderId="33" xfId="0" applyNumberFormat="1" applyFont="1" applyBorder="1" applyAlignment="1">
      <alignment horizontal="right"/>
    </xf>
    <xf numFmtId="2" fontId="25" fillId="15" borderId="111" xfId="0" applyNumberFormat="1" applyFont="1" applyFill="1" applyBorder="1" applyAlignment="1">
      <alignment horizontal="right"/>
    </xf>
    <xf numFmtId="2" fontId="25" fillId="16" borderId="111" xfId="0" applyNumberFormat="1" applyFont="1" applyFill="1" applyBorder="1" applyAlignment="1">
      <alignment horizontal="right"/>
    </xf>
    <xf numFmtId="2" fontId="25" fillId="16" borderId="123" xfId="0" applyNumberFormat="1" applyFont="1" applyFill="1" applyBorder="1" applyAlignment="1">
      <alignment horizontal="right"/>
    </xf>
    <xf numFmtId="2" fontId="25" fillId="16" borderId="0" xfId="0" applyNumberFormat="1" applyFont="1" applyFill="1" applyAlignment="1">
      <alignment horizontal="right"/>
    </xf>
    <xf numFmtId="2" fontId="25" fillId="16" borderId="51" xfId="0" applyNumberFormat="1" applyFont="1" applyFill="1" applyBorder="1" applyAlignment="1">
      <alignment horizontal="right"/>
    </xf>
    <xf numFmtId="2" fontId="25" fillId="15" borderId="0" xfId="0" applyNumberFormat="1" applyFont="1" applyFill="1" applyAlignment="1">
      <alignment horizontal="right"/>
    </xf>
    <xf numFmtId="2" fontId="25" fillId="15" borderId="51" xfId="0" applyNumberFormat="1" applyFont="1" applyFill="1" applyBorder="1" applyAlignment="1">
      <alignment horizontal="right"/>
    </xf>
    <xf numFmtId="2" fontId="25" fillId="15" borderId="121" xfId="0" applyNumberFormat="1" applyFont="1" applyFill="1" applyBorder="1" applyAlignment="1">
      <alignment horizontal="right"/>
    </xf>
    <xf numFmtId="2" fontId="21" fillId="0" borderId="10" xfId="0" applyNumberFormat="1" applyFont="1" applyBorder="1" applyAlignment="1">
      <alignment horizontal="right" vertical="center"/>
    </xf>
    <xf numFmtId="2" fontId="25" fillId="15" borderId="124" xfId="0" applyNumberFormat="1" applyFont="1" applyFill="1" applyBorder="1" applyAlignment="1">
      <alignment horizontal="right" vertical="center"/>
    </xf>
    <xf numFmtId="2" fontId="25" fillId="16" borderId="112" xfId="0" applyNumberFormat="1" applyFont="1" applyFill="1" applyBorder="1" applyAlignment="1">
      <alignment horizontal="right" vertical="center"/>
    </xf>
    <xf numFmtId="2" fontId="25" fillId="16" borderId="10" xfId="0" applyNumberFormat="1" applyFont="1" applyFill="1" applyBorder="1" applyAlignment="1">
      <alignment horizontal="right" vertical="center"/>
    </xf>
    <xf numFmtId="2" fontId="25" fillId="15" borderId="112" xfId="0" applyNumberFormat="1" applyFont="1" applyFill="1" applyBorder="1" applyAlignment="1">
      <alignment horizontal="right" vertical="center"/>
    </xf>
    <xf numFmtId="2" fontId="25" fillId="15" borderId="2" xfId="0" applyNumberFormat="1" applyFont="1" applyFill="1" applyBorder="1" applyAlignment="1">
      <alignment horizontal="right" vertical="center"/>
    </xf>
    <xf numFmtId="2" fontId="25" fillId="15" borderId="10" xfId="0" applyNumberFormat="1" applyFont="1" applyFill="1" applyBorder="1" applyAlignment="1">
      <alignment horizontal="right" vertical="center"/>
    </xf>
    <xf numFmtId="2" fontId="19" fillId="12" borderId="113" xfId="1" applyNumberFormat="1" applyFont="1" applyFill="1" applyBorder="1" applyAlignment="1">
      <alignment horizontal="right" vertical="center"/>
    </xf>
    <xf numFmtId="2" fontId="19" fillId="12" borderId="115" xfId="1" applyNumberFormat="1" applyFont="1" applyFill="1" applyBorder="1" applyAlignment="1">
      <alignment horizontal="right" vertical="center"/>
    </xf>
    <xf numFmtId="0" fontId="13" fillId="10" borderId="53" xfId="0" applyFont="1" applyFill="1" applyBorder="1" applyAlignment="1">
      <alignment horizontal="center" wrapText="1"/>
    </xf>
    <xf numFmtId="0" fontId="13" fillId="10" borderId="24" xfId="0" applyFont="1" applyFill="1" applyBorder="1" applyAlignment="1">
      <alignment horizontal="center" wrapText="1"/>
    </xf>
    <xf numFmtId="0" fontId="13" fillId="10" borderId="35" xfId="0" applyFont="1" applyFill="1" applyBorder="1" applyAlignment="1">
      <alignment horizontal="center" vertical="center" wrapText="1"/>
    </xf>
    <xf numFmtId="0" fontId="13" fillId="10" borderId="24" xfId="0" applyFont="1" applyFill="1" applyBorder="1" applyAlignment="1">
      <alignment horizontal="center" vertical="center" wrapText="1"/>
    </xf>
    <xf numFmtId="0" fontId="13" fillId="10" borderId="35" xfId="0" applyFont="1" applyFill="1" applyBorder="1" applyAlignment="1">
      <alignment horizontal="center" wrapText="1"/>
    </xf>
    <xf numFmtId="1" fontId="20" fillId="6" borderId="97" xfId="1" applyNumberFormat="1" applyFont="1" applyFill="1" applyBorder="1" applyAlignment="1">
      <alignment horizontal="center"/>
    </xf>
    <xf numFmtId="1" fontId="20" fillId="6" borderId="108" xfId="1" applyNumberFormat="1" applyFont="1" applyFill="1" applyBorder="1" applyAlignment="1">
      <alignment horizontal="center"/>
    </xf>
    <xf numFmtId="1" fontId="20" fillId="6" borderId="157" xfId="1" applyNumberFormat="1" applyFont="1" applyFill="1" applyBorder="1" applyAlignment="1">
      <alignment horizontal="center"/>
    </xf>
    <xf numFmtId="0" fontId="15" fillId="7" borderId="136" xfId="0" applyFont="1" applyFill="1" applyBorder="1" applyAlignment="1">
      <alignment horizontal="left" vertical="center"/>
    </xf>
    <xf numFmtId="0" fontId="15" fillId="7" borderId="137" xfId="0" applyFont="1" applyFill="1" applyBorder="1" applyAlignment="1">
      <alignment horizontal="left" vertical="center"/>
    </xf>
    <xf numFmtId="0" fontId="15" fillId="7" borderId="135" xfId="0" applyFont="1" applyFill="1" applyBorder="1" applyAlignment="1">
      <alignment horizontal="left" vertical="center"/>
    </xf>
    <xf numFmtId="0" fontId="36" fillId="22" borderId="0" xfId="0" applyFont="1" applyFill="1" applyAlignment="1">
      <alignment horizontal="center" vertical="center"/>
    </xf>
    <xf numFmtId="0" fontId="36" fillId="24" borderId="0" xfId="0" applyFont="1" applyFill="1" applyAlignment="1">
      <alignment horizontal="center" vertical="center"/>
    </xf>
    <xf numFmtId="0" fontId="36" fillId="24" borderId="93" xfId="0" applyFont="1" applyFill="1" applyBorder="1" applyAlignment="1">
      <alignment horizontal="center" vertical="center"/>
    </xf>
    <xf numFmtId="0" fontId="34" fillId="5" borderId="80" xfId="0" applyFont="1" applyFill="1" applyBorder="1" applyAlignment="1">
      <alignment horizontal="center" vertical="center"/>
    </xf>
    <xf numFmtId="0" fontId="34" fillId="5" borderId="94" xfId="0" applyFont="1" applyFill="1" applyBorder="1" applyAlignment="1">
      <alignment horizontal="center" vertical="center"/>
    </xf>
    <xf numFmtId="0" fontId="34" fillId="5" borderId="91" xfId="0" applyFont="1" applyFill="1" applyBorder="1" applyAlignment="1">
      <alignment horizontal="center" vertical="center"/>
    </xf>
    <xf numFmtId="0" fontId="34" fillId="5" borderId="95" xfId="0" applyFont="1" applyFill="1" applyBorder="1" applyAlignment="1">
      <alignment horizontal="center" vertical="center"/>
    </xf>
    <xf numFmtId="0" fontId="0" fillId="0" borderId="88" xfId="0" applyBorder="1" applyAlignment="1">
      <alignment horizontal="center" vertical="center"/>
    </xf>
    <xf numFmtId="0" fontId="0" fillId="0" borderId="90" xfId="0" applyBorder="1" applyAlignment="1">
      <alignment horizontal="center" vertical="center"/>
    </xf>
    <xf numFmtId="0" fontId="34" fillId="5" borderId="87" xfId="0" applyFont="1" applyFill="1" applyBorder="1" applyAlignment="1">
      <alignment horizontal="center" vertical="center"/>
    </xf>
    <xf numFmtId="0" fontId="34" fillId="5" borderId="92" xfId="0" applyFont="1" applyFill="1" applyBorder="1" applyAlignment="1">
      <alignment horizontal="center" vertical="center"/>
    </xf>
    <xf numFmtId="0" fontId="34" fillId="5" borderId="56" xfId="0" applyFont="1" applyFill="1" applyBorder="1" applyAlignment="1">
      <alignment horizontal="center" vertical="center"/>
    </xf>
    <xf numFmtId="0" fontId="34" fillId="5" borderId="93" xfId="0" applyFont="1" applyFill="1" applyBorder="1" applyAlignment="1">
      <alignment horizontal="center" vertical="center"/>
    </xf>
    <xf numFmtId="0" fontId="34" fillId="5" borderId="88" xfId="0" applyFont="1" applyFill="1" applyBorder="1" applyAlignment="1">
      <alignment horizontal="center" vertical="center"/>
    </xf>
    <xf numFmtId="0" fontId="34" fillId="5" borderId="89" xfId="0" applyFont="1" applyFill="1" applyBorder="1" applyAlignment="1">
      <alignment horizontal="center" vertical="center"/>
    </xf>
    <xf numFmtId="0" fontId="22" fillId="7" borderId="52" xfId="0" applyFont="1" applyFill="1" applyBorder="1" applyAlignment="1"/>
    <xf numFmtId="0" fontId="22" fillId="7" borderId="60" xfId="0" applyFont="1" applyFill="1" applyBorder="1" applyAlignment="1"/>
    <xf numFmtId="0" fontId="22" fillId="7" borderId="136" xfId="0" applyFont="1" applyFill="1" applyBorder="1" applyAlignment="1"/>
    <xf numFmtId="0" fontId="22" fillId="7" borderId="137" xfId="0" applyFont="1" applyFill="1" applyBorder="1" applyAlignment="1"/>
    <xf numFmtId="0" fontId="22" fillId="7" borderId="135" xfId="0" applyFont="1" applyFill="1" applyBorder="1" applyAlignment="1"/>
    <xf numFmtId="0" fontId="25" fillId="21" borderId="34" xfId="0" applyFont="1" applyFill="1" applyBorder="1" applyAlignment="1"/>
    <xf numFmtId="2" fontId="26" fillId="17" borderId="33" xfId="0" applyNumberFormat="1" applyFont="1" applyFill="1" applyBorder="1" applyAlignment="1"/>
    <xf numFmtId="0" fontId="25" fillId="21" borderId="118" xfId="0" applyFont="1" applyFill="1" applyBorder="1" applyAlignment="1"/>
    <xf numFmtId="2" fontId="26" fillId="17" borderId="13" xfId="0" applyNumberFormat="1" applyFont="1" applyFill="1" applyBorder="1" applyAlignment="1"/>
    <xf numFmtId="0" fontId="25" fillId="21" borderId="115" xfId="0" applyFont="1" applyFill="1" applyBorder="1" applyAlignment="1"/>
    <xf numFmtId="0" fontId="0" fillId="0" borderId="122" xfId="0" applyBorder="1" applyAlignment="1"/>
    <xf numFmtId="2" fontId="26" fillId="17" borderId="52" xfId="0" applyNumberFormat="1" applyFont="1" applyFill="1" applyBorder="1" applyAlignment="1"/>
    <xf numFmtId="0" fontId="25" fillId="21" borderId="113" xfId="0" applyFont="1" applyFill="1" applyBorder="1" applyAlignment="1"/>
    <xf numFmtId="0" fontId="0" fillId="0" borderId="123" xfId="0" applyBorder="1" applyAlignment="1"/>
    <xf numFmtId="0" fontId="0" fillId="0" borderId="22" xfId="0" applyBorder="1" applyAlignment="1"/>
    <xf numFmtId="0" fontId="25" fillId="21" borderId="23" xfId="0" applyFont="1" applyFill="1" applyBorder="1" applyAlignment="1"/>
    <xf numFmtId="0" fontId="18" fillId="7" borderId="136" xfId="0" applyFont="1" applyFill="1" applyBorder="1" applyAlignment="1"/>
    <xf numFmtId="0" fontId="18" fillId="7" borderId="137" xfId="0" applyFont="1" applyFill="1" applyBorder="1" applyAlignment="1"/>
    <xf numFmtId="0" fontId="18" fillId="7" borderId="135" xfId="0" applyFont="1" applyFill="1" applyBorder="1" applyAlignment="1"/>
    <xf numFmtId="0" fontId="25" fillId="21" borderId="66" xfId="0" applyFont="1" applyFill="1" applyBorder="1" applyAlignment="1"/>
    <xf numFmtId="0" fontId="0" fillId="0" borderId="70" xfId="0" applyBorder="1" applyAlignment="1"/>
    <xf numFmtId="0" fontId="0" fillId="0" borderId="69" xfId="0" applyBorder="1" applyAlignment="1"/>
    <xf numFmtId="2" fontId="26" fillId="17" borderId="38" xfId="0" applyNumberFormat="1" applyFont="1" applyFill="1" applyBorder="1" applyAlignment="1"/>
    <xf numFmtId="2" fontId="26" fillId="17" borderId="134" xfId="0" applyNumberFormat="1" applyFont="1" applyFill="1" applyBorder="1" applyAlignment="1"/>
    <xf numFmtId="2" fontId="26" fillId="17" borderId="54" xfId="0" applyNumberFormat="1" applyFont="1" applyFill="1" applyBorder="1" applyAlignment="1"/>
    <xf numFmtId="2" fontId="26" fillId="17" borderId="105" xfId="0" applyNumberFormat="1" applyFont="1" applyFill="1" applyBorder="1" applyAlignment="1"/>
    <xf numFmtId="2" fontId="26" fillId="17" borderId="26" xfId="0" applyNumberFormat="1" applyFont="1" applyFill="1" applyBorder="1" applyAlignment="1"/>
    <xf numFmtId="0" fontId="25" fillId="21" borderId="126" xfId="0" applyFont="1" applyFill="1" applyBorder="1" applyAlignment="1"/>
    <xf numFmtId="2" fontId="26" fillId="17" borderId="106" xfId="0" applyNumberFormat="1" applyFont="1" applyFill="1" applyBorder="1" applyAlignment="1"/>
    <xf numFmtId="0" fontId="25" fillId="21" borderId="127" xfId="0" applyFont="1" applyFill="1" applyBorder="1" applyAlignment="1"/>
    <xf numFmtId="2" fontId="26" fillId="17" borderId="107" xfId="0" applyNumberFormat="1" applyFont="1" applyFill="1" applyBorder="1" applyAlignment="1"/>
    <xf numFmtId="0" fontId="25" fillId="21" borderId="128" xfId="0" applyFont="1" applyFill="1" applyBorder="1" applyAlignment="1"/>
    <xf numFmtId="2" fontId="26" fillId="17" borderId="101" xfId="0" applyNumberFormat="1" applyFont="1" applyFill="1" applyBorder="1" applyAlignment="1"/>
    <xf numFmtId="0" fontId="25" fillId="21" borderId="129" xfId="0" applyFont="1" applyFill="1" applyBorder="1" applyAlignment="1"/>
    <xf numFmtId="0" fontId="18" fillId="7" borderId="139" xfId="0" applyFont="1" applyFill="1" applyBorder="1" applyAlignment="1"/>
    <xf numFmtId="2" fontId="26" fillId="17" borderId="0" xfId="0" applyNumberFormat="1" applyFont="1" applyFill="1" applyAlignment="1"/>
    <xf numFmtId="0" fontId="0" fillId="0" borderId="111" xfId="0" applyBorder="1" applyAlignment="1"/>
    <xf numFmtId="2" fontId="26" fillId="17" borderId="68" xfId="0" applyNumberFormat="1" applyFont="1" applyFill="1" applyBorder="1" applyAlignment="1"/>
    <xf numFmtId="0" fontId="0" fillId="0" borderId="132" xfId="0" applyBorder="1" applyAlignment="1"/>
    <xf numFmtId="0" fontId="25" fillId="21" borderId="111" xfId="0" applyFont="1" applyFill="1" applyBorder="1" applyAlignment="1"/>
    <xf numFmtId="0" fontId="0" fillId="0" borderId="133" xfId="0" applyBorder="1" applyAlignment="1"/>
    <xf numFmtId="2" fontId="26" fillId="17" borderId="51" xfId="0" applyNumberFormat="1" applyFont="1" applyFill="1" applyBorder="1" applyAlignment="1"/>
    <xf numFmtId="0" fontId="22" fillId="19" borderId="0" xfId="0" applyFont="1" applyFill="1" applyAlignment="1"/>
    <xf numFmtId="0" fontId="14" fillId="7" borderId="151" xfId="0" applyFont="1" applyFill="1" applyBorder="1" applyAlignment="1"/>
    <xf numFmtId="0" fontId="14" fillId="7" borderId="152" xfId="0" applyFont="1" applyFill="1" applyBorder="1" applyAlignment="1"/>
  </cellXfs>
  <cellStyles count="4">
    <cellStyle name="Calculation" xfId="1" builtinId="22"/>
    <cellStyle name="Explanatory Text" xfId="2" builtinId="53"/>
    <cellStyle name="Hyperlink" xfId="3" builtinId="8"/>
    <cellStyle name="Normal" xfId="0" builtinId="0"/>
  </cellStyles>
  <dxfs count="2">
    <dxf>
      <font>
        <color rgb="FF9C0006"/>
      </font>
      <fill>
        <patternFill patternType="solid">
          <bgColor theme="9" tint="0.59999389629810485"/>
        </patternFill>
      </fill>
    </dxf>
    <dxf>
      <font>
        <color rgb="FF9C0006"/>
      </font>
      <fill>
        <patternFill patternType="solid">
          <bgColor theme="9" tint="0.59999389629810485"/>
        </patternFill>
      </fill>
    </dxf>
  </dxfs>
  <tableStyles count="0" defaultTableStyle="TableStyleMedium2" defaultPivotStyle="PivotStyleLight16"/>
  <colors>
    <mruColors>
      <color rgb="FFF4E7EE"/>
      <color rgb="FFDBC7DA"/>
      <color rgb="FFEDE8E2"/>
      <color rgb="FFAEC3AE"/>
      <color rgb="FFD9DBE0"/>
      <color rgb="FF91A46D"/>
      <color rgb="FF00A600"/>
      <color rgb="FFE4C7D6"/>
      <color rgb="FF3C0847"/>
      <color rgb="FF700C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XFC256"/>
  <sheetViews>
    <sheetView zoomScaleNormal="100" workbookViewId="0">
      <pane ySplit="1" topLeftCell="L248" activePane="bottomLeft" state="frozen"/>
      <selection pane="bottomLeft" activeCell="S253" sqref="S253"/>
    </sheetView>
  </sheetViews>
  <sheetFormatPr defaultColWidth="8.85546875" defaultRowHeight="14.45"/>
  <cols>
    <col min="1" max="1" width="5.42578125" style="18" customWidth="1"/>
    <col min="2" max="2" width="95.42578125" style="162" customWidth="1"/>
    <col min="3" max="3" width="65.85546875" style="33" customWidth="1"/>
    <col min="4" max="4" width="10" style="36" customWidth="1"/>
    <col min="5" max="5" width="88.85546875" hidden="1" customWidth="1"/>
    <col min="6" max="6" width="13.85546875" customWidth="1"/>
    <col min="7" max="7" width="12" style="14" customWidth="1"/>
    <col min="8" max="8" width="11.7109375" style="14" customWidth="1"/>
    <col min="9" max="10" width="14.140625" style="14" customWidth="1"/>
    <col min="11" max="11" width="11.140625" style="14" customWidth="1"/>
    <col min="12" max="12" width="9.85546875" style="14" customWidth="1"/>
    <col min="13" max="13" width="11" style="14" customWidth="1"/>
    <col min="14" max="14" width="12.7109375" style="13" customWidth="1"/>
    <col min="15" max="15" width="12" style="13" customWidth="1"/>
    <col min="16" max="16" width="11.7109375" style="13" customWidth="1"/>
    <col min="17" max="17" width="13" style="13" customWidth="1"/>
    <col min="18" max="18" width="20.140625" style="14" customWidth="1"/>
    <col min="19" max="19" width="16.7109375" customWidth="1"/>
    <col min="20" max="20" width="19.5703125" customWidth="1"/>
  </cols>
  <sheetData>
    <row r="1" spans="1:420" s="1" customFormat="1" ht="60.75">
      <c r="A1" s="38" t="s">
        <v>0</v>
      </c>
      <c r="B1" s="73" t="s">
        <v>1</v>
      </c>
      <c r="C1" s="73" t="s">
        <v>2</v>
      </c>
      <c r="D1" s="39"/>
      <c r="E1" s="40" t="s">
        <v>3</v>
      </c>
      <c r="F1" s="41" t="s">
        <v>4</v>
      </c>
      <c r="G1" s="42" t="s">
        <v>5</v>
      </c>
      <c r="H1" s="43" t="s">
        <v>6</v>
      </c>
      <c r="I1" s="44" t="s">
        <v>7</v>
      </c>
      <c r="J1" s="45" t="s">
        <v>8</v>
      </c>
      <c r="K1" s="42" t="s">
        <v>9</v>
      </c>
      <c r="L1" s="44" t="s">
        <v>10</v>
      </c>
      <c r="M1" s="43" t="s">
        <v>11</v>
      </c>
      <c r="N1" s="46" t="s">
        <v>12</v>
      </c>
      <c r="O1" s="46" t="s">
        <v>13</v>
      </c>
      <c r="P1" s="46" t="s">
        <v>14</v>
      </c>
      <c r="Q1" s="194" t="s">
        <v>15</v>
      </c>
      <c r="R1" s="195" t="s">
        <v>16</v>
      </c>
      <c r="S1" s="190" t="s">
        <v>17</v>
      </c>
      <c r="T1" s="217" t="s">
        <v>18</v>
      </c>
      <c r="U1" s="210"/>
    </row>
    <row r="2" spans="1:420" s="1" customFormat="1" ht="15" customHeight="1">
      <c r="A2" s="146">
        <v>0</v>
      </c>
      <c r="B2" s="165" t="s">
        <v>19</v>
      </c>
      <c r="C2" s="374"/>
      <c r="D2" s="374"/>
      <c r="E2" s="374"/>
      <c r="F2" s="374"/>
      <c r="G2" s="374"/>
      <c r="H2" s="374"/>
      <c r="I2" s="374"/>
      <c r="J2" s="374"/>
      <c r="K2" s="374"/>
      <c r="L2" s="374"/>
      <c r="M2" s="374"/>
      <c r="N2" s="374"/>
      <c r="O2" s="374"/>
      <c r="P2" s="374"/>
      <c r="Q2" s="374"/>
      <c r="R2" s="374"/>
      <c r="S2" s="374"/>
      <c r="T2" s="374"/>
      <c r="U2" s="210"/>
    </row>
    <row r="3" spans="1:420" s="148" customFormat="1" ht="15.75">
      <c r="A3" s="149">
        <v>1</v>
      </c>
      <c r="B3" s="75" t="s">
        <v>20</v>
      </c>
      <c r="C3" s="164"/>
      <c r="D3" s="147" t="s">
        <v>21</v>
      </c>
      <c r="E3" s="328"/>
      <c r="F3" s="350"/>
      <c r="G3" s="330">
        <v>0.25</v>
      </c>
      <c r="H3" s="150">
        <v>1</v>
      </c>
      <c r="I3" s="333">
        <v>0.5</v>
      </c>
      <c r="J3" s="338">
        <f>(G3+H3+4*I3)/6</f>
        <v>0.54166666666666663</v>
      </c>
      <c r="K3" s="337">
        <f>(H3-G3)/6</f>
        <v>0.125</v>
      </c>
      <c r="L3" s="335">
        <f>K3^2</f>
        <v>1.5625E-2</v>
      </c>
      <c r="M3" s="331">
        <f>J3*'Input Data'!$B$2</f>
        <v>8.1249999999999989E-2</v>
      </c>
      <c r="N3" s="151">
        <f>J3*'Input Data'!$B$3</f>
        <v>0</v>
      </c>
      <c r="O3" s="151">
        <f>J3*'Input Data'!$B$4</f>
        <v>0.10833333333333334</v>
      </c>
      <c r="P3" s="256">
        <f>J3*'Input Data'!$B$5</f>
        <v>0.13541666666666666</v>
      </c>
      <c r="Q3" s="241">
        <f>'Adjustment Factors'!C29</f>
        <v>1.29</v>
      </c>
      <c r="R3" s="218">
        <f>(J3+M3+N3+O3+P3)*Q3</f>
        <v>1.1179999999999999</v>
      </c>
      <c r="S3" s="249">
        <f>'Adjustment Factors'!D29</f>
        <v>5.077997925</v>
      </c>
      <c r="T3" s="218">
        <f>(J3+M3+N3+O3+P3)*S3</f>
        <v>4.4009315349999998</v>
      </c>
      <c r="U3" s="210"/>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222"/>
    </row>
    <row r="4" spans="1:420" s="148" customFormat="1" ht="15.75">
      <c r="A4" s="149">
        <v>2</v>
      </c>
      <c r="B4" s="75" t="s">
        <v>22</v>
      </c>
      <c r="C4" s="164"/>
      <c r="D4" s="147" t="s">
        <v>21</v>
      </c>
      <c r="E4" s="328"/>
      <c r="F4" s="350"/>
      <c r="G4" s="330">
        <v>0.1</v>
      </c>
      <c r="H4" s="150">
        <v>0.5</v>
      </c>
      <c r="I4" s="333">
        <v>0.25</v>
      </c>
      <c r="J4" s="338">
        <f t="shared" ref="J4:J6" si="0">(G4+H4+4*I4)/6</f>
        <v>0.26666666666666666</v>
      </c>
      <c r="K4" s="337">
        <f t="shared" ref="K4:K6" si="1">(H4-G4)/6</f>
        <v>6.6666666666666666E-2</v>
      </c>
      <c r="L4" s="336">
        <f t="shared" ref="L4:L6" si="2">K4^2</f>
        <v>4.4444444444444444E-3</v>
      </c>
      <c r="M4" s="331">
        <f>J4*'Input Data'!$B$2</f>
        <v>0.04</v>
      </c>
      <c r="N4" s="151">
        <f>J4*'Input Data'!$B$3</f>
        <v>0</v>
      </c>
      <c r="O4" s="151">
        <f>J4*'Input Data'!$B$4</f>
        <v>5.3333333333333337E-2</v>
      </c>
      <c r="P4" s="256">
        <f>J4*'Input Data'!$B$5</f>
        <v>6.6666666666666666E-2</v>
      </c>
      <c r="Q4" s="241">
        <f>'Adjustment Factors'!C29</f>
        <v>1.29</v>
      </c>
      <c r="R4" s="218">
        <f t="shared" ref="R4:R6" si="3">(J4+M4+N4+O4+P4)*Q4</f>
        <v>0.5504</v>
      </c>
      <c r="S4" s="249">
        <f>'Adjustment Factors'!D29</f>
        <v>5.077997925</v>
      </c>
      <c r="T4" s="218">
        <f t="shared" ref="T4:T6" si="4">(J4+M4+N4+O4+P4)*S4</f>
        <v>2.166612448</v>
      </c>
      <c r="U4" s="210"/>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222"/>
    </row>
    <row r="5" spans="1:420" s="148" customFormat="1" ht="16.5" customHeight="1">
      <c r="A5" s="149">
        <v>3</v>
      </c>
      <c r="B5" s="75" t="s">
        <v>23</v>
      </c>
      <c r="C5" s="164"/>
      <c r="D5" s="147" t="s">
        <v>21</v>
      </c>
      <c r="E5" s="328"/>
      <c r="F5" s="350"/>
      <c r="G5" s="330">
        <v>0.25</v>
      </c>
      <c r="H5" s="150">
        <v>1</v>
      </c>
      <c r="I5" s="333">
        <v>0.5</v>
      </c>
      <c r="J5" s="338">
        <f t="shared" si="0"/>
        <v>0.54166666666666663</v>
      </c>
      <c r="K5" s="337">
        <f t="shared" si="1"/>
        <v>0.125</v>
      </c>
      <c r="L5" s="335">
        <f t="shared" si="2"/>
        <v>1.5625E-2</v>
      </c>
      <c r="M5" s="331">
        <f>J5*'Input Data'!$B$2</f>
        <v>8.1249999999999989E-2</v>
      </c>
      <c r="N5" s="151">
        <f>J5*'Input Data'!$B$3</f>
        <v>0</v>
      </c>
      <c r="O5" s="151">
        <f>J5*'Input Data'!$B$4</f>
        <v>0.10833333333333334</v>
      </c>
      <c r="P5" s="256">
        <f>J5*'Input Data'!$B$5</f>
        <v>0.13541666666666666</v>
      </c>
      <c r="Q5" s="241">
        <f>'Adjustment Factors'!C29</f>
        <v>1.29</v>
      </c>
      <c r="R5" s="218">
        <f t="shared" si="3"/>
        <v>1.1179999999999999</v>
      </c>
      <c r="S5" s="249">
        <f>'Adjustment Factors'!D29</f>
        <v>5.077997925</v>
      </c>
      <c r="T5" s="218">
        <f t="shared" si="4"/>
        <v>4.4009315349999998</v>
      </c>
      <c r="U5" s="210"/>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222"/>
    </row>
    <row r="6" spans="1:420" s="148" customFormat="1" ht="14.25" customHeight="1">
      <c r="A6" s="149">
        <v>4</v>
      </c>
      <c r="B6" s="75" t="s">
        <v>24</v>
      </c>
      <c r="C6" s="164"/>
      <c r="D6" s="147" t="s">
        <v>21</v>
      </c>
      <c r="E6" s="328"/>
      <c r="F6" s="350"/>
      <c r="G6" s="330">
        <v>0.25</v>
      </c>
      <c r="H6" s="150">
        <v>1</v>
      </c>
      <c r="I6" s="333">
        <v>0.5</v>
      </c>
      <c r="J6" s="338">
        <f t="shared" si="0"/>
        <v>0.54166666666666663</v>
      </c>
      <c r="K6" s="337">
        <f t="shared" si="1"/>
        <v>0.125</v>
      </c>
      <c r="L6" s="335">
        <f t="shared" si="2"/>
        <v>1.5625E-2</v>
      </c>
      <c r="M6" s="331">
        <f>J6*'Input Data'!$B$2</f>
        <v>8.1249999999999989E-2</v>
      </c>
      <c r="N6" s="151">
        <f>J6*'Input Data'!$B$3</f>
        <v>0</v>
      </c>
      <c r="O6" s="151">
        <f>J6*'Input Data'!$B$4</f>
        <v>0.10833333333333334</v>
      </c>
      <c r="P6" s="256">
        <f>J6*'Input Data'!$B$5</f>
        <v>0.13541666666666666</v>
      </c>
      <c r="Q6" s="241">
        <f>'Adjustment Factors'!C29</f>
        <v>1.29</v>
      </c>
      <c r="R6" s="218">
        <f t="shared" si="3"/>
        <v>1.1179999999999999</v>
      </c>
      <c r="S6" s="249">
        <f>'Adjustment Factors'!D29</f>
        <v>5.077997925</v>
      </c>
      <c r="T6" s="218">
        <f t="shared" si="4"/>
        <v>4.4009315349999998</v>
      </c>
      <c r="U6" s="210"/>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222"/>
    </row>
    <row r="7" spans="1:420" s="95" customFormat="1" ht="18.600000000000001" customHeight="1">
      <c r="A7" s="93"/>
      <c r="B7" s="154"/>
      <c r="C7" s="320"/>
      <c r="D7" s="321"/>
      <c r="E7" s="329"/>
      <c r="F7" s="351"/>
      <c r="G7" s="340"/>
      <c r="H7" s="233"/>
      <c r="I7" s="334"/>
      <c r="J7" s="339"/>
      <c r="K7" s="332"/>
      <c r="L7" s="323"/>
      <c r="M7" s="332"/>
      <c r="N7" s="322"/>
      <c r="O7" s="322"/>
      <c r="P7" s="323"/>
      <c r="Q7" s="245"/>
      <c r="R7" s="324"/>
      <c r="S7" s="325"/>
      <c r="T7" s="326"/>
      <c r="U7" s="240"/>
      <c r="V7" s="220"/>
      <c r="W7" s="220"/>
      <c r="X7" s="220"/>
      <c r="Y7" s="220"/>
      <c r="Z7" s="220"/>
      <c r="AA7" s="220"/>
      <c r="AB7" s="220"/>
      <c r="AC7" s="220"/>
      <c r="AD7" s="220"/>
      <c r="AE7" s="220"/>
      <c r="AF7" s="220"/>
      <c r="AG7" s="220"/>
      <c r="AH7" s="220"/>
      <c r="AI7" s="220"/>
      <c r="AJ7" s="220"/>
      <c r="AK7" s="220"/>
      <c r="AL7" s="220"/>
      <c r="AM7" s="220"/>
      <c r="AN7" s="220"/>
      <c r="AO7" s="220"/>
      <c r="AP7" s="220"/>
      <c r="AQ7" s="220"/>
      <c r="AR7" s="220"/>
      <c r="AS7" s="220"/>
      <c r="AT7" s="220"/>
      <c r="AU7" s="220"/>
      <c r="AV7" s="220"/>
      <c r="AW7" s="220"/>
      <c r="AX7" s="220"/>
      <c r="AY7" s="220"/>
      <c r="AZ7" s="220"/>
      <c r="BA7" s="220"/>
      <c r="BB7" s="220"/>
      <c r="BC7" s="220"/>
      <c r="BD7" s="220"/>
      <c r="BE7" s="220"/>
      <c r="BF7" s="220"/>
      <c r="BG7" s="220"/>
      <c r="BH7" s="220"/>
      <c r="BI7" s="220"/>
      <c r="BJ7" s="220"/>
      <c r="BK7" s="220"/>
      <c r="BL7" s="220"/>
      <c r="BM7" s="220"/>
      <c r="BN7" s="220"/>
      <c r="BO7" s="220"/>
      <c r="BP7" s="220"/>
      <c r="BQ7" s="220"/>
      <c r="BR7" s="220"/>
      <c r="BS7" s="220"/>
      <c r="BT7" s="220"/>
      <c r="BU7" s="220"/>
      <c r="BV7" s="220"/>
      <c r="BW7" s="220"/>
      <c r="BX7" s="220"/>
      <c r="BY7" s="220"/>
      <c r="BZ7" s="220"/>
      <c r="CA7" s="220"/>
      <c r="CB7" s="220"/>
      <c r="CC7" s="220"/>
      <c r="CD7" s="220"/>
      <c r="CE7" s="220"/>
      <c r="CF7" s="220"/>
      <c r="CG7" s="220"/>
      <c r="CH7" s="220"/>
      <c r="CI7" s="220"/>
      <c r="CJ7" s="220"/>
      <c r="CK7" s="220"/>
      <c r="CL7" s="220"/>
      <c r="CM7" s="220"/>
      <c r="CN7" s="220"/>
      <c r="CO7" s="220"/>
      <c r="CP7" s="220"/>
      <c r="CQ7" s="220"/>
      <c r="CR7" s="220"/>
      <c r="CS7" s="220"/>
      <c r="CT7" s="220"/>
      <c r="CU7" s="220"/>
      <c r="CV7" s="220"/>
      <c r="CW7" s="220"/>
      <c r="CX7" s="220"/>
      <c r="CY7" s="220"/>
      <c r="CZ7" s="220"/>
      <c r="DA7" s="220"/>
      <c r="DB7" s="220"/>
      <c r="DC7" s="220"/>
      <c r="DD7" s="220"/>
      <c r="DE7" s="220"/>
      <c r="DF7" s="220"/>
      <c r="DG7" s="220"/>
      <c r="DH7" s="220"/>
      <c r="DI7" s="220"/>
      <c r="DJ7" s="220"/>
      <c r="DK7" s="220"/>
      <c r="DL7" s="220"/>
      <c r="DM7" s="220"/>
      <c r="DN7" s="220"/>
      <c r="DO7" s="220"/>
      <c r="DP7" s="220"/>
      <c r="DQ7" s="220"/>
      <c r="DR7" s="220"/>
      <c r="DS7" s="220"/>
      <c r="DT7" s="220"/>
      <c r="DU7" s="220"/>
      <c r="DV7" s="220"/>
      <c r="DW7" s="220"/>
      <c r="DX7" s="220"/>
      <c r="DY7" s="220"/>
      <c r="DZ7" s="220"/>
      <c r="EA7" s="220"/>
      <c r="EB7" s="220"/>
      <c r="EC7" s="220"/>
      <c r="ED7" s="220"/>
      <c r="EE7" s="220"/>
      <c r="EF7" s="220"/>
      <c r="EG7" s="220"/>
      <c r="EH7" s="220"/>
      <c r="EI7" s="220"/>
      <c r="EJ7" s="220"/>
      <c r="EK7" s="220"/>
      <c r="EL7" s="220"/>
      <c r="EM7" s="220"/>
      <c r="EN7" s="220"/>
      <c r="EO7" s="220"/>
      <c r="EP7" s="220"/>
      <c r="EQ7" s="220"/>
      <c r="ER7" s="220"/>
      <c r="ES7" s="220"/>
      <c r="ET7" s="220"/>
      <c r="EU7" s="220"/>
      <c r="EV7" s="220"/>
      <c r="EW7" s="220"/>
      <c r="EX7" s="220"/>
      <c r="EY7" s="220"/>
      <c r="EZ7" s="220"/>
      <c r="FA7" s="220"/>
      <c r="FB7" s="220"/>
      <c r="FC7" s="220"/>
      <c r="FD7" s="220"/>
      <c r="FE7" s="220"/>
      <c r="FF7" s="220"/>
      <c r="FG7" s="220"/>
      <c r="FH7" s="220"/>
      <c r="FI7" s="220"/>
      <c r="FJ7" s="220"/>
      <c r="FK7" s="220"/>
      <c r="FL7" s="220"/>
      <c r="FM7" s="220"/>
      <c r="FN7" s="220"/>
      <c r="FO7" s="220"/>
      <c r="FP7" s="220"/>
      <c r="FQ7" s="220"/>
      <c r="FR7" s="220"/>
      <c r="FS7" s="220"/>
      <c r="FT7" s="220"/>
      <c r="FU7" s="220"/>
      <c r="FV7" s="220"/>
      <c r="FW7" s="220"/>
      <c r="FX7" s="220"/>
      <c r="FY7" s="220"/>
      <c r="FZ7" s="220"/>
      <c r="GA7" s="220"/>
      <c r="GB7" s="220"/>
      <c r="GC7" s="220"/>
      <c r="GD7" s="220"/>
      <c r="GE7" s="220"/>
      <c r="GF7" s="220"/>
      <c r="GG7" s="220"/>
      <c r="GH7" s="220"/>
      <c r="GI7" s="220"/>
      <c r="GJ7" s="220"/>
      <c r="GK7" s="220"/>
      <c r="GL7" s="220"/>
      <c r="GM7" s="220"/>
      <c r="GN7" s="220"/>
      <c r="GO7" s="220"/>
      <c r="GP7" s="220"/>
      <c r="GQ7" s="220"/>
      <c r="GR7" s="220"/>
      <c r="GS7" s="220"/>
      <c r="GT7" s="220"/>
      <c r="GU7" s="220"/>
      <c r="GV7" s="220"/>
      <c r="GW7" s="220"/>
      <c r="GX7" s="220"/>
      <c r="GY7" s="220"/>
      <c r="GZ7" s="220"/>
      <c r="HA7" s="220"/>
      <c r="HB7" s="220"/>
      <c r="HC7" s="220"/>
      <c r="HD7" s="220"/>
      <c r="HE7" s="220"/>
      <c r="HF7" s="220"/>
      <c r="HG7" s="220"/>
      <c r="HH7" s="220"/>
      <c r="HI7" s="220"/>
      <c r="HJ7" s="220"/>
      <c r="HK7" s="220"/>
      <c r="HL7" s="220"/>
      <c r="HM7" s="220"/>
      <c r="HN7" s="220"/>
      <c r="HO7" s="220"/>
      <c r="HP7" s="220"/>
      <c r="HQ7" s="220"/>
      <c r="HR7" s="220"/>
      <c r="HS7" s="220"/>
      <c r="HT7" s="220"/>
      <c r="HU7" s="220"/>
      <c r="HV7" s="220"/>
      <c r="HW7" s="220"/>
      <c r="HX7" s="220"/>
      <c r="HY7" s="220"/>
      <c r="HZ7" s="220"/>
      <c r="IA7" s="220"/>
      <c r="IB7" s="220"/>
      <c r="IC7" s="220"/>
      <c r="ID7" s="220"/>
      <c r="IE7" s="220"/>
      <c r="IF7" s="220"/>
      <c r="IG7" s="220"/>
      <c r="IH7" s="220"/>
      <c r="II7" s="220"/>
      <c r="IJ7" s="220"/>
      <c r="IK7" s="220"/>
      <c r="IL7" s="220"/>
      <c r="IM7" s="220"/>
      <c r="IN7" s="220"/>
      <c r="IO7" s="220"/>
      <c r="IP7" s="220"/>
      <c r="IQ7" s="220"/>
      <c r="IR7" s="220"/>
      <c r="IS7" s="220"/>
      <c r="IT7" s="220"/>
      <c r="IU7" s="220"/>
      <c r="IV7" s="220"/>
      <c r="IW7" s="220"/>
      <c r="IX7" s="220"/>
      <c r="IY7" s="220"/>
      <c r="IZ7" s="220"/>
      <c r="JA7" s="220"/>
      <c r="JB7" s="220"/>
      <c r="JC7" s="220"/>
      <c r="JD7" s="220"/>
      <c r="JE7" s="220"/>
      <c r="JF7" s="220"/>
      <c r="JG7" s="220"/>
      <c r="JH7" s="220"/>
      <c r="JI7" s="220"/>
      <c r="JJ7" s="220"/>
      <c r="JK7" s="220"/>
      <c r="JL7" s="220"/>
      <c r="JM7" s="220"/>
      <c r="JN7" s="220"/>
      <c r="JO7" s="220"/>
      <c r="JP7" s="220"/>
      <c r="JQ7" s="220"/>
      <c r="JR7" s="220"/>
      <c r="JS7" s="220"/>
      <c r="JT7" s="220"/>
      <c r="JU7" s="220"/>
      <c r="JV7" s="220"/>
      <c r="JW7" s="220"/>
      <c r="JX7" s="220"/>
      <c r="JY7" s="220"/>
      <c r="JZ7" s="220"/>
      <c r="KA7" s="220"/>
      <c r="KB7" s="220"/>
      <c r="KC7" s="220"/>
      <c r="KD7" s="220"/>
      <c r="KE7" s="220"/>
      <c r="KF7" s="220"/>
      <c r="KG7" s="220"/>
      <c r="KH7" s="220"/>
      <c r="KI7" s="220"/>
      <c r="KJ7" s="220"/>
      <c r="KK7" s="220"/>
      <c r="KL7" s="220"/>
      <c r="KM7" s="220"/>
      <c r="KN7" s="220"/>
      <c r="KO7" s="220"/>
      <c r="KP7" s="220"/>
      <c r="KQ7" s="220"/>
      <c r="KR7" s="220"/>
      <c r="KS7" s="220"/>
      <c r="KT7" s="220"/>
      <c r="KU7" s="220"/>
      <c r="KV7" s="220"/>
      <c r="KW7" s="220"/>
      <c r="KX7" s="220"/>
      <c r="KY7" s="220"/>
      <c r="KZ7" s="220"/>
      <c r="LA7" s="220"/>
      <c r="LB7" s="220"/>
      <c r="LC7" s="220"/>
      <c r="LD7" s="220"/>
      <c r="LE7" s="220"/>
      <c r="LF7" s="220"/>
      <c r="LG7" s="220"/>
      <c r="LH7" s="220"/>
      <c r="LI7" s="220"/>
      <c r="LJ7" s="220"/>
      <c r="LK7" s="220"/>
      <c r="LL7" s="220"/>
      <c r="LM7" s="220"/>
      <c r="LN7" s="220"/>
      <c r="LO7" s="220"/>
      <c r="LP7" s="220"/>
      <c r="LQ7" s="220"/>
      <c r="LR7" s="220"/>
      <c r="LS7" s="220"/>
      <c r="LT7" s="220"/>
      <c r="LU7" s="220"/>
      <c r="LV7" s="220"/>
      <c r="LW7" s="220"/>
      <c r="LX7" s="220"/>
      <c r="LY7" s="220"/>
      <c r="LZ7" s="220"/>
      <c r="MA7" s="220"/>
      <c r="MB7" s="220"/>
      <c r="MC7" s="220"/>
      <c r="MD7" s="220"/>
      <c r="ME7" s="220"/>
      <c r="MF7" s="220"/>
      <c r="MG7" s="220"/>
      <c r="MH7" s="220"/>
      <c r="MI7" s="220"/>
      <c r="MJ7" s="220"/>
      <c r="MK7" s="220"/>
      <c r="ML7" s="220"/>
      <c r="MM7" s="220"/>
      <c r="MN7" s="220"/>
      <c r="MO7" s="220"/>
      <c r="MP7" s="220"/>
      <c r="MQ7" s="220"/>
      <c r="MR7" s="220"/>
      <c r="MS7" s="220"/>
      <c r="MT7" s="220"/>
      <c r="MU7" s="220"/>
      <c r="MV7" s="220"/>
      <c r="MW7" s="220"/>
      <c r="MX7" s="220"/>
      <c r="MY7" s="220"/>
      <c r="MZ7" s="220"/>
      <c r="NA7" s="220"/>
      <c r="NB7" s="220"/>
      <c r="NC7" s="220"/>
      <c r="ND7" s="220"/>
      <c r="NE7" s="220"/>
      <c r="NF7" s="220"/>
      <c r="NG7" s="220"/>
      <c r="NH7" s="220"/>
      <c r="NI7" s="220"/>
      <c r="NJ7" s="220"/>
      <c r="NK7" s="220"/>
      <c r="NL7" s="220"/>
      <c r="NM7" s="220"/>
      <c r="NN7" s="220"/>
      <c r="NO7" s="220"/>
      <c r="NP7" s="220"/>
      <c r="NQ7" s="220"/>
      <c r="NR7" s="220"/>
      <c r="NS7" s="220"/>
      <c r="NT7" s="220"/>
      <c r="NU7" s="220"/>
      <c r="NV7" s="220"/>
      <c r="NW7" s="220"/>
      <c r="NX7" s="220"/>
      <c r="NY7" s="220"/>
      <c r="NZ7" s="220"/>
      <c r="OA7" s="220"/>
      <c r="OB7" s="220"/>
      <c r="OC7" s="220"/>
      <c r="OD7" s="220"/>
      <c r="OE7" s="220"/>
      <c r="OF7" s="220"/>
      <c r="OG7" s="220"/>
      <c r="OH7" s="220"/>
      <c r="OI7" s="220"/>
      <c r="OJ7" s="220"/>
      <c r="OK7" s="220"/>
      <c r="OL7" s="220"/>
      <c r="OM7" s="220"/>
      <c r="ON7" s="220"/>
      <c r="OO7" s="220"/>
      <c r="OP7" s="220"/>
      <c r="OQ7" s="220"/>
      <c r="OR7" s="220"/>
      <c r="OS7" s="220"/>
      <c r="OT7" s="220"/>
      <c r="OU7" s="220"/>
      <c r="OV7" s="220"/>
      <c r="OW7" s="220"/>
      <c r="OX7" s="220"/>
      <c r="OY7" s="220"/>
      <c r="OZ7" s="220"/>
      <c r="PA7" s="220"/>
      <c r="PB7" s="220"/>
      <c r="PC7" s="220"/>
      <c r="PD7" s="223"/>
    </row>
    <row r="8" spans="1:420" s="51" customFormat="1" ht="15.6" customHeight="1">
      <c r="A8" s="92">
        <v>1</v>
      </c>
      <c r="B8" s="167" t="s">
        <v>25</v>
      </c>
      <c r="C8" s="375"/>
      <c r="D8" s="376"/>
      <c r="E8" s="376"/>
      <c r="F8" s="376"/>
      <c r="G8" s="376"/>
      <c r="H8" s="376"/>
      <c r="I8" s="376"/>
      <c r="J8" s="376"/>
      <c r="K8" s="376"/>
      <c r="L8" s="376"/>
      <c r="M8" s="376"/>
      <c r="N8" s="376"/>
      <c r="O8" s="376"/>
      <c r="P8" s="376"/>
      <c r="Q8" s="376"/>
      <c r="R8" s="376"/>
      <c r="S8" s="376"/>
      <c r="T8" s="377"/>
    </row>
    <row r="9" spans="1:420" s="74" customFormat="1" ht="15.75">
      <c r="A9" s="26">
        <v>1</v>
      </c>
      <c r="B9" s="75" t="s">
        <v>26</v>
      </c>
      <c r="C9" s="327"/>
      <c r="D9" s="238" t="s">
        <v>21</v>
      </c>
      <c r="E9" s="341"/>
      <c r="F9" s="215"/>
      <c r="G9" s="120">
        <v>0.5</v>
      </c>
      <c r="H9" s="121">
        <v>1.5</v>
      </c>
      <c r="I9" s="122">
        <v>1</v>
      </c>
      <c r="J9" s="115">
        <v>1</v>
      </c>
      <c r="K9" s="116">
        <f>(H9-G9)/6</f>
        <v>0.16666666666666666</v>
      </c>
      <c r="L9" s="117">
        <f>K9^2</f>
        <v>2.7777777777777776E-2</v>
      </c>
      <c r="M9" s="118">
        <f>J9*'Input Data'!$B$2</f>
        <v>0.15</v>
      </c>
      <c r="N9" s="118">
        <v>0</v>
      </c>
      <c r="O9" s="118">
        <f>J9*'Input Data'!$B$4</f>
        <v>0.2</v>
      </c>
      <c r="P9" s="119">
        <f>J9*'Input Data'!$B$5</f>
        <v>0.25</v>
      </c>
      <c r="Q9" s="319">
        <f>'Adjustment Factors'!C29</f>
        <v>1.29</v>
      </c>
      <c r="R9" s="202">
        <f t="shared" ref="R9:R14" si="5">(J9+M9+N9+O9+P9)*Q9</f>
        <v>2.0640000000000001</v>
      </c>
      <c r="S9" s="249">
        <f>'Adjustment Factors'!D29</f>
        <v>5.077997925</v>
      </c>
      <c r="T9" s="202">
        <f t="shared" ref="T9:T14" si="6">(J9+M9+N9+O9+P9)*S9</f>
        <v>8.1247966799999993</v>
      </c>
      <c r="U9" s="20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s="224"/>
    </row>
    <row r="10" spans="1:420" s="74" customFormat="1" ht="15.75">
      <c r="A10" s="26">
        <v>2</v>
      </c>
      <c r="B10" s="75" t="s">
        <v>27</v>
      </c>
      <c r="C10" s="166"/>
      <c r="D10" s="91" t="s">
        <v>21</v>
      </c>
      <c r="E10" s="342"/>
      <c r="F10" s="211"/>
      <c r="G10" s="120">
        <v>0.5</v>
      </c>
      <c r="H10" s="121">
        <v>1</v>
      </c>
      <c r="I10" s="122">
        <v>1</v>
      </c>
      <c r="J10" s="115">
        <v>0.92</v>
      </c>
      <c r="K10" s="116">
        <f t="shared" ref="K10:K14" si="7">(H10-G10)/6</f>
        <v>8.3333333333333329E-2</v>
      </c>
      <c r="L10" s="117">
        <f t="shared" ref="L10:L14" si="8">K10^2</f>
        <v>6.9444444444444441E-3</v>
      </c>
      <c r="M10" s="118">
        <f>J10*'Input Data'!$B$2</f>
        <v>0.13800000000000001</v>
      </c>
      <c r="N10" s="118">
        <v>0</v>
      </c>
      <c r="O10" s="118">
        <f>J10*'Input Data'!$B$4</f>
        <v>0.18400000000000002</v>
      </c>
      <c r="P10" s="119">
        <f>J10*'Input Data'!$B$5</f>
        <v>0.23</v>
      </c>
      <c r="Q10" s="255">
        <f>'Adjustment Factors'!C29</f>
        <v>1.29</v>
      </c>
      <c r="R10" s="218">
        <f t="shared" si="5"/>
        <v>1.8988800000000001</v>
      </c>
      <c r="S10" s="249">
        <f>'Adjustment Factors'!D29</f>
        <v>5.077997925</v>
      </c>
      <c r="T10" s="218">
        <f t="shared" si="6"/>
        <v>7.4748129456000001</v>
      </c>
      <c r="U10" s="209"/>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s="224"/>
    </row>
    <row r="11" spans="1:420" s="74" customFormat="1" ht="15.75">
      <c r="A11" s="26">
        <v>3</v>
      </c>
      <c r="B11" s="75" t="s">
        <v>28</v>
      </c>
      <c r="C11" s="166"/>
      <c r="D11" s="91" t="s">
        <v>21</v>
      </c>
      <c r="E11" s="342"/>
      <c r="F11" s="211"/>
      <c r="G11" s="120">
        <v>1</v>
      </c>
      <c r="H11" s="121">
        <v>2</v>
      </c>
      <c r="I11" s="122">
        <v>1.5</v>
      </c>
      <c r="J11" s="115">
        <v>1.5</v>
      </c>
      <c r="K11" s="116">
        <f t="shared" si="7"/>
        <v>0.16666666666666666</v>
      </c>
      <c r="L11" s="117">
        <f t="shared" si="8"/>
        <v>2.7777777777777776E-2</v>
      </c>
      <c r="M11" s="118">
        <f>J11*'Input Data'!$B$2</f>
        <v>0.22499999999999998</v>
      </c>
      <c r="N11" s="118">
        <v>0</v>
      </c>
      <c r="O11" s="118">
        <f>J11*'Input Data'!$B$4</f>
        <v>0.30000000000000004</v>
      </c>
      <c r="P11" s="119">
        <f>J11*'Input Data'!$B$5</f>
        <v>0.375</v>
      </c>
      <c r="Q11" s="255">
        <f>'Adjustment Factors'!C29</f>
        <v>1.29</v>
      </c>
      <c r="R11" s="218">
        <f t="shared" si="5"/>
        <v>3.0960000000000005</v>
      </c>
      <c r="S11" s="249">
        <f>'Adjustment Factors'!D29</f>
        <v>5.077997925</v>
      </c>
      <c r="T11" s="218">
        <f t="shared" si="6"/>
        <v>12.187195020000003</v>
      </c>
      <c r="U11" s="209"/>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s="224"/>
    </row>
    <row r="12" spans="1:420" s="74" customFormat="1" ht="15.75">
      <c r="A12" s="26">
        <v>4</v>
      </c>
      <c r="B12" s="75" t="s">
        <v>29</v>
      </c>
      <c r="C12" s="166"/>
      <c r="D12" s="91" t="s">
        <v>21</v>
      </c>
      <c r="E12" s="342"/>
      <c r="F12" s="211"/>
      <c r="G12" s="120">
        <v>0.5</v>
      </c>
      <c r="H12" s="121">
        <v>1.5</v>
      </c>
      <c r="I12" s="122">
        <v>1</v>
      </c>
      <c r="J12" s="115">
        <v>1</v>
      </c>
      <c r="K12" s="116">
        <f t="shared" si="7"/>
        <v>0.16666666666666666</v>
      </c>
      <c r="L12" s="117">
        <f t="shared" si="8"/>
        <v>2.7777777777777776E-2</v>
      </c>
      <c r="M12" s="118">
        <f>J12*'Input Data'!$B$2</f>
        <v>0.15</v>
      </c>
      <c r="N12" s="118">
        <v>0</v>
      </c>
      <c r="O12" s="118">
        <f>J12*'Input Data'!$B$4</f>
        <v>0.2</v>
      </c>
      <c r="P12" s="119">
        <f>J12*'Input Data'!$B$5</f>
        <v>0.25</v>
      </c>
      <c r="Q12" s="255">
        <f>'Adjustment Factors'!C29</f>
        <v>1.29</v>
      </c>
      <c r="R12" s="218">
        <f t="shared" si="5"/>
        <v>2.0640000000000001</v>
      </c>
      <c r="S12" s="249">
        <f>'Adjustment Factors'!D29</f>
        <v>5.077997925</v>
      </c>
      <c r="T12" s="218">
        <f t="shared" si="6"/>
        <v>8.1247966799999993</v>
      </c>
      <c r="U12" s="209"/>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s="224"/>
    </row>
    <row r="13" spans="1:420" s="74" customFormat="1" ht="15.75">
      <c r="A13" s="26">
        <v>5</v>
      </c>
      <c r="B13" s="76" t="s">
        <v>30</v>
      </c>
      <c r="C13" s="166"/>
      <c r="D13" s="91" t="s">
        <v>21</v>
      </c>
      <c r="E13" s="342"/>
      <c r="F13" s="211"/>
      <c r="G13" s="120">
        <v>0.5</v>
      </c>
      <c r="H13" s="121">
        <v>1</v>
      </c>
      <c r="I13" s="122">
        <v>1</v>
      </c>
      <c r="J13" s="115">
        <v>0.92</v>
      </c>
      <c r="K13" s="116">
        <f t="shared" si="7"/>
        <v>8.3333333333333329E-2</v>
      </c>
      <c r="L13" s="117">
        <f t="shared" si="8"/>
        <v>6.9444444444444441E-3</v>
      </c>
      <c r="M13" s="118">
        <f>J13*'Input Data'!$B$2</f>
        <v>0.13800000000000001</v>
      </c>
      <c r="N13" s="118">
        <v>0</v>
      </c>
      <c r="O13" s="118">
        <f>J13*'Input Data'!$B$4</f>
        <v>0.18400000000000002</v>
      </c>
      <c r="P13" s="119">
        <f>J13*'Input Data'!$B$5</f>
        <v>0.23</v>
      </c>
      <c r="Q13" s="255">
        <f>'Adjustment Factors'!C29</f>
        <v>1.29</v>
      </c>
      <c r="R13" s="218">
        <f t="shared" si="5"/>
        <v>1.8988800000000001</v>
      </c>
      <c r="S13" s="249">
        <f>'Adjustment Factors'!D29</f>
        <v>5.077997925</v>
      </c>
      <c r="T13" s="218">
        <f t="shared" si="6"/>
        <v>7.4748129456000001</v>
      </c>
      <c r="U13" s="209"/>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s="224"/>
    </row>
    <row r="14" spans="1:420" s="74" customFormat="1" ht="15.75">
      <c r="A14" s="26">
        <v>6</v>
      </c>
      <c r="B14" s="77" t="s">
        <v>31</v>
      </c>
      <c r="C14" s="166"/>
      <c r="D14" s="91" t="s">
        <v>21</v>
      </c>
      <c r="E14" s="342"/>
      <c r="F14" s="211"/>
      <c r="G14" s="120">
        <v>1</v>
      </c>
      <c r="H14" s="121">
        <v>2</v>
      </c>
      <c r="I14" s="122">
        <v>1.5</v>
      </c>
      <c r="J14" s="115">
        <v>1.5</v>
      </c>
      <c r="K14" s="116">
        <f t="shared" si="7"/>
        <v>0.16666666666666666</v>
      </c>
      <c r="L14" s="117">
        <f t="shared" si="8"/>
        <v>2.7777777777777776E-2</v>
      </c>
      <c r="M14" s="118">
        <f>J14*'Input Data'!$B$2</f>
        <v>0.22499999999999998</v>
      </c>
      <c r="N14" s="118">
        <v>0</v>
      </c>
      <c r="O14" s="118">
        <f>J14*'Input Data'!$B$4</f>
        <v>0.30000000000000004</v>
      </c>
      <c r="P14" s="119">
        <f>J14*'Input Data'!$B$5</f>
        <v>0.375</v>
      </c>
      <c r="Q14" s="255">
        <f>'Adjustment Factors'!C29</f>
        <v>1.29</v>
      </c>
      <c r="R14" s="218">
        <f t="shared" si="5"/>
        <v>3.0960000000000005</v>
      </c>
      <c r="S14" s="249">
        <f>'Adjustment Factors'!D29</f>
        <v>5.077997925</v>
      </c>
      <c r="T14" s="218">
        <f t="shared" si="6"/>
        <v>12.187195020000003</v>
      </c>
      <c r="U14" s="209"/>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s="224"/>
    </row>
    <row r="15" spans="1:420" s="99" customFormat="1" ht="15.75">
      <c r="A15" s="97"/>
      <c r="B15" s="155"/>
      <c r="C15" s="314"/>
      <c r="D15" s="292"/>
      <c r="E15" s="343"/>
      <c r="F15" s="346"/>
      <c r="G15" s="345"/>
      <c r="H15" s="293"/>
      <c r="I15" s="293"/>
      <c r="J15" s="246"/>
      <c r="K15" s="347"/>
      <c r="L15" s="246"/>
      <c r="M15" s="347"/>
      <c r="N15" s="234"/>
      <c r="O15" s="234"/>
      <c r="P15" s="246"/>
      <c r="Q15" s="245"/>
      <c r="R15" s="254"/>
      <c r="S15" s="253"/>
      <c r="T15" s="235"/>
      <c r="U15" s="239"/>
      <c r="V15" s="221"/>
      <c r="W15" s="221"/>
      <c r="X15" s="221"/>
      <c r="Y15" s="221"/>
      <c r="Z15" s="221"/>
      <c r="AA15" s="221"/>
      <c r="AB15" s="221"/>
      <c r="AC15" s="221"/>
      <c r="AD15" s="221"/>
      <c r="AE15" s="221"/>
      <c r="AF15" s="221"/>
      <c r="AG15" s="221"/>
      <c r="AH15" s="221"/>
      <c r="AI15" s="221"/>
      <c r="AJ15" s="221"/>
      <c r="AK15" s="221"/>
      <c r="AL15" s="221"/>
      <c r="AM15" s="221"/>
      <c r="AN15" s="221"/>
      <c r="AO15" s="221"/>
      <c r="AP15" s="221"/>
      <c r="AQ15" s="221"/>
      <c r="AR15" s="221"/>
      <c r="AS15" s="221"/>
      <c r="AT15" s="221"/>
      <c r="AU15" s="221"/>
      <c r="AV15" s="221"/>
      <c r="AW15" s="221"/>
      <c r="AX15" s="221"/>
      <c r="AY15" s="221"/>
      <c r="AZ15" s="221"/>
      <c r="BA15" s="221"/>
      <c r="BB15" s="221"/>
      <c r="BC15" s="221"/>
      <c r="BD15" s="221"/>
      <c r="BE15" s="221"/>
      <c r="BF15" s="221"/>
      <c r="BG15" s="221"/>
      <c r="BH15" s="221"/>
      <c r="BI15" s="221"/>
      <c r="BJ15" s="221"/>
      <c r="BK15" s="221"/>
      <c r="BL15" s="221"/>
      <c r="BM15" s="221"/>
      <c r="BN15" s="221"/>
      <c r="BO15" s="221"/>
      <c r="BP15" s="221"/>
      <c r="BQ15" s="221"/>
      <c r="BR15" s="221"/>
      <c r="BS15" s="221"/>
      <c r="BT15" s="221"/>
      <c r="BU15" s="221"/>
      <c r="BV15" s="221"/>
      <c r="BW15" s="221"/>
      <c r="BX15" s="221"/>
      <c r="BY15" s="221"/>
      <c r="BZ15" s="221"/>
      <c r="CA15" s="221"/>
      <c r="CB15" s="221"/>
      <c r="CC15" s="221"/>
      <c r="CD15" s="221"/>
      <c r="CE15" s="221"/>
      <c r="CF15" s="221"/>
      <c r="CG15" s="221"/>
      <c r="CH15" s="221"/>
      <c r="CI15" s="221"/>
      <c r="CJ15" s="221"/>
      <c r="CK15" s="221"/>
      <c r="CL15" s="221"/>
      <c r="CM15" s="221"/>
      <c r="CN15" s="221"/>
      <c r="CO15" s="221"/>
      <c r="CP15" s="221"/>
      <c r="CQ15" s="221"/>
      <c r="CR15" s="221"/>
      <c r="CS15" s="221"/>
      <c r="CT15" s="221"/>
      <c r="CU15" s="221"/>
      <c r="CV15" s="221"/>
      <c r="CW15" s="221"/>
      <c r="CX15" s="221"/>
      <c r="CY15" s="221"/>
      <c r="CZ15" s="221"/>
      <c r="DA15" s="221"/>
      <c r="DB15" s="221"/>
      <c r="DC15" s="221"/>
      <c r="DD15" s="221"/>
      <c r="DE15" s="221"/>
      <c r="DF15" s="221"/>
      <c r="DG15" s="221"/>
      <c r="DH15" s="221"/>
      <c r="DI15" s="221"/>
      <c r="DJ15" s="221"/>
      <c r="DK15" s="221"/>
      <c r="DL15" s="221"/>
      <c r="DM15" s="221"/>
      <c r="DN15" s="221"/>
      <c r="DO15" s="221"/>
      <c r="DP15" s="221"/>
      <c r="DQ15" s="221"/>
      <c r="DR15" s="221"/>
      <c r="DS15" s="221"/>
      <c r="DT15" s="221"/>
      <c r="DU15" s="221"/>
      <c r="DV15" s="221"/>
      <c r="DW15" s="221"/>
      <c r="DX15" s="221"/>
      <c r="DY15" s="221"/>
      <c r="DZ15" s="221"/>
      <c r="EA15" s="221"/>
      <c r="EB15" s="221"/>
      <c r="EC15" s="221"/>
      <c r="ED15" s="221"/>
      <c r="EE15" s="221"/>
      <c r="EF15" s="221"/>
      <c r="EG15" s="221"/>
      <c r="EH15" s="221"/>
      <c r="EI15" s="221"/>
      <c r="EJ15" s="221"/>
      <c r="EK15" s="221"/>
      <c r="EL15" s="221"/>
      <c r="EM15" s="221"/>
      <c r="EN15" s="221"/>
      <c r="EO15" s="221"/>
      <c r="EP15" s="221"/>
      <c r="EQ15" s="221"/>
      <c r="ER15" s="221"/>
      <c r="ES15" s="221"/>
      <c r="ET15" s="221"/>
      <c r="EU15" s="221"/>
      <c r="EV15" s="221"/>
      <c r="EW15" s="221"/>
      <c r="EX15" s="221"/>
      <c r="EY15" s="221"/>
      <c r="EZ15" s="221"/>
      <c r="FA15" s="221"/>
      <c r="FB15" s="221"/>
      <c r="FC15" s="221"/>
      <c r="FD15" s="221"/>
      <c r="FE15" s="221"/>
      <c r="FF15" s="221"/>
      <c r="FG15" s="221"/>
      <c r="FH15" s="221"/>
      <c r="FI15" s="221"/>
      <c r="FJ15" s="221"/>
      <c r="FK15" s="221"/>
      <c r="FL15" s="221"/>
      <c r="FM15" s="221"/>
      <c r="FN15" s="221"/>
      <c r="FO15" s="221"/>
      <c r="FP15" s="221"/>
      <c r="FQ15" s="221"/>
      <c r="FR15" s="221"/>
      <c r="FS15" s="221"/>
      <c r="FT15" s="221"/>
      <c r="FU15" s="221"/>
      <c r="FV15" s="221"/>
      <c r="FW15" s="221"/>
      <c r="FX15" s="221"/>
      <c r="FY15" s="221"/>
      <c r="FZ15" s="221"/>
      <c r="GA15" s="221"/>
      <c r="GB15" s="221"/>
      <c r="GC15" s="221"/>
      <c r="GD15" s="221"/>
      <c r="GE15" s="221"/>
      <c r="GF15" s="221"/>
      <c r="GG15" s="221"/>
      <c r="GH15" s="221"/>
      <c r="GI15" s="221"/>
      <c r="GJ15" s="221"/>
      <c r="GK15" s="221"/>
      <c r="GL15" s="221"/>
      <c r="GM15" s="221"/>
      <c r="GN15" s="221"/>
      <c r="GO15" s="221"/>
      <c r="GP15" s="221"/>
      <c r="GQ15" s="221"/>
      <c r="GR15" s="221"/>
      <c r="GS15" s="221"/>
      <c r="GT15" s="221"/>
      <c r="GU15" s="221"/>
      <c r="GV15" s="221"/>
      <c r="GW15" s="221"/>
      <c r="GX15" s="221"/>
      <c r="GY15" s="221"/>
      <c r="GZ15" s="221"/>
      <c r="HA15" s="221"/>
      <c r="HB15" s="221"/>
      <c r="HC15" s="221"/>
      <c r="HD15" s="221"/>
      <c r="HE15" s="221"/>
      <c r="HF15" s="221"/>
      <c r="HG15" s="221"/>
      <c r="HH15" s="221"/>
      <c r="HI15" s="221"/>
      <c r="HJ15" s="221"/>
      <c r="HK15" s="221"/>
      <c r="HL15" s="221"/>
      <c r="HM15" s="221"/>
      <c r="HN15" s="221"/>
      <c r="HO15" s="221"/>
      <c r="HP15" s="221"/>
      <c r="HQ15" s="221"/>
      <c r="HR15" s="221"/>
      <c r="HS15" s="221"/>
      <c r="HT15" s="221"/>
      <c r="HU15" s="221"/>
      <c r="HV15" s="221"/>
      <c r="HW15" s="221"/>
      <c r="HX15" s="221"/>
      <c r="HY15" s="221"/>
      <c r="HZ15" s="221"/>
      <c r="IA15" s="221"/>
      <c r="IB15" s="221"/>
      <c r="IC15" s="221"/>
      <c r="ID15" s="221"/>
      <c r="IE15" s="221"/>
      <c r="IF15" s="221"/>
      <c r="IG15" s="221"/>
      <c r="IH15" s="221"/>
      <c r="II15" s="221"/>
      <c r="IJ15" s="221"/>
      <c r="IK15" s="221"/>
      <c r="IL15" s="221"/>
      <c r="IM15" s="221"/>
      <c r="IN15" s="221"/>
      <c r="IO15" s="221"/>
      <c r="IP15" s="221"/>
      <c r="IQ15" s="221"/>
      <c r="IR15" s="221"/>
      <c r="IS15" s="221"/>
      <c r="IT15" s="221"/>
      <c r="IU15" s="221"/>
      <c r="IV15" s="221"/>
      <c r="IW15" s="221"/>
      <c r="IX15" s="221"/>
      <c r="IY15" s="221"/>
      <c r="IZ15" s="221"/>
      <c r="JA15" s="221"/>
      <c r="JB15" s="221"/>
      <c r="JC15" s="221"/>
      <c r="JD15" s="221"/>
      <c r="JE15" s="221"/>
      <c r="JF15" s="221"/>
      <c r="JG15" s="221"/>
      <c r="JH15" s="221"/>
      <c r="JI15" s="221"/>
      <c r="JJ15" s="221"/>
      <c r="JK15" s="221"/>
      <c r="JL15" s="221"/>
      <c r="JM15" s="221"/>
      <c r="JN15" s="221"/>
      <c r="JO15" s="221"/>
      <c r="JP15" s="221"/>
      <c r="JQ15" s="221"/>
      <c r="JR15" s="221"/>
      <c r="JS15" s="221"/>
      <c r="JT15" s="221"/>
      <c r="JU15" s="221"/>
      <c r="JV15" s="221"/>
      <c r="JW15" s="221"/>
      <c r="JX15" s="221"/>
      <c r="JY15" s="221"/>
      <c r="JZ15" s="221"/>
      <c r="KA15" s="221"/>
      <c r="KB15" s="221"/>
      <c r="KC15" s="221"/>
      <c r="KD15" s="221"/>
      <c r="KE15" s="221"/>
      <c r="KF15" s="221"/>
      <c r="KG15" s="221"/>
      <c r="KH15" s="221"/>
      <c r="KI15" s="221"/>
      <c r="KJ15" s="221"/>
      <c r="KK15" s="221"/>
      <c r="KL15" s="221"/>
      <c r="KM15" s="221"/>
      <c r="KN15" s="221"/>
      <c r="KO15" s="221"/>
      <c r="KP15" s="221"/>
      <c r="KQ15" s="221"/>
      <c r="KR15" s="221"/>
      <c r="KS15" s="221"/>
      <c r="KT15" s="221"/>
      <c r="KU15" s="221"/>
      <c r="KV15" s="221"/>
      <c r="KW15" s="221"/>
      <c r="KX15" s="221"/>
      <c r="KY15" s="221"/>
      <c r="KZ15" s="221"/>
      <c r="LA15" s="221"/>
      <c r="LB15" s="221"/>
      <c r="LC15" s="221"/>
      <c r="LD15" s="221"/>
      <c r="LE15" s="221"/>
      <c r="LF15" s="221"/>
      <c r="LG15" s="221"/>
      <c r="LH15" s="221"/>
      <c r="LI15" s="221"/>
      <c r="LJ15" s="221"/>
      <c r="LK15" s="221"/>
      <c r="LL15" s="221"/>
      <c r="LM15" s="221"/>
      <c r="LN15" s="221"/>
      <c r="LO15" s="221"/>
      <c r="LP15" s="221"/>
      <c r="LQ15" s="221"/>
      <c r="LR15" s="221"/>
      <c r="LS15" s="221"/>
      <c r="LT15" s="221"/>
      <c r="LU15" s="221"/>
      <c r="LV15" s="221"/>
      <c r="LW15" s="221"/>
      <c r="LX15" s="221"/>
      <c r="LY15" s="221"/>
      <c r="LZ15" s="221"/>
      <c r="MA15" s="221"/>
      <c r="MB15" s="221"/>
      <c r="MC15" s="221"/>
      <c r="MD15" s="221"/>
      <c r="ME15" s="221"/>
      <c r="MF15" s="221"/>
      <c r="MG15" s="221"/>
      <c r="MH15" s="221"/>
      <c r="MI15" s="221"/>
      <c r="MJ15" s="221"/>
      <c r="MK15" s="221"/>
      <c r="ML15" s="221"/>
      <c r="MM15" s="221"/>
      <c r="MN15" s="221"/>
      <c r="MO15" s="221"/>
      <c r="MP15" s="221"/>
      <c r="MQ15" s="221"/>
      <c r="MR15" s="221"/>
      <c r="MS15" s="221"/>
      <c r="MT15" s="221"/>
      <c r="MU15" s="221"/>
      <c r="MV15" s="221"/>
      <c r="MW15" s="221"/>
      <c r="MX15" s="221"/>
      <c r="MY15" s="221"/>
      <c r="MZ15" s="221"/>
      <c r="NA15" s="221"/>
      <c r="NB15" s="221"/>
      <c r="NC15" s="221"/>
      <c r="ND15" s="221"/>
      <c r="NE15" s="221"/>
      <c r="NF15" s="221"/>
      <c r="NG15" s="221"/>
      <c r="NH15" s="221"/>
      <c r="NI15" s="221"/>
      <c r="NJ15" s="221"/>
      <c r="NK15" s="221"/>
      <c r="NL15" s="221"/>
      <c r="NM15" s="221"/>
      <c r="NN15" s="221"/>
      <c r="NO15" s="221"/>
      <c r="NP15" s="221"/>
      <c r="NQ15" s="221"/>
      <c r="NR15" s="221"/>
      <c r="NS15" s="221"/>
      <c r="NT15" s="221"/>
      <c r="NU15" s="221"/>
      <c r="NV15" s="221"/>
      <c r="NW15" s="221"/>
      <c r="NX15" s="221"/>
      <c r="NY15" s="221"/>
      <c r="NZ15" s="221"/>
      <c r="OA15" s="221"/>
      <c r="OB15" s="221"/>
      <c r="OC15" s="221"/>
      <c r="OD15" s="221"/>
      <c r="OE15" s="221"/>
      <c r="OF15" s="221"/>
      <c r="OG15" s="221"/>
      <c r="OH15" s="221"/>
      <c r="OI15" s="221"/>
      <c r="OJ15" s="221"/>
      <c r="OK15" s="221"/>
      <c r="OL15" s="221"/>
      <c r="OM15" s="221"/>
      <c r="ON15" s="221"/>
      <c r="OO15" s="221"/>
      <c r="OP15" s="221"/>
      <c r="OQ15" s="221"/>
      <c r="OR15" s="221"/>
      <c r="OS15" s="221"/>
      <c r="OT15" s="221"/>
      <c r="OU15" s="221"/>
      <c r="OV15" s="221"/>
      <c r="OW15" s="221"/>
      <c r="OX15" s="221"/>
      <c r="OY15" s="221"/>
      <c r="OZ15" s="221"/>
      <c r="PA15" s="221"/>
      <c r="PB15" s="221"/>
      <c r="PC15" s="221"/>
      <c r="PD15" s="225"/>
    </row>
    <row r="16" spans="1:420" s="51" customFormat="1" ht="15.6" customHeight="1">
      <c r="A16" s="78">
        <v>2</v>
      </c>
      <c r="B16" s="168" t="s">
        <v>32</v>
      </c>
      <c r="C16" s="425"/>
      <c r="D16" s="426"/>
      <c r="E16" s="426"/>
      <c r="F16" s="426"/>
      <c r="G16" s="426"/>
      <c r="H16" s="426"/>
      <c r="I16" s="426"/>
      <c r="J16" s="426"/>
      <c r="K16" s="426"/>
      <c r="L16" s="426"/>
      <c r="M16" s="426"/>
      <c r="N16" s="426"/>
      <c r="O16" s="426"/>
      <c r="P16" s="426"/>
      <c r="Q16" s="312"/>
      <c r="R16" s="378"/>
      <c r="S16" s="378"/>
      <c r="T16" s="379"/>
    </row>
    <row r="17" spans="1:420" s="74" customFormat="1" ht="15.75">
      <c r="A17" s="26">
        <v>1</v>
      </c>
      <c r="B17" s="79" t="s">
        <v>33</v>
      </c>
      <c r="C17" s="315"/>
      <c r="D17" s="82" t="s">
        <v>21</v>
      </c>
      <c r="E17" s="341"/>
      <c r="F17" s="215"/>
      <c r="G17" s="316">
        <v>0.25</v>
      </c>
      <c r="H17" s="317">
        <v>0.75</v>
      </c>
      <c r="I17" s="318">
        <v>0.5</v>
      </c>
      <c r="J17" s="115">
        <v>0.5</v>
      </c>
      <c r="K17" s="116">
        <f>(H17-G17)/6</f>
        <v>8.3333333333333329E-2</v>
      </c>
      <c r="L17" s="117">
        <f>K17^2</f>
        <v>6.9444444444444441E-3</v>
      </c>
      <c r="M17" s="118">
        <f>J17*'Input Data'!$B$2</f>
        <v>7.4999999999999997E-2</v>
      </c>
      <c r="N17" s="118">
        <v>0</v>
      </c>
      <c r="O17" s="118">
        <f>J17*'Input Data'!$B$4</f>
        <v>0.1</v>
      </c>
      <c r="P17" s="119">
        <f>J17*'Input Data'!$B$5</f>
        <v>0.125</v>
      </c>
      <c r="Q17" s="319">
        <f>'Adjustment Factors'!C29</f>
        <v>1.29</v>
      </c>
      <c r="R17" s="202">
        <f t="shared" ref="R17:R22" si="9">(J17+M17+N17+O17+P17)*Q17</f>
        <v>1.032</v>
      </c>
      <c r="S17" s="249">
        <f>'Adjustment Factors'!D29</f>
        <v>5.077997925</v>
      </c>
      <c r="T17" s="202">
        <f t="shared" ref="T17:T22" si="10">(J17+M17+N17+O17+P17)*S17</f>
        <v>4.0623983399999997</v>
      </c>
      <c r="U17" s="209"/>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s="224"/>
    </row>
    <row r="18" spans="1:420" s="74" customFormat="1" ht="15.75">
      <c r="A18" s="26">
        <v>2</v>
      </c>
      <c r="B18" s="79" t="s">
        <v>34</v>
      </c>
      <c r="C18" s="79"/>
      <c r="D18" s="71" t="s">
        <v>21</v>
      </c>
      <c r="E18" s="342"/>
      <c r="F18" s="211"/>
      <c r="G18" s="126">
        <v>0.25</v>
      </c>
      <c r="H18" s="127">
        <v>0.5</v>
      </c>
      <c r="I18" s="128">
        <v>0.5</v>
      </c>
      <c r="J18" s="115">
        <v>0.46</v>
      </c>
      <c r="K18" s="116">
        <f t="shared" ref="K18:K22" si="11">(H18-G18)/6</f>
        <v>4.1666666666666664E-2</v>
      </c>
      <c r="L18" s="117">
        <f t="shared" ref="L18:L22" si="12">K18^2</f>
        <v>1.736111111111111E-3</v>
      </c>
      <c r="M18" s="118">
        <f>J18*'Input Data'!$B$2</f>
        <v>6.9000000000000006E-2</v>
      </c>
      <c r="N18" s="118">
        <v>0</v>
      </c>
      <c r="O18" s="118">
        <f>J18*'Input Data'!$B$4</f>
        <v>9.2000000000000012E-2</v>
      </c>
      <c r="P18" s="119">
        <f>J18*'Input Data'!$B$5</f>
        <v>0.115</v>
      </c>
      <c r="Q18" s="255">
        <f>'Adjustment Factors'!C29</f>
        <v>1.29</v>
      </c>
      <c r="R18" s="218">
        <f t="shared" si="9"/>
        <v>0.94944000000000006</v>
      </c>
      <c r="S18" s="249">
        <f>'Adjustment Factors'!D29</f>
        <v>5.077997925</v>
      </c>
      <c r="T18" s="218">
        <f t="shared" si="10"/>
        <v>3.7374064728</v>
      </c>
      <c r="U18" s="209"/>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s="224"/>
    </row>
    <row r="19" spans="1:420" s="74" customFormat="1" ht="15.75">
      <c r="A19" s="26">
        <v>3</v>
      </c>
      <c r="B19" s="79" t="s">
        <v>35</v>
      </c>
      <c r="C19" s="79"/>
      <c r="D19" s="71" t="s">
        <v>21</v>
      </c>
      <c r="E19" s="342"/>
      <c r="F19" s="211"/>
      <c r="G19" s="129">
        <v>0.5</v>
      </c>
      <c r="H19" s="130">
        <v>1</v>
      </c>
      <c r="I19" s="131">
        <v>0.75</v>
      </c>
      <c r="J19" s="115">
        <v>0.75</v>
      </c>
      <c r="K19" s="116">
        <f t="shared" si="11"/>
        <v>8.3333333333333329E-2</v>
      </c>
      <c r="L19" s="117">
        <f t="shared" si="12"/>
        <v>6.9444444444444441E-3</v>
      </c>
      <c r="M19" s="118">
        <f>J19*'Input Data'!$B$2</f>
        <v>0.11249999999999999</v>
      </c>
      <c r="N19" s="118">
        <v>0</v>
      </c>
      <c r="O19" s="118">
        <f>J19*'Input Data'!$B$4</f>
        <v>0.15000000000000002</v>
      </c>
      <c r="P19" s="119">
        <f>J19*'Input Data'!$B$5</f>
        <v>0.1875</v>
      </c>
      <c r="Q19" s="255">
        <f>'Adjustment Factors'!C29</f>
        <v>1.29</v>
      </c>
      <c r="R19" s="218">
        <f t="shared" si="9"/>
        <v>1.5480000000000003</v>
      </c>
      <c r="S19" s="249">
        <f>'Adjustment Factors'!D29</f>
        <v>5.077997925</v>
      </c>
      <c r="T19" s="218">
        <f t="shared" si="10"/>
        <v>6.0935975100000013</v>
      </c>
      <c r="U19" s="20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s="224"/>
    </row>
    <row r="20" spans="1:420" s="74" customFormat="1" ht="15.75">
      <c r="A20" s="26">
        <v>4</v>
      </c>
      <c r="B20" s="79" t="s">
        <v>36</v>
      </c>
      <c r="C20" s="79"/>
      <c r="D20" s="71" t="s">
        <v>21</v>
      </c>
      <c r="E20" s="342"/>
      <c r="F20" s="211"/>
      <c r="G20" s="123">
        <v>0.25</v>
      </c>
      <c r="H20" s="124">
        <v>0.75</v>
      </c>
      <c r="I20" s="125">
        <v>0.5</v>
      </c>
      <c r="J20" s="115">
        <v>0.5</v>
      </c>
      <c r="K20" s="116">
        <f t="shared" si="11"/>
        <v>8.3333333333333329E-2</v>
      </c>
      <c r="L20" s="117">
        <f t="shared" si="12"/>
        <v>6.9444444444444441E-3</v>
      </c>
      <c r="M20" s="118">
        <f>J20*'Input Data'!$B$2</f>
        <v>7.4999999999999997E-2</v>
      </c>
      <c r="N20" s="118">
        <v>0</v>
      </c>
      <c r="O20" s="118">
        <f>J20*'Input Data'!$B$4</f>
        <v>0.1</v>
      </c>
      <c r="P20" s="119">
        <f>J20*'Input Data'!$B$5</f>
        <v>0.125</v>
      </c>
      <c r="Q20" s="255">
        <f>'Adjustment Factors'!C29</f>
        <v>1.29</v>
      </c>
      <c r="R20" s="218">
        <f t="shared" si="9"/>
        <v>1.032</v>
      </c>
      <c r="S20" s="249">
        <f>'Adjustment Factors'!D29</f>
        <v>5.077997925</v>
      </c>
      <c r="T20" s="218">
        <f t="shared" si="10"/>
        <v>4.0623983399999997</v>
      </c>
      <c r="U20" s="209"/>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s="224"/>
    </row>
    <row r="21" spans="1:420" s="74" customFormat="1" ht="15.75">
      <c r="A21" s="26">
        <v>5</v>
      </c>
      <c r="B21" s="79" t="s">
        <v>37</v>
      </c>
      <c r="C21" s="79"/>
      <c r="D21" s="71" t="s">
        <v>21</v>
      </c>
      <c r="E21" s="342"/>
      <c r="F21" s="211"/>
      <c r="G21" s="123">
        <v>0.25</v>
      </c>
      <c r="H21" s="124">
        <v>0.5</v>
      </c>
      <c r="I21" s="125">
        <v>0.5</v>
      </c>
      <c r="J21" s="115">
        <v>0.46</v>
      </c>
      <c r="K21" s="116">
        <f t="shared" si="11"/>
        <v>4.1666666666666664E-2</v>
      </c>
      <c r="L21" s="117">
        <f t="shared" si="12"/>
        <v>1.736111111111111E-3</v>
      </c>
      <c r="M21" s="118">
        <f>J21*'Input Data'!$B$2</f>
        <v>6.9000000000000006E-2</v>
      </c>
      <c r="N21" s="118">
        <v>0</v>
      </c>
      <c r="O21" s="118">
        <f>J21*'Input Data'!$B$4</f>
        <v>9.2000000000000012E-2</v>
      </c>
      <c r="P21" s="119">
        <f>J21*'Input Data'!$B$5</f>
        <v>0.115</v>
      </c>
      <c r="Q21" s="255">
        <f>'Adjustment Factors'!C29</f>
        <v>1.29</v>
      </c>
      <c r="R21" s="218">
        <f t="shared" si="9"/>
        <v>0.94944000000000006</v>
      </c>
      <c r="S21" s="249">
        <f>'Adjustment Factors'!D29</f>
        <v>5.077997925</v>
      </c>
      <c r="T21" s="218">
        <f t="shared" si="10"/>
        <v>3.7374064728</v>
      </c>
      <c r="U21" s="209"/>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s="224"/>
    </row>
    <row r="22" spans="1:420" s="96" customFormat="1" ht="15.75">
      <c r="A22" s="49">
        <v>6</v>
      </c>
      <c r="B22" s="101" t="s">
        <v>31</v>
      </c>
      <c r="C22" s="101"/>
      <c r="D22" s="71" t="s">
        <v>21</v>
      </c>
      <c r="E22" s="28"/>
      <c r="F22" s="213"/>
      <c r="G22" s="123">
        <v>0.5</v>
      </c>
      <c r="H22" s="124">
        <v>1</v>
      </c>
      <c r="I22" s="125">
        <v>0.75</v>
      </c>
      <c r="J22" s="115">
        <v>0.75</v>
      </c>
      <c r="K22" s="116">
        <f t="shared" si="11"/>
        <v>8.3333333333333329E-2</v>
      </c>
      <c r="L22" s="117">
        <f t="shared" si="12"/>
        <v>6.9444444444444441E-3</v>
      </c>
      <c r="M22" s="118">
        <f>J22*'Input Data'!$B$2</f>
        <v>0.11249999999999999</v>
      </c>
      <c r="N22" s="118">
        <v>0</v>
      </c>
      <c r="O22" s="118">
        <f>J22*'Input Data'!$B$4</f>
        <v>0.15000000000000002</v>
      </c>
      <c r="P22" s="119">
        <f>J22*'Input Data'!$B$5</f>
        <v>0.1875</v>
      </c>
      <c r="Q22" s="255">
        <f>'Adjustment Factors'!C29</f>
        <v>1.29</v>
      </c>
      <c r="R22" s="218">
        <f t="shared" si="9"/>
        <v>1.5480000000000003</v>
      </c>
      <c r="S22" s="249">
        <f>'Adjustment Factors'!D29</f>
        <v>5.077997925</v>
      </c>
      <c r="T22" s="218">
        <f t="shared" si="10"/>
        <v>6.0935975100000013</v>
      </c>
      <c r="U22" s="209"/>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s="226"/>
    </row>
    <row r="23" spans="1:420" s="99" customFormat="1" ht="15.75">
      <c r="A23" s="97"/>
      <c r="B23" s="155"/>
      <c r="C23" s="313"/>
      <c r="D23" s="292"/>
      <c r="E23" s="343"/>
      <c r="F23" s="346"/>
      <c r="G23" s="345"/>
      <c r="H23" s="293"/>
      <c r="I23" s="293"/>
      <c r="J23" s="246"/>
      <c r="K23" s="347"/>
      <c r="L23" s="246"/>
      <c r="M23" s="347"/>
      <c r="N23" s="234"/>
      <c r="O23" s="234"/>
      <c r="P23" s="246"/>
      <c r="Q23" s="245"/>
      <c r="R23" s="254"/>
      <c r="S23" s="253"/>
      <c r="T23" s="235"/>
      <c r="U23" s="239"/>
      <c r="V23" s="221"/>
      <c r="W23" s="221"/>
      <c r="X23" s="221"/>
      <c r="Y23" s="221"/>
      <c r="Z23" s="221"/>
      <c r="AA23" s="221"/>
      <c r="AB23" s="221"/>
      <c r="AC23" s="221"/>
      <c r="AD23" s="221"/>
      <c r="AE23" s="221"/>
      <c r="AF23" s="221"/>
      <c r="AG23" s="221"/>
      <c r="AH23" s="221"/>
      <c r="AI23" s="221"/>
      <c r="AJ23" s="221"/>
      <c r="AK23" s="221"/>
      <c r="AL23" s="221"/>
      <c r="AM23" s="221"/>
      <c r="AN23" s="221"/>
      <c r="AO23" s="221"/>
      <c r="AP23" s="221"/>
      <c r="AQ23" s="221"/>
      <c r="AR23" s="221"/>
      <c r="AS23" s="221"/>
      <c r="AT23" s="221"/>
      <c r="AU23" s="221"/>
      <c r="AV23" s="221"/>
      <c r="AW23" s="221"/>
      <c r="AX23" s="221"/>
      <c r="AY23" s="221"/>
      <c r="AZ23" s="221"/>
      <c r="BA23" s="221"/>
      <c r="BB23" s="221"/>
      <c r="BC23" s="221"/>
      <c r="BD23" s="221"/>
      <c r="BE23" s="221"/>
      <c r="BF23" s="221"/>
      <c r="BG23" s="221"/>
      <c r="BH23" s="221"/>
      <c r="BI23" s="221"/>
      <c r="BJ23" s="221"/>
      <c r="BK23" s="221"/>
      <c r="BL23" s="221"/>
      <c r="BM23" s="221"/>
      <c r="BN23" s="221"/>
      <c r="BO23" s="221"/>
      <c r="BP23" s="221"/>
      <c r="BQ23" s="221"/>
      <c r="BR23" s="221"/>
      <c r="BS23" s="221"/>
      <c r="BT23" s="221"/>
      <c r="BU23" s="221"/>
      <c r="BV23" s="221"/>
      <c r="BW23" s="221"/>
      <c r="BX23" s="221"/>
      <c r="BY23" s="221"/>
      <c r="BZ23" s="221"/>
      <c r="CA23" s="221"/>
      <c r="CB23" s="221"/>
      <c r="CC23" s="221"/>
      <c r="CD23" s="221"/>
      <c r="CE23" s="221"/>
      <c r="CF23" s="221"/>
      <c r="CG23" s="221"/>
      <c r="CH23" s="221"/>
      <c r="CI23" s="221"/>
      <c r="CJ23" s="221"/>
      <c r="CK23" s="221"/>
      <c r="CL23" s="221"/>
      <c r="CM23" s="221"/>
      <c r="CN23" s="221"/>
      <c r="CO23" s="221"/>
      <c r="CP23" s="221"/>
      <c r="CQ23" s="221"/>
      <c r="CR23" s="221"/>
      <c r="CS23" s="221"/>
      <c r="CT23" s="221"/>
      <c r="CU23" s="221"/>
      <c r="CV23" s="221"/>
      <c r="CW23" s="221"/>
      <c r="CX23" s="221"/>
      <c r="CY23" s="221"/>
      <c r="CZ23" s="221"/>
      <c r="DA23" s="221"/>
      <c r="DB23" s="221"/>
      <c r="DC23" s="221"/>
      <c r="DD23" s="221"/>
      <c r="DE23" s="221"/>
      <c r="DF23" s="221"/>
      <c r="DG23" s="221"/>
      <c r="DH23" s="221"/>
      <c r="DI23" s="221"/>
      <c r="DJ23" s="221"/>
      <c r="DK23" s="221"/>
      <c r="DL23" s="221"/>
      <c r="DM23" s="221"/>
      <c r="DN23" s="221"/>
      <c r="DO23" s="221"/>
      <c r="DP23" s="221"/>
      <c r="DQ23" s="221"/>
      <c r="DR23" s="221"/>
      <c r="DS23" s="221"/>
      <c r="DT23" s="221"/>
      <c r="DU23" s="221"/>
      <c r="DV23" s="221"/>
      <c r="DW23" s="221"/>
      <c r="DX23" s="221"/>
      <c r="DY23" s="221"/>
      <c r="DZ23" s="221"/>
      <c r="EA23" s="221"/>
      <c r="EB23" s="221"/>
      <c r="EC23" s="221"/>
      <c r="ED23" s="221"/>
      <c r="EE23" s="221"/>
      <c r="EF23" s="221"/>
      <c r="EG23" s="221"/>
      <c r="EH23" s="221"/>
      <c r="EI23" s="221"/>
      <c r="EJ23" s="221"/>
      <c r="EK23" s="221"/>
      <c r="EL23" s="221"/>
      <c r="EM23" s="221"/>
      <c r="EN23" s="221"/>
      <c r="EO23" s="221"/>
      <c r="EP23" s="221"/>
      <c r="EQ23" s="221"/>
      <c r="ER23" s="221"/>
      <c r="ES23" s="221"/>
      <c r="ET23" s="221"/>
      <c r="EU23" s="221"/>
      <c r="EV23" s="221"/>
      <c r="EW23" s="221"/>
      <c r="EX23" s="221"/>
      <c r="EY23" s="221"/>
      <c r="EZ23" s="221"/>
      <c r="FA23" s="221"/>
      <c r="FB23" s="221"/>
      <c r="FC23" s="221"/>
      <c r="FD23" s="221"/>
      <c r="FE23" s="221"/>
      <c r="FF23" s="221"/>
      <c r="FG23" s="221"/>
      <c r="FH23" s="221"/>
      <c r="FI23" s="221"/>
      <c r="FJ23" s="221"/>
      <c r="FK23" s="221"/>
      <c r="FL23" s="221"/>
      <c r="FM23" s="221"/>
      <c r="FN23" s="221"/>
      <c r="FO23" s="221"/>
      <c r="FP23" s="221"/>
      <c r="FQ23" s="221"/>
      <c r="FR23" s="221"/>
      <c r="FS23" s="221"/>
      <c r="FT23" s="221"/>
      <c r="FU23" s="221"/>
      <c r="FV23" s="221"/>
      <c r="FW23" s="221"/>
      <c r="FX23" s="221"/>
      <c r="FY23" s="221"/>
      <c r="FZ23" s="221"/>
      <c r="GA23" s="221"/>
      <c r="GB23" s="221"/>
      <c r="GC23" s="221"/>
      <c r="GD23" s="221"/>
      <c r="GE23" s="221"/>
      <c r="GF23" s="221"/>
      <c r="GG23" s="221"/>
      <c r="GH23" s="221"/>
      <c r="GI23" s="221"/>
      <c r="GJ23" s="221"/>
      <c r="GK23" s="221"/>
      <c r="GL23" s="221"/>
      <c r="GM23" s="221"/>
      <c r="GN23" s="221"/>
      <c r="GO23" s="221"/>
      <c r="GP23" s="221"/>
      <c r="GQ23" s="221"/>
      <c r="GR23" s="221"/>
      <c r="GS23" s="221"/>
      <c r="GT23" s="221"/>
      <c r="GU23" s="221"/>
      <c r="GV23" s="221"/>
      <c r="GW23" s="221"/>
      <c r="GX23" s="221"/>
      <c r="GY23" s="221"/>
      <c r="GZ23" s="221"/>
      <c r="HA23" s="221"/>
      <c r="HB23" s="221"/>
      <c r="HC23" s="221"/>
      <c r="HD23" s="221"/>
      <c r="HE23" s="221"/>
      <c r="HF23" s="221"/>
      <c r="HG23" s="221"/>
      <c r="HH23" s="221"/>
      <c r="HI23" s="221"/>
      <c r="HJ23" s="221"/>
      <c r="HK23" s="221"/>
      <c r="HL23" s="221"/>
      <c r="HM23" s="221"/>
      <c r="HN23" s="221"/>
      <c r="HO23" s="221"/>
      <c r="HP23" s="221"/>
      <c r="HQ23" s="221"/>
      <c r="HR23" s="221"/>
      <c r="HS23" s="221"/>
      <c r="HT23" s="221"/>
      <c r="HU23" s="221"/>
      <c r="HV23" s="221"/>
      <c r="HW23" s="221"/>
      <c r="HX23" s="221"/>
      <c r="HY23" s="221"/>
      <c r="HZ23" s="221"/>
      <c r="IA23" s="221"/>
      <c r="IB23" s="221"/>
      <c r="IC23" s="221"/>
      <c r="ID23" s="221"/>
      <c r="IE23" s="221"/>
      <c r="IF23" s="221"/>
      <c r="IG23" s="221"/>
      <c r="IH23" s="221"/>
      <c r="II23" s="221"/>
      <c r="IJ23" s="221"/>
      <c r="IK23" s="221"/>
      <c r="IL23" s="221"/>
      <c r="IM23" s="221"/>
      <c r="IN23" s="221"/>
      <c r="IO23" s="221"/>
      <c r="IP23" s="221"/>
      <c r="IQ23" s="221"/>
      <c r="IR23" s="221"/>
      <c r="IS23" s="221"/>
      <c r="IT23" s="221"/>
      <c r="IU23" s="221"/>
      <c r="IV23" s="221"/>
      <c r="IW23" s="221"/>
      <c r="IX23" s="221"/>
      <c r="IY23" s="221"/>
      <c r="IZ23" s="221"/>
      <c r="JA23" s="221"/>
      <c r="JB23" s="221"/>
      <c r="JC23" s="221"/>
      <c r="JD23" s="221"/>
      <c r="JE23" s="221"/>
      <c r="JF23" s="221"/>
      <c r="JG23" s="221"/>
      <c r="JH23" s="221"/>
      <c r="JI23" s="221"/>
      <c r="JJ23" s="221"/>
      <c r="JK23" s="221"/>
      <c r="JL23" s="221"/>
      <c r="JM23" s="221"/>
      <c r="JN23" s="221"/>
      <c r="JO23" s="221"/>
      <c r="JP23" s="221"/>
      <c r="JQ23" s="221"/>
      <c r="JR23" s="221"/>
      <c r="JS23" s="221"/>
      <c r="JT23" s="221"/>
      <c r="JU23" s="221"/>
      <c r="JV23" s="221"/>
      <c r="JW23" s="221"/>
      <c r="JX23" s="221"/>
      <c r="JY23" s="221"/>
      <c r="JZ23" s="221"/>
      <c r="KA23" s="221"/>
      <c r="KB23" s="221"/>
      <c r="KC23" s="221"/>
      <c r="KD23" s="221"/>
      <c r="KE23" s="221"/>
      <c r="KF23" s="221"/>
      <c r="KG23" s="221"/>
      <c r="KH23" s="221"/>
      <c r="KI23" s="221"/>
      <c r="KJ23" s="221"/>
      <c r="KK23" s="221"/>
      <c r="KL23" s="221"/>
      <c r="KM23" s="221"/>
      <c r="KN23" s="221"/>
      <c r="KO23" s="221"/>
      <c r="KP23" s="221"/>
      <c r="KQ23" s="221"/>
      <c r="KR23" s="221"/>
      <c r="KS23" s="221"/>
      <c r="KT23" s="221"/>
      <c r="KU23" s="221"/>
      <c r="KV23" s="221"/>
      <c r="KW23" s="221"/>
      <c r="KX23" s="221"/>
      <c r="KY23" s="221"/>
      <c r="KZ23" s="221"/>
      <c r="LA23" s="221"/>
      <c r="LB23" s="221"/>
      <c r="LC23" s="221"/>
      <c r="LD23" s="221"/>
      <c r="LE23" s="221"/>
      <c r="LF23" s="221"/>
      <c r="LG23" s="221"/>
      <c r="LH23" s="221"/>
      <c r="LI23" s="221"/>
      <c r="LJ23" s="221"/>
      <c r="LK23" s="221"/>
      <c r="LL23" s="221"/>
      <c r="LM23" s="221"/>
      <c r="LN23" s="221"/>
      <c r="LO23" s="221"/>
      <c r="LP23" s="221"/>
      <c r="LQ23" s="221"/>
      <c r="LR23" s="221"/>
      <c r="LS23" s="221"/>
      <c r="LT23" s="221"/>
      <c r="LU23" s="221"/>
      <c r="LV23" s="221"/>
      <c r="LW23" s="221"/>
      <c r="LX23" s="221"/>
      <c r="LY23" s="221"/>
      <c r="LZ23" s="221"/>
      <c r="MA23" s="221"/>
      <c r="MB23" s="221"/>
      <c r="MC23" s="221"/>
      <c r="MD23" s="221"/>
      <c r="ME23" s="221"/>
      <c r="MF23" s="221"/>
      <c r="MG23" s="221"/>
      <c r="MH23" s="221"/>
      <c r="MI23" s="221"/>
      <c r="MJ23" s="221"/>
      <c r="MK23" s="221"/>
      <c r="ML23" s="221"/>
      <c r="MM23" s="221"/>
      <c r="MN23" s="221"/>
      <c r="MO23" s="221"/>
      <c r="MP23" s="221"/>
      <c r="MQ23" s="221"/>
      <c r="MR23" s="221"/>
      <c r="MS23" s="221"/>
      <c r="MT23" s="221"/>
      <c r="MU23" s="221"/>
      <c r="MV23" s="221"/>
      <c r="MW23" s="221"/>
      <c r="MX23" s="221"/>
      <c r="MY23" s="221"/>
      <c r="MZ23" s="221"/>
      <c r="NA23" s="221"/>
      <c r="NB23" s="221"/>
      <c r="NC23" s="221"/>
      <c r="ND23" s="221"/>
      <c r="NE23" s="221"/>
      <c r="NF23" s="221"/>
      <c r="NG23" s="221"/>
      <c r="NH23" s="221"/>
      <c r="NI23" s="221"/>
      <c r="NJ23" s="221"/>
      <c r="NK23" s="221"/>
      <c r="NL23" s="221"/>
      <c r="NM23" s="221"/>
      <c r="NN23" s="221"/>
      <c r="NO23" s="221"/>
      <c r="NP23" s="221"/>
      <c r="NQ23" s="221"/>
      <c r="NR23" s="221"/>
      <c r="NS23" s="221"/>
      <c r="NT23" s="221"/>
      <c r="NU23" s="221"/>
      <c r="NV23" s="221"/>
      <c r="NW23" s="221"/>
      <c r="NX23" s="221"/>
      <c r="NY23" s="221"/>
      <c r="NZ23" s="221"/>
      <c r="OA23" s="221"/>
      <c r="OB23" s="221"/>
      <c r="OC23" s="221"/>
      <c r="OD23" s="221"/>
      <c r="OE23" s="221"/>
      <c r="OF23" s="221"/>
      <c r="OG23" s="221"/>
      <c r="OH23" s="221"/>
      <c r="OI23" s="221"/>
      <c r="OJ23" s="221"/>
      <c r="OK23" s="221"/>
      <c r="OL23" s="221"/>
      <c r="OM23" s="221"/>
      <c r="ON23" s="221"/>
      <c r="OO23" s="221"/>
      <c r="OP23" s="221"/>
      <c r="OQ23" s="221"/>
      <c r="OR23" s="221"/>
      <c r="OS23" s="221"/>
      <c r="OT23" s="221"/>
      <c r="OU23" s="221"/>
      <c r="OV23" s="221"/>
      <c r="OW23" s="221"/>
      <c r="OX23" s="221"/>
      <c r="OY23" s="221"/>
      <c r="OZ23" s="221"/>
      <c r="PA23" s="221"/>
      <c r="PB23" s="221"/>
      <c r="PC23" s="221"/>
      <c r="PD23" s="225"/>
    </row>
    <row r="24" spans="1:420" s="50" customFormat="1" ht="15.6" customHeight="1">
      <c r="A24" s="37">
        <v>3</v>
      </c>
      <c r="B24" s="169" t="s">
        <v>38</v>
      </c>
      <c r="C24" s="380"/>
      <c r="D24" s="381"/>
      <c r="E24" s="381"/>
      <c r="F24" s="381"/>
      <c r="G24" s="381"/>
      <c r="H24" s="381"/>
      <c r="I24" s="381"/>
      <c r="J24" s="381"/>
      <c r="K24" s="381"/>
      <c r="L24" s="381"/>
      <c r="M24" s="381"/>
      <c r="N24" s="381"/>
      <c r="O24" s="381"/>
      <c r="P24" s="381"/>
      <c r="Q24" s="312"/>
      <c r="R24" s="378"/>
      <c r="S24" s="378"/>
      <c r="T24" s="379"/>
    </row>
    <row r="25" spans="1:420" ht="15.75">
      <c r="A25" s="26">
        <v>1</v>
      </c>
      <c r="B25" s="69" t="s">
        <v>39</v>
      </c>
      <c r="C25" s="237"/>
      <c r="D25" s="238" t="s">
        <v>21</v>
      </c>
      <c r="E25" s="341"/>
      <c r="F25" s="215"/>
      <c r="G25" s="132">
        <v>0.25</v>
      </c>
      <c r="H25" s="133">
        <v>0.5</v>
      </c>
      <c r="I25" s="134">
        <v>0.25</v>
      </c>
      <c r="J25" s="110">
        <f t="shared" ref="J25:J37" si="13">(G25+H25+4*I25)/6</f>
        <v>0.29166666666666669</v>
      </c>
      <c r="K25" s="111">
        <f t="shared" ref="K25:K37" si="14">(H25-G25)/6</f>
        <v>4.1666666666666664E-2</v>
      </c>
      <c r="L25" s="112">
        <f t="shared" ref="L25:L37" si="15">K25^2</f>
        <v>1.736111111111111E-3</v>
      </c>
      <c r="M25" s="113">
        <f>J25*'Input Data'!$B$2</f>
        <v>4.3750000000000004E-2</v>
      </c>
      <c r="N25" s="113">
        <f>J25*'Input Data'!$B$3</f>
        <v>0</v>
      </c>
      <c r="O25" s="113">
        <f>J25*'Input Data'!$B$4</f>
        <v>5.8333333333333341E-2</v>
      </c>
      <c r="P25" s="114">
        <f>J25*'Input Data'!$B$5</f>
        <v>7.2916666666666671E-2</v>
      </c>
      <c r="Q25" s="244">
        <f>'Adjustment Factors'!C29</f>
        <v>1.29</v>
      </c>
      <c r="R25" s="202">
        <f t="shared" ref="R25:R37" si="16">(J25+M25+N25+O25+P25)*Q25</f>
        <v>0.60200000000000009</v>
      </c>
      <c r="S25" s="249">
        <f>'Adjustment Factors'!D29</f>
        <v>5.077997925</v>
      </c>
      <c r="T25" s="202">
        <f t="shared" ref="T25:T37" si="17">(J25+M25+N25+O25+P25)*S25</f>
        <v>2.3697323650000004</v>
      </c>
      <c r="U25" s="209"/>
    </row>
    <row r="26" spans="1:420" ht="15.75">
      <c r="A26" s="26">
        <v>2</v>
      </c>
      <c r="B26" s="69" t="s">
        <v>40</v>
      </c>
      <c r="C26" s="69"/>
      <c r="D26" s="91" t="s">
        <v>21</v>
      </c>
      <c r="E26" s="342"/>
      <c r="F26" s="211"/>
      <c r="G26" s="132">
        <v>0.25</v>
      </c>
      <c r="H26" s="133">
        <v>0.5</v>
      </c>
      <c r="I26" s="134">
        <v>0.25</v>
      </c>
      <c r="J26" s="110">
        <f t="shared" si="13"/>
        <v>0.29166666666666669</v>
      </c>
      <c r="K26" s="111">
        <f t="shared" si="14"/>
        <v>4.1666666666666664E-2</v>
      </c>
      <c r="L26" s="112">
        <f t="shared" si="15"/>
        <v>1.736111111111111E-3</v>
      </c>
      <c r="M26" s="113">
        <f>J26*'Input Data'!$B$2</f>
        <v>4.3750000000000004E-2</v>
      </c>
      <c r="N26" s="113">
        <f>J26*'Input Data'!$B$3</f>
        <v>0</v>
      </c>
      <c r="O26" s="113">
        <f>J26*'Input Data'!$B$4</f>
        <v>5.8333333333333341E-2</v>
      </c>
      <c r="P26" s="114">
        <f>J26*'Input Data'!$B$5</f>
        <v>7.2916666666666671E-2</v>
      </c>
      <c r="Q26" s="241">
        <f>'Adjustment Factors'!C29</f>
        <v>1.29</v>
      </c>
      <c r="R26" s="218">
        <f t="shared" si="16"/>
        <v>0.60200000000000009</v>
      </c>
      <c r="S26" s="249">
        <f>'Adjustment Factors'!D29</f>
        <v>5.077997925</v>
      </c>
      <c r="T26" s="218">
        <f t="shared" si="17"/>
        <v>2.3697323650000004</v>
      </c>
      <c r="U26" s="209"/>
    </row>
    <row r="27" spans="1:420" ht="15.75">
      <c r="A27" s="26">
        <v>3</v>
      </c>
      <c r="B27" s="69" t="s">
        <v>41</v>
      </c>
      <c r="C27" s="69"/>
      <c r="D27" s="91" t="s">
        <v>21</v>
      </c>
      <c r="E27" s="342"/>
      <c r="F27" s="211"/>
      <c r="G27" s="132">
        <v>0.25</v>
      </c>
      <c r="H27" s="133">
        <v>0.5</v>
      </c>
      <c r="I27" s="134">
        <v>0.25</v>
      </c>
      <c r="J27" s="110">
        <f t="shared" si="13"/>
        <v>0.29166666666666669</v>
      </c>
      <c r="K27" s="111">
        <f t="shared" si="14"/>
        <v>4.1666666666666664E-2</v>
      </c>
      <c r="L27" s="112">
        <f t="shared" si="15"/>
        <v>1.736111111111111E-3</v>
      </c>
      <c r="M27" s="113">
        <f>J27*'Input Data'!$B$2</f>
        <v>4.3750000000000004E-2</v>
      </c>
      <c r="N27" s="113">
        <f>J27*'Input Data'!$B$3</f>
        <v>0</v>
      </c>
      <c r="O27" s="113">
        <f>J27*'Input Data'!$B$4</f>
        <v>5.8333333333333341E-2</v>
      </c>
      <c r="P27" s="114">
        <f>J27*'Input Data'!$B$5</f>
        <v>7.2916666666666671E-2</v>
      </c>
      <c r="Q27" s="241">
        <f>'Adjustment Factors'!C29</f>
        <v>1.29</v>
      </c>
      <c r="R27" s="218">
        <f t="shared" si="16"/>
        <v>0.60200000000000009</v>
      </c>
      <c r="S27" s="249">
        <f>'Adjustment Factors'!D29</f>
        <v>5.077997925</v>
      </c>
      <c r="T27" s="218">
        <f t="shared" si="17"/>
        <v>2.3697323650000004</v>
      </c>
      <c r="U27" s="209"/>
    </row>
    <row r="28" spans="1:420" ht="15.75">
      <c r="A28" s="26">
        <v>4</v>
      </c>
      <c r="B28" s="69" t="s">
        <v>42</v>
      </c>
      <c r="C28" s="69"/>
      <c r="D28" s="91" t="s">
        <v>21</v>
      </c>
      <c r="E28" s="342"/>
      <c r="F28" s="211"/>
      <c r="G28" s="132">
        <v>0.25</v>
      </c>
      <c r="H28" s="133">
        <v>0.5</v>
      </c>
      <c r="I28" s="134">
        <v>0.25</v>
      </c>
      <c r="J28" s="110">
        <f t="shared" si="13"/>
        <v>0.29166666666666669</v>
      </c>
      <c r="K28" s="111">
        <f t="shared" si="14"/>
        <v>4.1666666666666664E-2</v>
      </c>
      <c r="L28" s="112">
        <f t="shared" si="15"/>
        <v>1.736111111111111E-3</v>
      </c>
      <c r="M28" s="113">
        <f>J28*'Input Data'!$B$2</f>
        <v>4.3750000000000004E-2</v>
      </c>
      <c r="N28" s="113">
        <f>J28*'Input Data'!$B$3</f>
        <v>0</v>
      </c>
      <c r="O28" s="113">
        <f>J28*'Input Data'!$B$4</f>
        <v>5.8333333333333341E-2</v>
      </c>
      <c r="P28" s="114">
        <f>J28*'Input Data'!$B$5</f>
        <v>7.2916666666666671E-2</v>
      </c>
      <c r="Q28" s="241">
        <f>'Adjustment Factors'!C29</f>
        <v>1.29</v>
      </c>
      <c r="R28" s="218">
        <f t="shared" si="16"/>
        <v>0.60200000000000009</v>
      </c>
      <c r="S28" s="249">
        <f>'Adjustment Factors'!D29</f>
        <v>5.077997925</v>
      </c>
      <c r="T28" s="218">
        <f t="shared" si="17"/>
        <v>2.3697323650000004</v>
      </c>
      <c r="U28" s="209"/>
    </row>
    <row r="29" spans="1:420" ht="15.75">
      <c r="A29" s="26">
        <v>5</v>
      </c>
      <c r="B29" s="70" t="s">
        <v>43</v>
      </c>
      <c r="C29" s="70"/>
      <c r="D29" s="91" t="s">
        <v>21</v>
      </c>
      <c r="E29" s="342"/>
      <c r="F29" s="211"/>
      <c r="G29" s="132">
        <v>0.25</v>
      </c>
      <c r="H29" s="133">
        <v>0.5</v>
      </c>
      <c r="I29" s="134">
        <v>0.25</v>
      </c>
      <c r="J29" s="110">
        <f t="shared" si="13"/>
        <v>0.29166666666666669</v>
      </c>
      <c r="K29" s="111">
        <f t="shared" si="14"/>
        <v>4.1666666666666664E-2</v>
      </c>
      <c r="L29" s="112">
        <f t="shared" si="15"/>
        <v>1.736111111111111E-3</v>
      </c>
      <c r="M29" s="113">
        <f>J29*'Input Data'!$B$2</f>
        <v>4.3750000000000004E-2</v>
      </c>
      <c r="N29" s="113">
        <f>J29*'Input Data'!$B$3</f>
        <v>0</v>
      </c>
      <c r="O29" s="113">
        <f>J29*'Input Data'!$B$4</f>
        <v>5.8333333333333341E-2</v>
      </c>
      <c r="P29" s="114">
        <f>J29*'Input Data'!$B$5</f>
        <v>7.2916666666666671E-2</v>
      </c>
      <c r="Q29" s="241">
        <f>'Adjustment Factors'!C29</f>
        <v>1.29</v>
      </c>
      <c r="R29" s="218">
        <f t="shared" si="16"/>
        <v>0.60200000000000009</v>
      </c>
      <c r="S29" s="249">
        <f>'Adjustment Factors'!D29</f>
        <v>5.077997925</v>
      </c>
      <c r="T29" s="218">
        <f t="shared" si="17"/>
        <v>2.3697323650000004</v>
      </c>
      <c r="U29" s="209"/>
    </row>
    <row r="30" spans="1:420" ht="15.75">
      <c r="A30" s="26">
        <v>6</v>
      </c>
      <c r="B30" s="70" t="s">
        <v>44</v>
      </c>
      <c r="C30" s="70"/>
      <c r="D30" s="91" t="s">
        <v>21</v>
      </c>
      <c r="E30" s="342"/>
      <c r="F30" s="211"/>
      <c r="G30" s="132">
        <v>0.25</v>
      </c>
      <c r="H30" s="133">
        <v>0.5</v>
      </c>
      <c r="I30" s="134">
        <v>0.25</v>
      </c>
      <c r="J30" s="110">
        <f t="shared" si="13"/>
        <v>0.29166666666666669</v>
      </c>
      <c r="K30" s="111">
        <f t="shared" si="14"/>
        <v>4.1666666666666664E-2</v>
      </c>
      <c r="L30" s="112">
        <f t="shared" si="15"/>
        <v>1.736111111111111E-3</v>
      </c>
      <c r="M30" s="113">
        <f>J30*'Input Data'!$B$2</f>
        <v>4.3750000000000004E-2</v>
      </c>
      <c r="N30" s="113">
        <f>J30*'Input Data'!$B$3</f>
        <v>0</v>
      </c>
      <c r="O30" s="113">
        <f>J30*'Input Data'!$B$4</f>
        <v>5.8333333333333341E-2</v>
      </c>
      <c r="P30" s="114">
        <f>J30*'Input Data'!$B$5</f>
        <v>7.2916666666666671E-2</v>
      </c>
      <c r="Q30" s="241">
        <f>'Adjustment Factors'!C29</f>
        <v>1.29</v>
      </c>
      <c r="R30" s="218">
        <f t="shared" si="16"/>
        <v>0.60200000000000009</v>
      </c>
      <c r="S30" s="249">
        <f>'Adjustment Factors'!D29</f>
        <v>5.077997925</v>
      </c>
      <c r="T30" s="218">
        <f t="shared" si="17"/>
        <v>2.3697323650000004</v>
      </c>
      <c r="U30" s="209"/>
    </row>
    <row r="31" spans="1:420" ht="15.75">
      <c r="A31" s="26">
        <v>7</v>
      </c>
      <c r="B31" s="69" t="s">
        <v>45</v>
      </c>
      <c r="C31" s="69"/>
      <c r="D31" s="91" t="s">
        <v>21</v>
      </c>
      <c r="E31" s="342"/>
      <c r="F31" s="211"/>
      <c r="G31" s="132">
        <v>0.25</v>
      </c>
      <c r="H31" s="133">
        <v>0.5</v>
      </c>
      <c r="I31" s="134">
        <v>0.25</v>
      </c>
      <c r="J31" s="110">
        <f t="shared" si="13"/>
        <v>0.29166666666666669</v>
      </c>
      <c r="K31" s="111">
        <f t="shared" si="14"/>
        <v>4.1666666666666664E-2</v>
      </c>
      <c r="L31" s="112">
        <f t="shared" si="15"/>
        <v>1.736111111111111E-3</v>
      </c>
      <c r="M31" s="113">
        <f>J31*'Input Data'!$B$2</f>
        <v>4.3750000000000004E-2</v>
      </c>
      <c r="N31" s="113">
        <f>J31*'Input Data'!$B$3</f>
        <v>0</v>
      </c>
      <c r="O31" s="113">
        <f>J31*'Input Data'!$B$4</f>
        <v>5.8333333333333341E-2</v>
      </c>
      <c r="P31" s="114">
        <f>J31*'Input Data'!$B$5</f>
        <v>7.2916666666666671E-2</v>
      </c>
      <c r="Q31" s="241">
        <f>'Adjustment Factors'!C29</f>
        <v>1.29</v>
      </c>
      <c r="R31" s="218">
        <f t="shared" si="16"/>
        <v>0.60200000000000009</v>
      </c>
      <c r="S31" s="249">
        <f>'Adjustment Factors'!D29</f>
        <v>5.077997925</v>
      </c>
      <c r="T31" s="218">
        <f t="shared" si="17"/>
        <v>2.3697323650000004</v>
      </c>
      <c r="U31" s="209"/>
    </row>
    <row r="32" spans="1:420" ht="15.75">
      <c r="A32" s="26">
        <v>8</v>
      </c>
      <c r="B32" s="69" t="s">
        <v>46</v>
      </c>
      <c r="C32" s="69"/>
      <c r="D32" s="91" t="s">
        <v>21</v>
      </c>
      <c r="E32" s="342"/>
      <c r="F32" s="211"/>
      <c r="G32" s="132">
        <v>0.25</v>
      </c>
      <c r="H32" s="133">
        <v>0.5</v>
      </c>
      <c r="I32" s="134">
        <v>0.25</v>
      </c>
      <c r="J32" s="110">
        <f t="shared" si="13"/>
        <v>0.29166666666666669</v>
      </c>
      <c r="K32" s="111">
        <f t="shared" si="14"/>
        <v>4.1666666666666664E-2</v>
      </c>
      <c r="L32" s="112">
        <f t="shared" si="15"/>
        <v>1.736111111111111E-3</v>
      </c>
      <c r="M32" s="113">
        <f>J32*'Input Data'!$B$2</f>
        <v>4.3750000000000004E-2</v>
      </c>
      <c r="N32" s="113">
        <f>J32*'Input Data'!$B$3</f>
        <v>0</v>
      </c>
      <c r="O32" s="113">
        <f>J32*'Input Data'!$B$4</f>
        <v>5.8333333333333341E-2</v>
      </c>
      <c r="P32" s="114">
        <f>J32*'Input Data'!$B$5</f>
        <v>7.2916666666666671E-2</v>
      </c>
      <c r="Q32" s="241">
        <f>'Adjustment Factors'!C29</f>
        <v>1.29</v>
      </c>
      <c r="R32" s="218">
        <f t="shared" si="16"/>
        <v>0.60200000000000009</v>
      </c>
      <c r="S32" s="249">
        <f>'Adjustment Factors'!D29</f>
        <v>5.077997925</v>
      </c>
      <c r="T32" s="218">
        <f t="shared" si="17"/>
        <v>2.3697323650000004</v>
      </c>
      <c r="U32" s="209"/>
    </row>
    <row r="33" spans="1:420" ht="15.75">
      <c r="A33" s="26">
        <v>9</v>
      </c>
      <c r="B33" s="81" t="s">
        <v>47</v>
      </c>
      <c r="C33" s="81"/>
      <c r="D33" s="91" t="s">
        <v>21</v>
      </c>
      <c r="E33" s="342"/>
      <c r="F33" s="211"/>
      <c r="G33" s="132">
        <v>0.25</v>
      </c>
      <c r="H33" s="133">
        <v>0.5</v>
      </c>
      <c r="I33" s="134">
        <v>0.25</v>
      </c>
      <c r="J33" s="110">
        <f t="shared" si="13"/>
        <v>0.29166666666666669</v>
      </c>
      <c r="K33" s="111">
        <f t="shared" si="14"/>
        <v>4.1666666666666664E-2</v>
      </c>
      <c r="L33" s="112">
        <f t="shared" si="15"/>
        <v>1.736111111111111E-3</v>
      </c>
      <c r="M33" s="113">
        <f>J33*'Input Data'!$B$2</f>
        <v>4.3750000000000004E-2</v>
      </c>
      <c r="N33" s="113">
        <f>J33*'Input Data'!$B$3</f>
        <v>0</v>
      </c>
      <c r="O33" s="113">
        <f>J33*'Input Data'!$B$4</f>
        <v>5.8333333333333341E-2</v>
      </c>
      <c r="P33" s="114">
        <f>J33*'Input Data'!$B$5</f>
        <v>7.2916666666666671E-2</v>
      </c>
      <c r="Q33" s="241">
        <f>'Adjustment Factors'!C29</f>
        <v>1.29</v>
      </c>
      <c r="R33" s="218">
        <f t="shared" si="16"/>
        <v>0.60200000000000009</v>
      </c>
      <c r="S33" s="249">
        <f>'Adjustment Factors'!D29</f>
        <v>5.077997925</v>
      </c>
      <c r="T33" s="218">
        <f t="shared" si="17"/>
        <v>2.3697323650000004</v>
      </c>
      <c r="U33" s="209"/>
    </row>
    <row r="34" spans="1:420" ht="15.75">
      <c r="A34" s="26">
        <v>10</v>
      </c>
      <c r="B34" s="81" t="s">
        <v>48</v>
      </c>
      <c r="C34" s="81"/>
      <c r="D34" s="91" t="s">
        <v>21</v>
      </c>
      <c r="E34" s="342"/>
      <c r="F34" s="211"/>
      <c r="G34" s="132">
        <v>0.25</v>
      </c>
      <c r="H34" s="133">
        <v>0.5</v>
      </c>
      <c r="I34" s="134">
        <v>0.25</v>
      </c>
      <c r="J34" s="110">
        <f t="shared" si="13"/>
        <v>0.29166666666666669</v>
      </c>
      <c r="K34" s="111">
        <f t="shared" si="14"/>
        <v>4.1666666666666664E-2</v>
      </c>
      <c r="L34" s="112">
        <f t="shared" si="15"/>
        <v>1.736111111111111E-3</v>
      </c>
      <c r="M34" s="113">
        <f>J34*'Input Data'!$B$2</f>
        <v>4.3750000000000004E-2</v>
      </c>
      <c r="N34" s="113">
        <f>J34*'Input Data'!$B$3</f>
        <v>0</v>
      </c>
      <c r="O34" s="113">
        <f>J34*'Input Data'!$B$4</f>
        <v>5.8333333333333341E-2</v>
      </c>
      <c r="P34" s="114">
        <f>J34*'Input Data'!$B$5</f>
        <v>7.2916666666666671E-2</v>
      </c>
      <c r="Q34" s="241">
        <f>'Adjustment Factors'!C29</f>
        <v>1.29</v>
      </c>
      <c r="R34" s="218">
        <f t="shared" si="16"/>
        <v>0.60200000000000009</v>
      </c>
      <c r="S34" s="249">
        <f>'Adjustment Factors'!D29</f>
        <v>5.077997925</v>
      </c>
      <c r="T34" s="218">
        <f t="shared" si="17"/>
        <v>2.3697323650000004</v>
      </c>
      <c r="U34" s="209"/>
    </row>
    <row r="35" spans="1:420" ht="15.75">
      <c r="A35" s="26">
        <v>11</v>
      </c>
      <c r="B35" s="81" t="s">
        <v>49</v>
      </c>
      <c r="C35" s="81"/>
      <c r="D35" s="91" t="s">
        <v>21</v>
      </c>
      <c r="E35" s="342"/>
      <c r="F35" s="211"/>
      <c r="G35" s="132">
        <v>0.25</v>
      </c>
      <c r="H35" s="133">
        <v>0.5</v>
      </c>
      <c r="I35" s="134">
        <v>0.25</v>
      </c>
      <c r="J35" s="110">
        <f t="shared" si="13"/>
        <v>0.29166666666666669</v>
      </c>
      <c r="K35" s="111">
        <f t="shared" si="14"/>
        <v>4.1666666666666664E-2</v>
      </c>
      <c r="L35" s="112">
        <f t="shared" si="15"/>
        <v>1.736111111111111E-3</v>
      </c>
      <c r="M35" s="113">
        <f>J35*'Input Data'!$B$2</f>
        <v>4.3750000000000004E-2</v>
      </c>
      <c r="N35" s="113">
        <f>J35*'Input Data'!$B$3</f>
        <v>0</v>
      </c>
      <c r="O35" s="113">
        <f>J35*'Input Data'!$B$4</f>
        <v>5.8333333333333341E-2</v>
      </c>
      <c r="P35" s="114">
        <f>J35*'Input Data'!$B$5</f>
        <v>7.2916666666666671E-2</v>
      </c>
      <c r="Q35" s="241">
        <f>'Adjustment Factors'!C29</f>
        <v>1.29</v>
      </c>
      <c r="R35" s="218">
        <f t="shared" si="16"/>
        <v>0.60200000000000009</v>
      </c>
      <c r="S35" s="249">
        <f>'Adjustment Factors'!D29</f>
        <v>5.077997925</v>
      </c>
      <c r="T35" s="218">
        <f t="shared" si="17"/>
        <v>2.3697323650000004</v>
      </c>
      <c r="U35" s="209"/>
    </row>
    <row r="36" spans="1:420" ht="15.75">
      <c r="A36" s="26">
        <v>12</v>
      </c>
      <c r="B36" s="81" t="s">
        <v>50</v>
      </c>
      <c r="C36" s="81"/>
      <c r="D36" s="91" t="s">
        <v>21</v>
      </c>
      <c r="E36" s="342"/>
      <c r="F36" s="211"/>
      <c r="G36" s="132">
        <v>0.25</v>
      </c>
      <c r="H36" s="133">
        <v>0.5</v>
      </c>
      <c r="I36" s="134">
        <v>0.25</v>
      </c>
      <c r="J36" s="110">
        <f t="shared" si="13"/>
        <v>0.29166666666666669</v>
      </c>
      <c r="K36" s="111">
        <f t="shared" si="14"/>
        <v>4.1666666666666664E-2</v>
      </c>
      <c r="L36" s="112">
        <f t="shared" si="15"/>
        <v>1.736111111111111E-3</v>
      </c>
      <c r="M36" s="113">
        <f>J36*'Input Data'!$B$2</f>
        <v>4.3750000000000004E-2</v>
      </c>
      <c r="N36" s="113">
        <f>J36*'Input Data'!$B$3</f>
        <v>0</v>
      </c>
      <c r="O36" s="113">
        <f>J36*'Input Data'!$B$4</f>
        <v>5.8333333333333341E-2</v>
      </c>
      <c r="P36" s="114">
        <f>J36*'Input Data'!$B$5</f>
        <v>7.2916666666666671E-2</v>
      </c>
      <c r="Q36" s="241">
        <f>'Adjustment Factors'!C29</f>
        <v>1.29</v>
      </c>
      <c r="R36" s="218">
        <f t="shared" si="16"/>
        <v>0.60200000000000009</v>
      </c>
      <c r="S36" s="249">
        <f>'Adjustment Factors'!D29</f>
        <v>5.077997925</v>
      </c>
      <c r="T36" s="218">
        <f t="shared" si="17"/>
        <v>2.3697323650000004</v>
      </c>
      <c r="U36" s="209"/>
    </row>
    <row r="37" spans="1:420" ht="15.75">
      <c r="A37" s="49">
        <v>13</v>
      </c>
      <c r="B37" s="102" t="s">
        <v>51</v>
      </c>
      <c r="C37" s="102"/>
      <c r="D37" s="91" t="s">
        <v>21</v>
      </c>
      <c r="E37" s="28"/>
      <c r="F37" s="213"/>
      <c r="G37" s="132">
        <v>0.5</v>
      </c>
      <c r="H37" s="133">
        <v>0.75</v>
      </c>
      <c r="I37" s="134">
        <v>0.5</v>
      </c>
      <c r="J37" s="110">
        <f t="shared" si="13"/>
        <v>0.54166666666666663</v>
      </c>
      <c r="K37" s="111">
        <f t="shared" si="14"/>
        <v>4.1666666666666664E-2</v>
      </c>
      <c r="L37" s="112">
        <f t="shared" si="15"/>
        <v>1.736111111111111E-3</v>
      </c>
      <c r="M37" s="113">
        <f>J37*'Input Data'!$B$2</f>
        <v>8.1249999999999989E-2</v>
      </c>
      <c r="N37" s="113">
        <f>J37*'Input Data'!$B$3</f>
        <v>0</v>
      </c>
      <c r="O37" s="113">
        <f>J37*'Input Data'!$B$4</f>
        <v>0.10833333333333334</v>
      </c>
      <c r="P37" s="114">
        <f>J37*'Input Data'!$B$5</f>
        <v>0.13541666666666666</v>
      </c>
      <c r="Q37" s="241">
        <f>'Adjustment Factors'!C29</f>
        <v>1.29</v>
      </c>
      <c r="R37" s="218">
        <f t="shared" si="16"/>
        <v>1.1179999999999999</v>
      </c>
      <c r="S37" s="249">
        <f>'Adjustment Factors'!D29</f>
        <v>5.077997925</v>
      </c>
      <c r="T37" s="218">
        <f t="shared" si="17"/>
        <v>4.4009315349999998</v>
      </c>
      <c r="U37" s="209"/>
    </row>
    <row r="38" spans="1:420" s="99" customFormat="1" ht="15.75">
      <c r="A38" s="97"/>
      <c r="B38" s="155"/>
      <c r="C38" s="310"/>
      <c r="D38" s="292"/>
      <c r="E38" s="343"/>
      <c r="F38" s="346"/>
      <c r="G38" s="345"/>
      <c r="H38" s="293"/>
      <c r="I38" s="293"/>
      <c r="J38" s="246"/>
      <c r="K38" s="347"/>
      <c r="L38" s="246"/>
      <c r="M38" s="347"/>
      <c r="N38" s="234"/>
      <c r="O38" s="234"/>
      <c r="P38" s="246"/>
      <c r="Q38" s="245"/>
      <c r="R38" s="254"/>
      <c r="S38" s="253"/>
      <c r="T38" s="235"/>
      <c r="U38" s="239"/>
      <c r="V38" s="221"/>
      <c r="W38" s="221"/>
      <c r="X38" s="221"/>
      <c r="Y38" s="221"/>
      <c r="Z38" s="221"/>
      <c r="AA38" s="221"/>
      <c r="AB38" s="221"/>
      <c r="AC38" s="221"/>
      <c r="AD38" s="221"/>
      <c r="AE38" s="221"/>
      <c r="AF38" s="221"/>
      <c r="AG38" s="221"/>
      <c r="AH38" s="221"/>
      <c r="AI38" s="221"/>
      <c r="AJ38" s="221"/>
      <c r="AK38" s="221"/>
      <c r="AL38" s="221"/>
      <c r="AM38" s="221"/>
      <c r="AN38" s="221"/>
      <c r="AO38" s="221"/>
      <c r="AP38" s="221"/>
      <c r="AQ38" s="221"/>
      <c r="AR38" s="221"/>
      <c r="AS38" s="221"/>
      <c r="AT38" s="221"/>
      <c r="AU38" s="221"/>
      <c r="AV38" s="221"/>
      <c r="AW38" s="221"/>
      <c r="AX38" s="221"/>
      <c r="AY38" s="221"/>
      <c r="AZ38" s="221"/>
      <c r="BA38" s="221"/>
      <c r="BB38" s="221"/>
      <c r="BC38" s="221"/>
      <c r="BD38" s="221"/>
      <c r="BE38" s="221"/>
      <c r="BF38" s="221"/>
      <c r="BG38" s="221"/>
      <c r="BH38" s="221"/>
      <c r="BI38" s="221"/>
      <c r="BJ38" s="221"/>
      <c r="BK38" s="221"/>
      <c r="BL38" s="221"/>
      <c r="BM38" s="221"/>
      <c r="BN38" s="221"/>
      <c r="BO38" s="221"/>
      <c r="BP38" s="221"/>
      <c r="BQ38" s="221"/>
      <c r="BR38" s="221"/>
      <c r="BS38" s="221"/>
      <c r="BT38" s="221"/>
      <c r="BU38" s="221"/>
      <c r="BV38" s="221"/>
      <c r="BW38" s="221"/>
      <c r="BX38" s="221"/>
      <c r="BY38" s="221"/>
      <c r="BZ38" s="221"/>
      <c r="CA38" s="221"/>
      <c r="CB38" s="221"/>
      <c r="CC38" s="221"/>
      <c r="CD38" s="221"/>
      <c r="CE38" s="221"/>
      <c r="CF38" s="221"/>
      <c r="CG38" s="221"/>
      <c r="CH38" s="221"/>
      <c r="CI38" s="221"/>
      <c r="CJ38" s="221"/>
      <c r="CK38" s="221"/>
      <c r="CL38" s="221"/>
      <c r="CM38" s="221"/>
      <c r="CN38" s="221"/>
      <c r="CO38" s="221"/>
      <c r="CP38" s="221"/>
      <c r="CQ38" s="221"/>
      <c r="CR38" s="221"/>
      <c r="CS38" s="221"/>
      <c r="CT38" s="221"/>
      <c r="CU38" s="221"/>
      <c r="CV38" s="221"/>
      <c r="CW38" s="221"/>
      <c r="CX38" s="221"/>
      <c r="CY38" s="221"/>
      <c r="CZ38" s="221"/>
      <c r="DA38" s="221"/>
      <c r="DB38" s="221"/>
      <c r="DC38" s="221"/>
      <c r="DD38" s="221"/>
      <c r="DE38" s="221"/>
      <c r="DF38" s="221"/>
      <c r="DG38" s="221"/>
      <c r="DH38" s="221"/>
      <c r="DI38" s="221"/>
      <c r="DJ38" s="221"/>
      <c r="DK38" s="221"/>
      <c r="DL38" s="221"/>
      <c r="DM38" s="221"/>
      <c r="DN38" s="221"/>
      <c r="DO38" s="221"/>
      <c r="DP38" s="221"/>
      <c r="DQ38" s="221"/>
      <c r="DR38" s="221"/>
      <c r="DS38" s="221"/>
      <c r="DT38" s="221"/>
      <c r="DU38" s="221"/>
      <c r="DV38" s="221"/>
      <c r="DW38" s="221"/>
      <c r="DX38" s="221"/>
      <c r="DY38" s="221"/>
      <c r="DZ38" s="221"/>
      <c r="EA38" s="221"/>
      <c r="EB38" s="221"/>
      <c r="EC38" s="221"/>
      <c r="ED38" s="221"/>
      <c r="EE38" s="221"/>
      <c r="EF38" s="221"/>
      <c r="EG38" s="221"/>
      <c r="EH38" s="221"/>
      <c r="EI38" s="221"/>
      <c r="EJ38" s="221"/>
      <c r="EK38" s="221"/>
      <c r="EL38" s="221"/>
      <c r="EM38" s="221"/>
      <c r="EN38" s="221"/>
      <c r="EO38" s="221"/>
      <c r="EP38" s="221"/>
      <c r="EQ38" s="221"/>
      <c r="ER38" s="221"/>
      <c r="ES38" s="221"/>
      <c r="ET38" s="221"/>
      <c r="EU38" s="221"/>
      <c r="EV38" s="221"/>
      <c r="EW38" s="221"/>
      <c r="EX38" s="221"/>
      <c r="EY38" s="221"/>
      <c r="EZ38" s="221"/>
      <c r="FA38" s="221"/>
      <c r="FB38" s="221"/>
      <c r="FC38" s="221"/>
      <c r="FD38" s="221"/>
      <c r="FE38" s="221"/>
      <c r="FF38" s="221"/>
      <c r="FG38" s="221"/>
      <c r="FH38" s="221"/>
      <c r="FI38" s="221"/>
      <c r="FJ38" s="221"/>
      <c r="FK38" s="221"/>
      <c r="FL38" s="221"/>
      <c r="FM38" s="221"/>
      <c r="FN38" s="221"/>
      <c r="FO38" s="221"/>
      <c r="FP38" s="221"/>
      <c r="FQ38" s="221"/>
      <c r="FR38" s="221"/>
      <c r="FS38" s="221"/>
      <c r="FT38" s="221"/>
      <c r="FU38" s="221"/>
      <c r="FV38" s="221"/>
      <c r="FW38" s="221"/>
      <c r="FX38" s="221"/>
      <c r="FY38" s="221"/>
      <c r="FZ38" s="221"/>
      <c r="GA38" s="221"/>
      <c r="GB38" s="221"/>
      <c r="GC38" s="221"/>
      <c r="GD38" s="221"/>
      <c r="GE38" s="221"/>
      <c r="GF38" s="221"/>
      <c r="GG38" s="221"/>
      <c r="GH38" s="221"/>
      <c r="GI38" s="221"/>
      <c r="GJ38" s="221"/>
      <c r="GK38" s="221"/>
      <c r="GL38" s="221"/>
      <c r="GM38" s="221"/>
      <c r="GN38" s="221"/>
      <c r="GO38" s="221"/>
      <c r="GP38" s="221"/>
      <c r="GQ38" s="221"/>
      <c r="GR38" s="221"/>
      <c r="GS38" s="221"/>
      <c r="GT38" s="221"/>
      <c r="GU38" s="221"/>
      <c r="GV38" s="221"/>
      <c r="GW38" s="221"/>
      <c r="GX38" s="221"/>
      <c r="GY38" s="221"/>
      <c r="GZ38" s="221"/>
      <c r="HA38" s="221"/>
      <c r="HB38" s="221"/>
      <c r="HC38" s="221"/>
      <c r="HD38" s="221"/>
      <c r="HE38" s="221"/>
      <c r="HF38" s="221"/>
      <c r="HG38" s="221"/>
      <c r="HH38" s="221"/>
      <c r="HI38" s="221"/>
      <c r="HJ38" s="221"/>
      <c r="HK38" s="221"/>
      <c r="HL38" s="221"/>
      <c r="HM38" s="221"/>
      <c r="HN38" s="221"/>
      <c r="HO38" s="221"/>
      <c r="HP38" s="221"/>
      <c r="HQ38" s="221"/>
      <c r="HR38" s="221"/>
      <c r="HS38" s="221"/>
      <c r="HT38" s="221"/>
      <c r="HU38" s="221"/>
      <c r="HV38" s="221"/>
      <c r="HW38" s="221"/>
      <c r="HX38" s="221"/>
      <c r="HY38" s="221"/>
      <c r="HZ38" s="221"/>
      <c r="IA38" s="221"/>
      <c r="IB38" s="221"/>
      <c r="IC38" s="221"/>
      <c r="ID38" s="221"/>
      <c r="IE38" s="221"/>
      <c r="IF38" s="221"/>
      <c r="IG38" s="221"/>
      <c r="IH38" s="221"/>
      <c r="II38" s="221"/>
      <c r="IJ38" s="221"/>
      <c r="IK38" s="221"/>
      <c r="IL38" s="221"/>
      <c r="IM38" s="221"/>
      <c r="IN38" s="221"/>
      <c r="IO38" s="221"/>
      <c r="IP38" s="221"/>
      <c r="IQ38" s="221"/>
      <c r="IR38" s="221"/>
      <c r="IS38" s="221"/>
      <c r="IT38" s="221"/>
      <c r="IU38" s="221"/>
      <c r="IV38" s="221"/>
      <c r="IW38" s="221"/>
      <c r="IX38" s="221"/>
      <c r="IY38" s="221"/>
      <c r="IZ38" s="221"/>
      <c r="JA38" s="221"/>
      <c r="JB38" s="221"/>
      <c r="JC38" s="221"/>
      <c r="JD38" s="221"/>
      <c r="JE38" s="221"/>
      <c r="JF38" s="221"/>
      <c r="JG38" s="221"/>
      <c r="JH38" s="221"/>
      <c r="JI38" s="221"/>
      <c r="JJ38" s="221"/>
      <c r="JK38" s="221"/>
      <c r="JL38" s="221"/>
      <c r="JM38" s="221"/>
      <c r="JN38" s="221"/>
      <c r="JO38" s="221"/>
      <c r="JP38" s="221"/>
      <c r="JQ38" s="221"/>
      <c r="JR38" s="221"/>
      <c r="JS38" s="221"/>
      <c r="JT38" s="221"/>
      <c r="JU38" s="221"/>
      <c r="JV38" s="221"/>
      <c r="JW38" s="221"/>
      <c r="JX38" s="221"/>
      <c r="JY38" s="221"/>
      <c r="JZ38" s="221"/>
      <c r="KA38" s="221"/>
      <c r="KB38" s="221"/>
      <c r="KC38" s="221"/>
      <c r="KD38" s="221"/>
      <c r="KE38" s="221"/>
      <c r="KF38" s="221"/>
      <c r="KG38" s="221"/>
      <c r="KH38" s="221"/>
      <c r="KI38" s="221"/>
      <c r="KJ38" s="221"/>
      <c r="KK38" s="221"/>
      <c r="KL38" s="221"/>
      <c r="KM38" s="221"/>
      <c r="KN38" s="221"/>
      <c r="KO38" s="221"/>
      <c r="KP38" s="221"/>
      <c r="KQ38" s="221"/>
      <c r="KR38" s="221"/>
      <c r="KS38" s="221"/>
      <c r="KT38" s="221"/>
      <c r="KU38" s="221"/>
      <c r="KV38" s="221"/>
      <c r="KW38" s="221"/>
      <c r="KX38" s="221"/>
      <c r="KY38" s="221"/>
      <c r="KZ38" s="221"/>
      <c r="LA38" s="221"/>
      <c r="LB38" s="221"/>
      <c r="LC38" s="221"/>
      <c r="LD38" s="221"/>
      <c r="LE38" s="221"/>
      <c r="LF38" s="221"/>
      <c r="LG38" s="221"/>
      <c r="LH38" s="221"/>
      <c r="LI38" s="221"/>
      <c r="LJ38" s="221"/>
      <c r="LK38" s="221"/>
      <c r="LL38" s="221"/>
      <c r="LM38" s="221"/>
      <c r="LN38" s="221"/>
      <c r="LO38" s="221"/>
      <c r="LP38" s="221"/>
      <c r="LQ38" s="221"/>
      <c r="LR38" s="221"/>
      <c r="LS38" s="221"/>
      <c r="LT38" s="221"/>
      <c r="LU38" s="221"/>
      <c r="LV38" s="221"/>
      <c r="LW38" s="221"/>
      <c r="LX38" s="221"/>
      <c r="LY38" s="221"/>
      <c r="LZ38" s="221"/>
      <c r="MA38" s="221"/>
      <c r="MB38" s="221"/>
      <c r="MC38" s="221"/>
      <c r="MD38" s="221"/>
      <c r="ME38" s="221"/>
      <c r="MF38" s="221"/>
      <c r="MG38" s="221"/>
      <c r="MH38" s="221"/>
      <c r="MI38" s="221"/>
      <c r="MJ38" s="221"/>
      <c r="MK38" s="221"/>
      <c r="ML38" s="221"/>
      <c r="MM38" s="221"/>
      <c r="MN38" s="221"/>
      <c r="MO38" s="221"/>
      <c r="MP38" s="221"/>
      <c r="MQ38" s="221"/>
      <c r="MR38" s="221"/>
      <c r="MS38" s="221"/>
      <c r="MT38" s="221"/>
      <c r="MU38" s="221"/>
      <c r="MV38" s="221"/>
      <c r="MW38" s="221"/>
      <c r="MX38" s="221"/>
      <c r="MY38" s="221"/>
      <c r="MZ38" s="221"/>
      <c r="NA38" s="221"/>
      <c r="NB38" s="221"/>
      <c r="NC38" s="221"/>
      <c r="ND38" s="221"/>
      <c r="NE38" s="221"/>
      <c r="NF38" s="221"/>
      <c r="NG38" s="221"/>
      <c r="NH38" s="221"/>
      <c r="NI38" s="221"/>
      <c r="NJ38" s="221"/>
      <c r="NK38" s="221"/>
      <c r="NL38" s="221"/>
      <c r="NM38" s="221"/>
      <c r="NN38" s="221"/>
      <c r="NO38" s="221"/>
      <c r="NP38" s="221"/>
      <c r="NQ38" s="221"/>
      <c r="NR38" s="221"/>
      <c r="NS38" s="221"/>
      <c r="NT38" s="221"/>
      <c r="NU38" s="221"/>
      <c r="NV38" s="221"/>
      <c r="NW38" s="221"/>
      <c r="NX38" s="221"/>
      <c r="NY38" s="221"/>
      <c r="NZ38" s="221"/>
      <c r="OA38" s="221"/>
      <c r="OB38" s="221"/>
      <c r="OC38" s="221"/>
      <c r="OD38" s="221"/>
      <c r="OE38" s="221"/>
      <c r="OF38" s="221"/>
      <c r="OG38" s="221"/>
      <c r="OH38" s="221"/>
      <c r="OI38" s="221"/>
      <c r="OJ38" s="221"/>
      <c r="OK38" s="221"/>
      <c r="OL38" s="221"/>
      <c r="OM38" s="221"/>
      <c r="ON38" s="221"/>
      <c r="OO38" s="221"/>
      <c r="OP38" s="221"/>
      <c r="OQ38" s="221"/>
      <c r="OR38" s="221"/>
      <c r="OS38" s="221"/>
      <c r="OT38" s="221"/>
      <c r="OU38" s="221"/>
      <c r="OV38" s="221"/>
      <c r="OW38" s="221"/>
      <c r="OX38" s="221"/>
      <c r="OY38" s="221"/>
      <c r="OZ38" s="221"/>
      <c r="PA38" s="221"/>
      <c r="PB38" s="221"/>
      <c r="PC38" s="221"/>
      <c r="PD38" s="225"/>
    </row>
    <row r="39" spans="1:420" s="51" customFormat="1" ht="15.6" customHeight="1">
      <c r="A39" s="78">
        <v>4</v>
      </c>
      <c r="B39" s="167" t="s">
        <v>52</v>
      </c>
      <c r="C39" s="375"/>
      <c r="D39" s="376"/>
      <c r="E39" s="376"/>
      <c r="F39" s="376"/>
      <c r="G39" s="376"/>
      <c r="H39" s="376"/>
      <c r="I39" s="376"/>
      <c r="J39" s="376"/>
      <c r="K39" s="376"/>
      <c r="L39" s="376"/>
      <c r="M39" s="376"/>
      <c r="N39" s="376"/>
      <c r="O39" s="376"/>
      <c r="P39" s="376"/>
      <c r="Q39" s="376"/>
      <c r="R39" s="376"/>
      <c r="S39" s="376"/>
      <c r="T39" s="377"/>
    </row>
    <row r="40" spans="1:420" ht="15.75">
      <c r="A40" s="26">
        <v>1</v>
      </c>
      <c r="B40" s="81" t="s">
        <v>53</v>
      </c>
      <c r="C40" s="311"/>
      <c r="D40" s="238" t="s">
        <v>21</v>
      </c>
      <c r="E40" s="341"/>
      <c r="F40" s="215"/>
      <c r="G40" s="132">
        <v>0.25</v>
      </c>
      <c r="H40" s="133">
        <v>0.5</v>
      </c>
      <c r="I40" s="134">
        <v>0.25</v>
      </c>
      <c r="J40" s="110">
        <f t="shared" ref="J40:J44" si="18">(G40+H40+4*I40)/6</f>
        <v>0.29166666666666669</v>
      </c>
      <c r="K40" s="111">
        <f t="shared" ref="K40:K44" si="19">(H40-G40)/6</f>
        <v>4.1666666666666664E-2</v>
      </c>
      <c r="L40" s="112">
        <f t="shared" ref="L40:L44" si="20">K40^2</f>
        <v>1.736111111111111E-3</v>
      </c>
      <c r="M40" s="113">
        <f>J40*'Input Data'!$B$2</f>
        <v>4.3750000000000004E-2</v>
      </c>
      <c r="N40" s="113">
        <f>J40*'Input Data'!$B$3</f>
        <v>0</v>
      </c>
      <c r="O40" s="113">
        <f>J40*'Input Data'!$B$4</f>
        <v>5.8333333333333341E-2</v>
      </c>
      <c r="P40" s="114">
        <f>J40*'Input Data'!$B$5</f>
        <v>7.2916666666666671E-2</v>
      </c>
      <c r="Q40" s="244">
        <f>'Adjustment Factors'!C29</f>
        <v>1.29</v>
      </c>
      <c r="R40" s="202">
        <f t="shared" ref="R40:R44" si="21">(J40+M40+N40+O40+P40)*Q40</f>
        <v>0.60200000000000009</v>
      </c>
      <c r="S40" s="249">
        <f>'Adjustment Factors'!D29</f>
        <v>5.077997925</v>
      </c>
      <c r="T40" s="202">
        <f t="shared" ref="T40:T44" si="22">(J40+M40+N40+O40+P40)*S40</f>
        <v>2.3697323650000004</v>
      </c>
      <c r="U40" s="209"/>
    </row>
    <row r="41" spans="1:420" ht="15.75">
      <c r="A41" s="26">
        <v>2</v>
      </c>
      <c r="B41" s="81" t="s">
        <v>54</v>
      </c>
      <c r="C41" s="81"/>
      <c r="D41" s="91" t="s">
        <v>21</v>
      </c>
      <c r="E41" s="342"/>
      <c r="F41" s="211"/>
      <c r="G41" s="132">
        <v>0.25</v>
      </c>
      <c r="H41" s="133">
        <v>0.5</v>
      </c>
      <c r="I41" s="134">
        <v>0.25</v>
      </c>
      <c r="J41" s="110">
        <f t="shared" si="18"/>
        <v>0.29166666666666669</v>
      </c>
      <c r="K41" s="111">
        <f t="shared" si="19"/>
        <v>4.1666666666666664E-2</v>
      </c>
      <c r="L41" s="112">
        <f t="shared" si="20"/>
        <v>1.736111111111111E-3</v>
      </c>
      <c r="M41" s="113">
        <f>J41*'Input Data'!$B$2</f>
        <v>4.3750000000000004E-2</v>
      </c>
      <c r="N41" s="113">
        <f>J41*'Input Data'!$B$3</f>
        <v>0</v>
      </c>
      <c r="O41" s="113">
        <f>J41*'Input Data'!$B$4</f>
        <v>5.8333333333333341E-2</v>
      </c>
      <c r="P41" s="114">
        <f>J41*'Input Data'!$B$5</f>
        <v>7.2916666666666671E-2</v>
      </c>
      <c r="Q41" s="241">
        <f>'Adjustment Factors'!C29</f>
        <v>1.29</v>
      </c>
      <c r="R41" s="218">
        <f t="shared" si="21"/>
        <v>0.60200000000000009</v>
      </c>
      <c r="S41" s="249">
        <f>'Adjustment Factors'!D29</f>
        <v>5.077997925</v>
      </c>
      <c r="T41" s="218">
        <f t="shared" si="22"/>
        <v>2.3697323650000004</v>
      </c>
      <c r="U41" s="209"/>
    </row>
    <row r="42" spans="1:420" ht="15.75">
      <c r="A42" s="26">
        <v>3</v>
      </c>
      <c r="B42" s="81" t="s">
        <v>55</v>
      </c>
      <c r="C42" s="81"/>
      <c r="D42" s="91" t="s">
        <v>21</v>
      </c>
      <c r="E42" s="342"/>
      <c r="F42" s="211"/>
      <c r="G42" s="132">
        <v>0.25</v>
      </c>
      <c r="H42" s="133">
        <v>0.5</v>
      </c>
      <c r="I42" s="134">
        <v>0.25</v>
      </c>
      <c r="J42" s="110">
        <f t="shared" si="18"/>
        <v>0.29166666666666669</v>
      </c>
      <c r="K42" s="111">
        <f t="shared" si="19"/>
        <v>4.1666666666666664E-2</v>
      </c>
      <c r="L42" s="112">
        <f t="shared" si="20"/>
        <v>1.736111111111111E-3</v>
      </c>
      <c r="M42" s="113">
        <f>J42*'Input Data'!$B$2</f>
        <v>4.3750000000000004E-2</v>
      </c>
      <c r="N42" s="113">
        <f>J42*'Input Data'!$B$3</f>
        <v>0</v>
      </c>
      <c r="O42" s="113">
        <f>J42*'Input Data'!$B$4</f>
        <v>5.8333333333333341E-2</v>
      </c>
      <c r="P42" s="114">
        <f>J42*'Input Data'!$B$5</f>
        <v>7.2916666666666671E-2</v>
      </c>
      <c r="Q42" s="241">
        <f>'Adjustment Factors'!C29</f>
        <v>1.29</v>
      </c>
      <c r="R42" s="218">
        <f t="shared" si="21"/>
        <v>0.60200000000000009</v>
      </c>
      <c r="S42" s="249">
        <f>'Adjustment Factors'!D29</f>
        <v>5.077997925</v>
      </c>
      <c r="T42" s="218">
        <f t="shared" si="22"/>
        <v>2.3697323650000004</v>
      </c>
      <c r="U42" s="209"/>
    </row>
    <row r="43" spans="1:420" ht="15.75">
      <c r="A43" s="26">
        <v>4</v>
      </c>
      <c r="B43" s="81" t="s">
        <v>56</v>
      </c>
      <c r="C43" s="81"/>
      <c r="D43" s="91" t="s">
        <v>21</v>
      </c>
      <c r="E43" s="342"/>
      <c r="F43" s="211"/>
      <c r="G43" s="132">
        <v>0.25</v>
      </c>
      <c r="H43" s="133">
        <v>0.5</v>
      </c>
      <c r="I43" s="134">
        <v>0.25</v>
      </c>
      <c r="J43" s="110">
        <f t="shared" si="18"/>
        <v>0.29166666666666669</v>
      </c>
      <c r="K43" s="111">
        <f t="shared" si="19"/>
        <v>4.1666666666666664E-2</v>
      </c>
      <c r="L43" s="112">
        <f t="shared" si="20"/>
        <v>1.736111111111111E-3</v>
      </c>
      <c r="M43" s="113">
        <f>J43*'Input Data'!$B$2</f>
        <v>4.3750000000000004E-2</v>
      </c>
      <c r="N43" s="113">
        <f>J43*'Input Data'!$B$3</f>
        <v>0</v>
      </c>
      <c r="O43" s="113">
        <f>J43*'Input Data'!$B$4</f>
        <v>5.8333333333333341E-2</v>
      </c>
      <c r="P43" s="114">
        <f>J43*'Input Data'!$B$5</f>
        <v>7.2916666666666671E-2</v>
      </c>
      <c r="Q43" s="241">
        <f>'Adjustment Factors'!C29</f>
        <v>1.29</v>
      </c>
      <c r="R43" s="218">
        <f t="shared" si="21"/>
        <v>0.60200000000000009</v>
      </c>
      <c r="S43" s="249">
        <f>'Adjustment Factors'!D29</f>
        <v>5.077997925</v>
      </c>
      <c r="T43" s="218">
        <f t="shared" si="22"/>
        <v>2.3697323650000004</v>
      </c>
      <c r="U43" s="209"/>
    </row>
    <row r="44" spans="1:420" ht="15.75">
      <c r="A44" s="49">
        <v>5</v>
      </c>
      <c r="B44" s="102" t="s">
        <v>51</v>
      </c>
      <c r="C44" s="102"/>
      <c r="D44" s="91" t="s">
        <v>21</v>
      </c>
      <c r="E44" s="28"/>
      <c r="F44" s="213"/>
      <c r="G44" s="132">
        <v>0.5</v>
      </c>
      <c r="H44" s="133">
        <v>0.75</v>
      </c>
      <c r="I44" s="134">
        <v>0.5</v>
      </c>
      <c r="J44" s="110">
        <f t="shared" si="18"/>
        <v>0.54166666666666663</v>
      </c>
      <c r="K44" s="111">
        <f t="shared" si="19"/>
        <v>4.1666666666666664E-2</v>
      </c>
      <c r="L44" s="112">
        <f t="shared" si="20"/>
        <v>1.736111111111111E-3</v>
      </c>
      <c r="M44" s="113">
        <f>J44*'Input Data'!$B$2</f>
        <v>8.1249999999999989E-2</v>
      </c>
      <c r="N44" s="113">
        <f>J44*'Input Data'!$B$3</f>
        <v>0</v>
      </c>
      <c r="O44" s="113">
        <f>J44*'Input Data'!$B$4</f>
        <v>0.10833333333333334</v>
      </c>
      <c r="P44" s="114">
        <f>J44*'Input Data'!$B$5</f>
        <v>0.13541666666666666</v>
      </c>
      <c r="Q44" s="241">
        <f>'Adjustment Factors'!C29</f>
        <v>1.29</v>
      </c>
      <c r="R44" s="218">
        <f t="shared" si="21"/>
        <v>1.1179999999999999</v>
      </c>
      <c r="S44" s="249">
        <f>'Adjustment Factors'!D29</f>
        <v>5.077997925</v>
      </c>
      <c r="T44" s="218">
        <f t="shared" si="22"/>
        <v>4.4009315349999998</v>
      </c>
      <c r="U44" s="209"/>
    </row>
    <row r="45" spans="1:420" s="99" customFormat="1" ht="15.75">
      <c r="A45" s="97"/>
      <c r="B45" s="155"/>
      <c r="C45" s="310"/>
      <c r="D45" s="292"/>
      <c r="E45" s="343"/>
      <c r="F45" s="346"/>
      <c r="G45" s="345"/>
      <c r="H45" s="293"/>
      <c r="I45" s="348"/>
      <c r="J45" s="349"/>
      <c r="K45" s="347"/>
      <c r="L45" s="246"/>
      <c r="M45" s="347"/>
      <c r="N45" s="234"/>
      <c r="O45" s="234"/>
      <c r="P45" s="246"/>
      <c r="Q45" s="245"/>
      <c r="R45" s="254"/>
      <c r="S45" s="253"/>
      <c r="T45" s="235"/>
      <c r="U45" s="239"/>
      <c r="V45" s="221"/>
      <c r="W45" s="221"/>
      <c r="X45" s="221"/>
      <c r="Y45" s="221"/>
      <c r="Z45" s="221"/>
      <c r="AA45" s="221"/>
      <c r="AB45" s="221"/>
      <c r="AC45" s="221"/>
      <c r="AD45" s="221"/>
      <c r="AE45" s="221"/>
      <c r="AF45" s="221"/>
      <c r="AG45" s="221"/>
      <c r="AH45" s="221"/>
      <c r="AI45" s="221"/>
      <c r="AJ45" s="221"/>
      <c r="AK45" s="221"/>
      <c r="AL45" s="221"/>
      <c r="AM45" s="221"/>
      <c r="AN45" s="221"/>
      <c r="AO45" s="221"/>
      <c r="AP45" s="221"/>
      <c r="AQ45" s="221"/>
      <c r="AR45" s="221"/>
      <c r="AS45" s="221"/>
      <c r="AT45" s="221"/>
      <c r="AU45" s="221"/>
      <c r="AV45" s="221"/>
      <c r="AW45" s="221"/>
      <c r="AX45" s="221"/>
      <c r="AY45" s="221"/>
      <c r="AZ45" s="221"/>
      <c r="BA45" s="221"/>
      <c r="BB45" s="221"/>
      <c r="BC45" s="221"/>
      <c r="BD45" s="221"/>
      <c r="BE45" s="221"/>
      <c r="BF45" s="221"/>
      <c r="BG45" s="221"/>
      <c r="BH45" s="221"/>
      <c r="BI45" s="221"/>
      <c r="BJ45" s="221"/>
      <c r="BK45" s="221"/>
      <c r="BL45" s="221"/>
      <c r="BM45" s="221"/>
      <c r="BN45" s="221"/>
      <c r="BO45" s="221"/>
      <c r="BP45" s="221"/>
      <c r="BQ45" s="221"/>
      <c r="BR45" s="221"/>
      <c r="BS45" s="221"/>
      <c r="BT45" s="221"/>
      <c r="BU45" s="221"/>
      <c r="BV45" s="221"/>
      <c r="BW45" s="221"/>
      <c r="BX45" s="221"/>
      <c r="BY45" s="221"/>
      <c r="BZ45" s="221"/>
      <c r="CA45" s="221"/>
      <c r="CB45" s="221"/>
      <c r="CC45" s="221"/>
      <c r="CD45" s="221"/>
      <c r="CE45" s="221"/>
      <c r="CF45" s="221"/>
      <c r="CG45" s="221"/>
      <c r="CH45" s="221"/>
      <c r="CI45" s="221"/>
      <c r="CJ45" s="221"/>
      <c r="CK45" s="221"/>
      <c r="CL45" s="221"/>
      <c r="CM45" s="221"/>
      <c r="CN45" s="221"/>
      <c r="CO45" s="221"/>
      <c r="CP45" s="221"/>
      <c r="CQ45" s="221"/>
      <c r="CR45" s="221"/>
      <c r="CS45" s="221"/>
      <c r="CT45" s="221"/>
      <c r="CU45" s="221"/>
      <c r="CV45" s="221"/>
      <c r="CW45" s="221"/>
      <c r="CX45" s="221"/>
      <c r="CY45" s="221"/>
      <c r="CZ45" s="221"/>
      <c r="DA45" s="221"/>
      <c r="DB45" s="221"/>
      <c r="DC45" s="221"/>
      <c r="DD45" s="221"/>
      <c r="DE45" s="221"/>
      <c r="DF45" s="221"/>
      <c r="DG45" s="221"/>
      <c r="DH45" s="221"/>
      <c r="DI45" s="221"/>
      <c r="DJ45" s="221"/>
      <c r="DK45" s="221"/>
      <c r="DL45" s="221"/>
      <c r="DM45" s="221"/>
      <c r="DN45" s="221"/>
      <c r="DO45" s="221"/>
      <c r="DP45" s="221"/>
      <c r="DQ45" s="221"/>
      <c r="DR45" s="221"/>
      <c r="DS45" s="221"/>
      <c r="DT45" s="221"/>
      <c r="DU45" s="221"/>
      <c r="DV45" s="221"/>
      <c r="DW45" s="221"/>
      <c r="DX45" s="221"/>
      <c r="DY45" s="221"/>
      <c r="DZ45" s="221"/>
      <c r="EA45" s="221"/>
      <c r="EB45" s="221"/>
      <c r="EC45" s="221"/>
      <c r="ED45" s="221"/>
      <c r="EE45" s="221"/>
      <c r="EF45" s="221"/>
      <c r="EG45" s="221"/>
      <c r="EH45" s="221"/>
      <c r="EI45" s="221"/>
      <c r="EJ45" s="221"/>
      <c r="EK45" s="221"/>
      <c r="EL45" s="221"/>
      <c r="EM45" s="221"/>
      <c r="EN45" s="221"/>
      <c r="EO45" s="221"/>
      <c r="EP45" s="221"/>
      <c r="EQ45" s="221"/>
      <c r="ER45" s="221"/>
      <c r="ES45" s="221"/>
      <c r="ET45" s="221"/>
      <c r="EU45" s="221"/>
      <c r="EV45" s="221"/>
      <c r="EW45" s="221"/>
      <c r="EX45" s="221"/>
      <c r="EY45" s="221"/>
      <c r="EZ45" s="221"/>
      <c r="FA45" s="221"/>
      <c r="FB45" s="221"/>
      <c r="FC45" s="221"/>
      <c r="FD45" s="221"/>
      <c r="FE45" s="221"/>
      <c r="FF45" s="221"/>
      <c r="FG45" s="221"/>
      <c r="FH45" s="221"/>
      <c r="FI45" s="221"/>
      <c r="FJ45" s="221"/>
      <c r="FK45" s="221"/>
      <c r="FL45" s="221"/>
      <c r="FM45" s="221"/>
      <c r="FN45" s="221"/>
      <c r="FO45" s="221"/>
      <c r="FP45" s="221"/>
      <c r="FQ45" s="221"/>
      <c r="FR45" s="221"/>
      <c r="FS45" s="221"/>
      <c r="FT45" s="221"/>
      <c r="FU45" s="221"/>
      <c r="FV45" s="221"/>
      <c r="FW45" s="221"/>
      <c r="FX45" s="221"/>
      <c r="FY45" s="221"/>
      <c r="FZ45" s="221"/>
      <c r="GA45" s="221"/>
      <c r="GB45" s="221"/>
      <c r="GC45" s="221"/>
      <c r="GD45" s="221"/>
      <c r="GE45" s="221"/>
      <c r="GF45" s="221"/>
      <c r="GG45" s="221"/>
      <c r="GH45" s="221"/>
      <c r="GI45" s="221"/>
      <c r="GJ45" s="221"/>
      <c r="GK45" s="221"/>
      <c r="GL45" s="221"/>
      <c r="GM45" s="221"/>
      <c r="GN45" s="221"/>
      <c r="GO45" s="221"/>
      <c r="GP45" s="221"/>
      <c r="GQ45" s="221"/>
      <c r="GR45" s="221"/>
      <c r="GS45" s="221"/>
      <c r="GT45" s="221"/>
      <c r="GU45" s="221"/>
      <c r="GV45" s="221"/>
      <c r="GW45" s="221"/>
      <c r="GX45" s="221"/>
      <c r="GY45" s="221"/>
      <c r="GZ45" s="221"/>
      <c r="HA45" s="221"/>
      <c r="HB45" s="221"/>
      <c r="HC45" s="221"/>
      <c r="HD45" s="221"/>
      <c r="HE45" s="221"/>
      <c r="HF45" s="221"/>
      <c r="HG45" s="221"/>
      <c r="HH45" s="221"/>
      <c r="HI45" s="221"/>
      <c r="HJ45" s="221"/>
      <c r="HK45" s="221"/>
      <c r="HL45" s="221"/>
      <c r="HM45" s="221"/>
      <c r="HN45" s="221"/>
      <c r="HO45" s="221"/>
      <c r="HP45" s="221"/>
      <c r="HQ45" s="221"/>
      <c r="HR45" s="221"/>
      <c r="HS45" s="221"/>
      <c r="HT45" s="221"/>
      <c r="HU45" s="221"/>
      <c r="HV45" s="221"/>
      <c r="HW45" s="221"/>
      <c r="HX45" s="221"/>
      <c r="HY45" s="221"/>
      <c r="HZ45" s="221"/>
      <c r="IA45" s="221"/>
      <c r="IB45" s="221"/>
      <c r="IC45" s="221"/>
      <c r="ID45" s="221"/>
      <c r="IE45" s="221"/>
      <c r="IF45" s="221"/>
      <c r="IG45" s="221"/>
      <c r="IH45" s="221"/>
      <c r="II45" s="221"/>
      <c r="IJ45" s="221"/>
      <c r="IK45" s="221"/>
      <c r="IL45" s="221"/>
      <c r="IM45" s="221"/>
      <c r="IN45" s="221"/>
      <c r="IO45" s="221"/>
      <c r="IP45" s="221"/>
      <c r="IQ45" s="221"/>
      <c r="IR45" s="221"/>
      <c r="IS45" s="221"/>
      <c r="IT45" s="221"/>
      <c r="IU45" s="221"/>
      <c r="IV45" s="221"/>
      <c r="IW45" s="221"/>
      <c r="IX45" s="221"/>
      <c r="IY45" s="221"/>
      <c r="IZ45" s="221"/>
      <c r="JA45" s="221"/>
      <c r="JB45" s="221"/>
      <c r="JC45" s="221"/>
      <c r="JD45" s="221"/>
      <c r="JE45" s="221"/>
      <c r="JF45" s="221"/>
      <c r="JG45" s="221"/>
      <c r="JH45" s="221"/>
      <c r="JI45" s="221"/>
      <c r="JJ45" s="221"/>
      <c r="JK45" s="221"/>
      <c r="JL45" s="221"/>
      <c r="JM45" s="221"/>
      <c r="JN45" s="221"/>
      <c r="JO45" s="221"/>
      <c r="JP45" s="221"/>
      <c r="JQ45" s="221"/>
      <c r="JR45" s="221"/>
      <c r="JS45" s="221"/>
      <c r="JT45" s="221"/>
      <c r="JU45" s="221"/>
      <c r="JV45" s="221"/>
      <c r="JW45" s="221"/>
      <c r="JX45" s="221"/>
      <c r="JY45" s="221"/>
      <c r="JZ45" s="221"/>
      <c r="KA45" s="221"/>
      <c r="KB45" s="221"/>
      <c r="KC45" s="221"/>
      <c r="KD45" s="221"/>
      <c r="KE45" s="221"/>
      <c r="KF45" s="221"/>
      <c r="KG45" s="221"/>
      <c r="KH45" s="221"/>
      <c r="KI45" s="221"/>
      <c r="KJ45" s="221"/>
      <c r="KK45" s="221"/>
      <c r="KL45" s="221"/>
      <c r="KM45" s="221"/>
      <c r="KN45" s="221"/>
      <c r="KO45" s="221"/>
      <c r="KP45" s="221"/>
      <c r="KQ45" s="221"/>
      <c r="KR45" s="221"/>
      <c r="KS45" s="221"/>
      <c r="KT45" s="221"/>
      <c r="KU45" s="221"/>
      <c r="KV45" s="221"/>
      <c r="KW45" s="221"/>
      <c r="KX45" s="221"/>
      <c r="KY45" s="221"/>
      <c r="KZ45" s="221"/>
      <c r="LA45" s="221"/>
      <c r="LB45" s="221"/>
      <c r="LC45" s="221"/>
      <c r="LD45" s="221"/>
      <c r="LE45" s="221"/>
      <c r="LF45" s="221"/>
      <c r="LG45" s="221"/>
      <c r="LH45" s="221"/>
      <c r="LI45" s="221"/>
      <c r="LJ45" s="221"/>
      <c r="LK45" s="221"/>
      <c r="LL45" s="221"/>
      <c r="LM45" s="221"/>
      <c r="LN45" s="221"/>
      <c r="LO45" s="221"/>
      <c r="LP45" s="221"/>
      <c r="LQ45" s="221"/>
      <c r="LR45" s="221"/>
      <c r="LS45" s="221"/>
      <c r="LT45" s="221"/>
      <c r="LU45" s="221"/>
      <c r="LV45" s="221"/>
      <c r="LW45" s="221"/>
      <c r="LX45" s="221"/>
      <c r="LY45" s="221"/>
      <c r="LZ45" s="221"/>
      <c r="MA45" s="221"/>
      <c r="MB45" s="221"/>
      <c r="MC45" s="221"/>
      <c r="MD45" s="221"/>
      <c r="ME45" s="221"/>
      <c r="MF45" s="221"/>
      <c r="MG45" s="221"/>
      <c r="MH45" s="221"/>
      <c r="MI45" s="221"/>
      <c r="MJ45" s="221"/>
      <c r="MK45" s="221"/>
      <c r="ML45" s="221"/>
      <c r="MM45" s="221"/>
      <c r="MN45" s="221"/>
      <c r="MO45" s="221"/>
      <c r="MP45" s="221"/>
      <c r="MQ45" s="221"/>
      <c r="MR45" s="221"/>
      <c r="MS45" s="221"/>
      <c r="MT45" s="221"/>
      <c r="MU45" s="221"/>
      <c r="MV45" s="221"/>
      <c r="MW45" s="221"/>
      <c r="MX45" s="221"/>
      <c r="MY45" s="221"/>
      <c r="MZ45" s="221"/>
      <c r="NA45" s="221"/>
      <c r="NB45" s="221"/>
      <c r="NC45" s="221"/>
      <c r="ND45" s="221"/>
      <c r="NE45" s="221"/>
      <c r="NF45" s="221"/>
      <c r="NG45" s="221"/>
      <c r="NH45" s="221"/>
      <c r="NI45" s="221"/>
      <c r="NJ45" s="221"/>
      <c r="NK45" s="221"/>
      <c r="NL45" s="221"/>
      <c r="NM45" s="221"/>
      <c r="NN45" s="221"/>
      <c r="NO45" s="221"/>
      <c r="NP45" s="221"/>
      <c r="NQ45" s="221"/>
      <c r="NR45" s="221"/>
      <c r="NS45" s="221"/>
      <c r="NT45" s="221"/>
      <c r="NU45" s="221"/>
      <c r="NV45" s="221"/>
      <c r="NW45" s="221"/>
      <c r="NX45" s="221"/>
      <c r="NY45" s="221"/>
      <c r="NZ45" s="221"/>
      <c r="OA45" s="221"/>
      <c r="OB45" s="221"/>
      <c r="OC45" s="221"/>
      <c r="OD45" s="221"/>
      <c r="OE45" s="221"/>
      <c r="OF45" s="221"/>
      <c r="OG45" s="221"/>
      <c r="OH45" s="221"/>
      <c r="OI45" s="221"/>
      <c r="OJ45" s="221"/>
      <c r="OK45" s="221"/>
      <c r="OL45" s="221"/>
      <c r="OM45" s="221"/>
      <c r="ON45" s="221"/>
      <c r="OO45" s="221"/>
      <c r="OP45" s="221"/>
      <c r="OQ45" s="221"/>
      <c r="OR45" s="221"/>
      <c r="OS45" s="221"/>
      <c r="OT45" s="221"/>
      <c r="OU45" s="221"/>
      <c r="OV45" s="221"/>
      <c r="OW45" s="221"/>
      <c r="OX45" s="221"/>
      <c r="OY45" s="221"/>
      <c r="OZ45" s="221"/>
      <c r="PA45" s="221"/>
      <c r="PB45" s="221"/>
      <c r="PC45" s="221"/>
      <c r="PD45" s="225"/>
    </row>
    <row r="46" spans="1:420" s="51" customFormat="1" ht="15.6" customHeight="1">
      <c r="A46" s="78">
        <v>5</v>
      </c>
      <c r="B46" s="167" t="s">
        <v>57</v>
      </c>
      <c r="C46" s="375"/>
      <c r="D46" s="376"/>
      <c r="E46" s="376"/>
      <c r="F46" s="376"/>
      <c r="G46" s="376"/>
      <c r="H46" s="376"/>
      <c r="I46" s="376"/>
      <c r="J46" s="376"/>
      <c r="K46" s="376"/>
      <c r="L46" s="376"/>
      <c r="M46" s="376"/>
      <c r="N46" s="376"/>
      <c r="O46" s="376"/>
      <c r="P46" s="376"/>
      <c r="Q46" s="376"/>
      <c r="R46" s="376"/>
      <c r="S46" s="376"/>
      <c r="T46" s="377"/>
    </row>
    <row r="47" spans="1:420" ht="15.75">
      <c r="A47" s="26">
        <v>1</v>
      </c>
      <c r="B47" s="81" t="s">
        <v>58</v>
      </c>
      <c r="C47" s="311"/>
      <c r="D47" s="238" t="s">
        <v>21</v>
      </c>
      <c r="E47" s="341"/>
      <c r="F47" s="215"/>
      <c r="G47" s="132">
        <v>0.1</v>
      </c>
      <c r="H47" s="133">
        <v>0.25</v>
      </c>
      <c r="I47" s="134">
        <v>0.1</v>
      </c>
      <c r="J47" s="110">
        <f t="shared" ref="J47:J60" si="23">(G47+H47+4*I47)/6</f>
        <v>0.125</v>
      </c>
      <c r="K47" s="111">
        <f t="shared" ref="K47:K60" si="24">(H47-G47)/6</f>
        <v>2.4999999999999998E-2</v>
      </c>
      <c r="L47" s="112">
        <f t="shared" ref="L47:L60" si="25">K47^2</f>
        <v>6.249999999999999E-4</v>
      </c>
      <c r="M47" s="113">
        <f>J47*'Input Data'!$B$2</f>
        <v>1.8749999999999999E-2</v>
      </c>
      <c r="N47" s="113">
        <f>J47*'Input Data'!$B$3</f>
        <v>0</v>
      </c>
      <c r="O47" s="113">
        <f>J47*'Input Data'!$B$4</f>
        <v>2.5000000000000001E-2</v>
      </c>
      <c r="P47" s="114">
        <f>J47*'Input Data'!$B$5</f>
        <v>3.125E-2</v>
      </c>
      <c r="Q47" s="244">
        <f>'Adjustment Factors'!C29</f>
        <v>1.29</v>
      </c>
      <c r="R47" s="200">
        <f t="shared" ref="R47:R60" si="26">(J47+M47+N47+O47+P47)*Q47</f>
        <v>0.25800000000000001</v>
      </c>
      <c r="S47" s="191">
        <f>'Adjustment Factors'!D29</f>
        <v>5.077997925</v>
      </c>
      <c r="T47" s="202">
        <f t="shared" ref="T47:T60" si="27">(J47+M47+N47+O47+P47)*S47</f>
        <v>1.0155995849999999</v>
      </c>
      <c r="U47" s="209"/>
    </row>
    <row r="48" spans="1:420" ht="15.75">
      <c r="A48" s="26">
        <v>2</v>
      </c>
      <c r="B48" s="81" t="s">
        <v>59</v>
      </c>
      <c r="C48" s="81"/>
      <c r="D48" s="91" t="s">
        <v>21</v>
      </c>
      <c r="E48" s="342"/>
      <c r="F48" s="211"/>
      <c r="G48" s="132">
        <v>0.25</v>
      </c>
      <c r="H48" s="133">
        <v>0.5</v>
      </c>
      <c r="I48" s="134">
        <v>0.25</v>
      </c>
      <c r="J48" s="110">
        <f t="shared" si="23"/>
        <v>0.29166666666666669</v>
      </c>
      <c r="K48" s="111">
        <f t="shared" si="24"/>
        <v>4.1666666666666664E-2</v>
      </c>
      <c r="L48" s="112">
        <f t="shared" si="25"/>
        <v>1.736111111111111E-3</v>
      </c>
      <c r="M48" s="113">
        <f>J48*'Input Data'!$B$2</f>
        <v>4.3750000000000004E-2</v>
      </c>
      <c r="N48" s="113">
        <f>J48*'Input Data'!$B$3</f>
        <v>0</v>
      </c>
      <c r="O48" s="113">
        <f>J48*'Input Data'!$B$4</f>
        <v>5.8333333333333341E-2</v>
      </c>
      <c r="P48" s="114">
        <f>J48*'Input Data'!$B$5</f>
        <v>7.2916666666666671E-2</v>
      </c>
      <c r="Q48" s="241">
        <f>'Adjustment Factors'!C29</f>
        <v>1.29</v>
      </c>
      <c r="R48" s="218">
        <f t="shared" si="26"/>
        <v>0.60200000000000009</v>
      </c>
      <c r="S48" s="249">
        <f>'Adjustment Factors'!D29</f>
        <v>5.077997925</v>
      </c>
      <c r="T48" s="218">
        <f t="shared" si="27"/>
        <v>2.3697323650000004</v>
      </c>
      <c r="U48" s="209"/>
    </row>
    <row r="49" spans="1:420" ht="15.75">
      <c r="A49" s="26">
        <v>3</v>
      </c>
      <c r="B49" s="81" t="s">
        <v>60</v>
      </c>
      <c r="C49" s="81"/>
      <c r="D49" s="91" t="s">
        <v>21</v>
      </c>
      <c r="E49" s="342"/>
      <c r="F49" s="211"/>
      <c r="G49" s="132">
        <v>0.25</v>
      </c>
      <c r="H49" s="133">
        <v>0.5</v>
      </c>
      <c r="I49" s="134">
        <v>0.25</v>
      </c>
      <c r="J49" s="110">
        <f t="shared" si="23"/>
        <v>0.29166666666666669</v>
      </c>
      <c r="K49" s="111">
        <f t="shared" si="24"/>
        <v>4.1666666666666664E-2</v>
      </c>
      <c r="L49" s="112">
        <f t="shared" si="25"/>
        <v>1.736111111111111E-3</v>
      </c>
      <c r="M49" s="113">
        <f>J49*'Input Data'!$B$2</f>
        <v>4.3750000000000004E-2</v>
      </c>
      <c r="N49" s="113">
        <f>J49*'Input Data'!$B$3</f>
        <v>0</v>
      </c>
      <c r="O49" s="113">
        <f>J49*'Input Data'!$B$4</f>
        <v>5.8333333333333341E-2</v>
      </c>
      <c r="P49" s="114">
        <f>J49*'Input Data'!$B$5</f>
        <v>7.2916666666666671E-2</v>
      </c>
      <c r="Q49" s="241">
        <f>'Adjustment Factors'!C29</f>
        <v>1.29</v>
      </c>
      <c r="R49" s="218">
        <f t="shared" si="26"/>
        <v>0.60200000000000009</v>
      </c>
      <c r="S49" s="249">
        <f>'Adjustment Factors'!D29</f>
        <v>5.077997925</v>
      </c>
      <c r="T49" s="218">
        <f t="shared" si="27"/>
        <v>2.3697323650000004</v>
      </c>
      <c r="U49" s="209"/>
    </row>
    <row r="50" spans="1:420" ht="15.75">
      <c r="A50" s="26">
        <v>4</v>
      </c>
      <c r="B50" s="81" t="s">
        <v>61</v>
      </c>
      <c r="C50" s="81"/>
      <c r="D50" s="91" t="s">
        <v>21</v>
      </c>
      <c r="E50" s="342"/>
      <c r="F50" s="211"/>
      <c r="G50" s="132">
        <v>0.25</v>
      </c>
      <c r="H50" s="133">
        <v>0.5</v>
      </c>
      <c r="I50" s="134">
        <v>0.25</v>
      </c>
      <c r="J50" s="110">
        <f t="shared" si="23"/>
        <v>0.29166666666666669</v>
      </c>
      <c r="K50" s="111">
        <f t="shared" si="24"/>
        <v>4.1666666666666664E-2</v>
      </c>
      <c r="L50" s="112">
        <f t="shared" si="25"/>
        <v>1.736111111111111E-3</v>
      </c>
      <c r="M50" s="113">
        <f>J50*'Input Data'!$B$2</f>
        <v>4.3750000000000004E-2</v>
      </c>
      <c r="N50" s="113">
        <f>J50*'Input Data'!$B$3</f>
        <v>0</v>
      </c>
      <c r="O50" s="113">
        <f>J50*'Input Data'!$B$4</f>
        <v>5.8333333333333341E-2</v>
      </c>
      <c r="P50" s="114">
        <f>J50*'Input Data'!$B$5</f>
        <v>7.2916666666666671E-2</v>
      </c>
      <c r="Q50" s="241">
        <f>'Adjustment Factors'!C29</f>
        <v>1.29</v>
      </c>
      <c r="R50" s="218">
        <f t="shared" si="26"/>
        <v>0.60200000000000009</v>
      </c>
      <c r="S50" s="249">
        <f>'Adjustment Factors'!D29</f>
        <v>5.077997925</v>
      </c>
      <c r="T50" s="218">
        <f t="shared" si="27"/>
        <v>2.3697323650000004</v>
      </c>
      <c r="U50" s="209"/>
    </row>
    <row r="51" spans="1:420" ht="15.75">
      <c r="A51" s="26">
        <v>5</v>
      </c>
      <c r="B51" s="81" t="s">
        <v>62</v>
      </c>
      <c r="C51" s="81"/>
      <c r="D51" s="91" t="s">
        <v>21</v>
      </c>
      <c r="E51" s="342"/>
      <c r="F51" s="211"/>
      <c r="G51" s="132">
        <v>0.25</v>
      </c>
      <c r="H51" s="133">
        <v>0.5</v>
      </c>
      <c r="I51" s="134">
        <v>0.25</v>
      </c>
      <c r="J51" s="110">
        <f t="shared" si="23"/>
        <v>0.29166666666666669</v>
      </c>
      <c r="K51" s="111">
        <f t="shared" si="24"/>
        <v>4.1666666666666664E-2</v>
      </c>
      <c r="L51" s="112">
        <f t="shared" si="25"/>
        <v>1.736111111111111E-3</v>
      </c>
      <c r="M51" s="113">
        <f>J51*'Input Data'!$B$2</f>
        <v>4.3750000000000004E-2</v>
      </c>
      <c r="N51" s="113">
        <f>J51*'Input Data'!$B$3</f>
        <v>0</v>
      </c>
      <c r="O51" s="113">
        <f>J51*'Input Data'!$B$4</f>
        <v>5.8333333333333341E-2</v>
      </c>
      <c r="P51" s="114">
        <f>J51*'Input Data'!$B$5</f>
        <v>7.2916666666666671E-2</v>
      </c>
      <c r="Q51" s="241">
        <f>'Adjustment Factors'!C29</f>
        <v>1.29</v>
      </c>
      <c r="R51" s="218">
        <f t="shared" si="26"/>
        <v>0.60200000000000009</v>
      </c>
      <c r="S51" s="249">
        <f>'Adjustment Factors'!D29</f>
        <v>5.077997925</v>
      </c>
      <c r="T51" s="218">
        <f t="shared" si="27"/>
        <v>2.3697323650000004</v>
      </c>
      <c r="U51" s="209"/>
    </row>
    <row r="52" spans="1:420" ht="15.75">
      <c r="A52" s="26">
        <v>6</v>
      </c>
      <c r="B52" s="81" t="s">
        <v>63</v>
      </c>
      <c r="C52" s="81"/>
      <c r="D52" s="91" t="s">
        <v>21</v>
      </c>
      <c r="E52" s="342"/>
      <c r="F52" s="211"/>
      <c r="G52" s="132">
        <v>0.25</v>
      </c>
      <c r="H52" s="133">
        <v>0.5</v>
      </c>
      <c r="I52" s="134">
        <v>0.25</v>
      </c>
      <c r="J52" s="110">
        <f t="shared" si="23"/>
        <v>0.29166666666666669</v>
      </c>
      <c r="K52" s="111">
        <f t="shared" si="24"/>
        <v>4.1666666666666664E-2</v>
      </c>
      <c r="L52" s="112">
        <f t="shared" si="25"/>
        <v>1.736111111111111E-3</v>
      </c>
      <c r="M52" s="113">
        <f>J52*'Input Data'!$B$2</f>
        <v>4.3750000000000004E-2</v>
      </c>
      <c r="N52" s="113">
        <f>J52*'Input Data'!$B$3</f>
        <v>0</v>
      </c>
      <c r="O52" s="113">
        <f>J52*'Input Data'!$B$4</f>
        <v>5.8333333333333341E-2</v>
      </c>
      <c r="P52" s="114">
        <f>J52*'Input Data'!$B$5</f>
        <v>7.2916666666666671E-2</v>
      </c>
      <c r="Q52" s="241">
        <f>'Adjustment Factors'!C29</f>
        <v>1.29</v>
      </c>
      <c r="R52" s="218">
        <f t="shared" si="26"/>
        <v>0.60200000000000009</v>
      </c>
      <c r="S52" s="249">
        <f>'Adjustment Factors'!D29</f>
        <v>5.077997925</v>
      </c>
      <c r="T52" s="218">
        <f t="shared" si="27"/>
        <v>2.3697323650000004</v>
      </c>
      <c r="U52" s="209"/>
    </row>
    <row r="53" spans="1:420" ht="15.75">
      <c r="A53" s="26">
        <v>7</v>
      </c>
      <c r="B53" s="81" t="s">
        <v>64</v>
      </c>
      <c r="C53" s="81"/>
      <c r="D53" s="91" t="s">
        <v>21</v>
      </c>
      <c r="E53" s="342"/>
      <c r="F53" s="211"/>
      <c r="G53" s="132">
        <v>0.25</v>
      </c>
      <c r="H53" s="133">
        <v>0.5</v>
      </c>
      <c r="I53" s="134">
        <v>0.25</v>
      </c>
      <c r="J53" s="110">
        <f t="shared" si="23"/>
        <v>0.29166666666666669</v>
      </c>
      <c r="K53" s="111">
        <f t="shared" si="24"/>
        <v>4.1666666666666664E-2</v>
      </c>
      <c r="L53" s="112">
        <f t="shared" si="25"/>
        <v>1.736111111111111E-3</v>
      </c>
      <c r="M53" s="113">
        <f>J53*'Input Data'!$B$2</f>
        <v>4.3750000000000004E-2</v>
      </c>
      <c r="N53" s="113">
        <f>J53*'Input Data'!$B$3</f>
        <v>0</v>
      </c>
      <c r="O53" s="113">
        <f>J53*'Input Data'!$B$4</f>
        <v>5.8333333333333341E-2</v>
      </c>
      <c r="P53" s="114">
        <f>J53*'Input Data'!$B$5</f>
        <v>7.2916666666666671E-2</v>
      </c>
      <c r="Q53" s="241">
        <f>'Adjustment Factors'!C29</f>
        <v>1.29</v>
      </c>
      <c r="R53" s="218">
        <f t="shared" si="26"/>
        <v>0.60200000000000009</v>
      </c>
      <c r="S53" s="249">
        <f>'Adjustment Factors'!D29</f>
        <v>5.077997925</v>
      </c>
      <c r="T53" s="218">
        <f t="shared" si="27"/>
        <v>2.3697323650000004</v>
      </c>
      <c r="U53" s="209"/>
    </row>
    <row r="54" spans="1:420" ht="15.75">
      <c r="A54" s="26">
        <v>8</v>
      </c>
      <c r="B54" s="81" t="s">
        <v>65</v>
      </c>
      <c r="C54" s="81"/>
      <c r="D54" s="91" t="s">
        <v>21</v>
      </c>
      <c r="E54" s="342"/>
      <c r="F54" s="211"/>
      <c r="G54" s="132">
        <v>0.25</v>
      </c>
      <c r="H54" s="133">
        <v>0.5</v>
      </c>
      <c r="I54" s="134">
        <v>0.25</v>
      </c>
      <c r="J54" s="110">
        <f t="shared" si="23"/>
        <v>0.29166666666666669</v>
      </c>
      <c r="K54" s="111">
        <f t="shared" si="24"/>
        <v>4.1666666666666664E-2</v>
      </c>
      <c r="L54" s="112">
        <f t="shared" si="25"/>
        <v>1.736111111111111E-3</v>
      </c>
      <c r="M54" s="113">
        <f>J54*'Input Data'!$B$2</f>
        <v>4.3750000000000004E-2</v>
      </c>
      <c r="N54" s="113">
        <f>J54*'Input Data'!$B$3</f>
        <v>0</v>
      </c>
      <c r="O54" s="113">
        <f>J54*'Input Data'!$B$4</f>
        <v>5.8333333333333341E-2</v>
      </c>
      <c r="P54" s="114">
        <f>J54*'Input Data'!$B$5</f>
        <v>7.2916666666666671E-2</v>
      </c>
      <c r="Q54" s="241">
        <f>'Adjustment Factors'!C29</f>
        <v>1.29</v>
      </c>
      <c r="R54" s="218">
        <f t="shared" si="26"/>
        <v>0.60200000000000009</v>
      </c>
      <c r="S54" s="249">
        <f>'Adjustment Factors'!D29</f>
        <v>5.077997925</v>
      </c>
      <c r="T54" s="218">
        <f t="shared" si="27"/>
        <v>2.3697323650000004</v>
      </c>
      <c r="U54" s="209"/>
    </row>
    <row r="55" spans="1:420" ht="15.75">
      <c r="A55" s="26">
        <v>9</v>
      </c>
      <c r="B55" s="81" t="s">
        <v>66</v>
      </c>
      <c r="C55" s="81"/>
      <c r="D55" s="91" t="s">
        <v>21</v>
      </c>
      <c r="E55" s="342"/>
      <c r="F55" s="211"/>
      <c r="G55" s="132">
        <v>0.25</v>
      </c>
      <c r="H55" s="133">
        <v>0.5</v>
      </c>
      <c r="I55" s="134">
        <v>0.25</v>
      </c>
      <c r="J55" s="110">
        <f t="shared" si="23"/>
        <v>0.29166666666666669</v>
      </c>
      <c r="K55" s="111">
        <f t="shared" si="24"/>
        <v>4.1666666666666664E-2</v>
      </c>
      <c r="L55" s="112">
        <f t="shared" si="25"/>
        <v>1.736111111111111E-3</v>
      </c>
      <c r="M55" s="113">
        <f>J55*'Input Data'!$B$2</f>
        <v>4.3750000000000004E-2</v>
      </c>
      <c r="N55" s="113">
        <f>J55*'Input Data'!$B$3</f>
        <v>0</v>
      </c>
      <c r="O55" s="113">
        <f>J55*'Input Data'!$B$4</f>
        <v>5.8333333333333341E-2</v>
      </c>
      <c r="P55" s="114">
        <f>J55*'Input Data'!$B$5</f>
        <v>7.2916666666666671E-2</v>
      </c>
      <c r="Q55" s="241">
        <f>'Adjustment Factors'!C29</f>
        <v>1.29</v>
      </c>
      <c r="R55" s="218">
        <f t="shared" si="26"/>
        <v>0.60200000000000009</v>
      </c>
      <c r="S55" s="249">
        <f>'Adjustment Factors'!D29</f>
        <v>5.077997925</v>
      </c>
      <c r="T55" s="218">
        <f t="shared" si="27"/>
        <v>2.3697323650000004</v>
      </c>
      <c r="U55" s="209"/>
    </row>
    <row r="56" spans="1:420" ht="15.75">
      <c r="A56" s="26">
        <v>10</v>
      </c>
      <c r="B56" s="81" t="s">
        <v>67</v>
      </c>
      <c r="C56" s="81"/>
      <c r="D56" s="91" t="s">
        <v>21</v>
      </c>
      <c r="E56" s="342"/>
      <c r="F56" s="211"/>
      <c r="G56" s="132">
        <v>0.25</v>
      </c>
      <c r="H56" s="133">
        <v>0.5</v>
      </c>
      <c r="I56" s="134">
        <v>0.25</v>
      </c>
      <c r="J56" s="110">
        <f t="shared" si="23"/>
        <v>0.29166666666666669</v>
      </c>
      <c r="K56" s="111">
        <f t="shared" si="24"/>
        <v>4.1666666666666664E-2</v>
      </c>
      <c r="L56" s="112">
        <f t="shared" si="25"/>
        <v>1.736111111111111E-3</v>
      </c>
      <c r="M56" s="113">
        <f>J56*'Input Data'!$B$2</f>
        <v>4.3750000000000004E-2</v>
      </c>
      <c r="N56" s="113">
        <f>J56*'Input Data'!$B$3</f>
        <v>0</v>
      </c>
      <c r="O56" s="113">
        <f>J56*'Input Data'!$B$4</f>
        <v>5.8333333333333341E-2</v>
      </c>
      <c r="P56" s="114">
        <f>J56*'Input Data'!$B$5</f>
        <v>7.2916666666666671E-2</v>
      </c>
      <c r="Q56" s="241">
        <f>'Adjustment Factors'!C29</f>
        <v>1.29</v>
      </c>
      <c r="R56" s="218">
        <f t="shared" si="26"/>
        <v>0.60200000000000009</v>
      </c>
      <c r="S56" s="249">
        <f>'Adjustment Factors'!D29</f>
        <v>5.077997925</v>
      </c>
      <c r="T56" s="218">
        <f t="shared" si="27"/>
        <v>2.3697323650000004</v>
      </c>
      <c r="U56" s="209"/>
    </row>
    <row r="57" spans="1:420" ht="15.75">
      <c r="A57" s="26">
        <v>11</v>
      </c>
      <c r="B57" s="81" t="s">
        <v>68</v>
      </c>
      <c r="C57" s="81"/>
      <c r="D57" s="91" t="s">
        <v>21</v>
      </c>
      <c r="E57" s="342"/>
      <c r="F57" s="211"/>
      <c r="G57" s="132">
        <v>0.25</v>
      </c>
      <c r="H57" s="133">
        <v>0.5</v>
      </c>
      <c r="I57" s="134">
        <v>0.25</v>
      </c>
      <c r="J57" s="110">
        <f t="shared" si="23"/>
        <v>0.29166666666666669</v>
      </c>
      <c r="K57" s="111">
        <f t="shared" si="24"/>
        <v>4.1666666666666664E-2</v>
      </c>
      <c r="L57" s="112">
        <f t="shared" si="25"/>
        <v>1.736111111111111E-3</v>
      </c>
      <c r="M57" s="113">
        <f>J57*'Input Data'!$B$2</f>
        <v>4.3750000000000004E-2</v>
      </c>
      <c r="N57" s="113">
        <f>J57*'Input Data'!$B$3</f>
        <v>0</v>
      </c>
      <c r="O57" s="113">
        <f>J57*'Input Data'!$B$4</f>
        <v>5.8333333333333341E-2</v>
      </c>
      <c r="P57" s="114">
        <f>J57*'Input Data'!$B$5</f>
        <v>7.2916666666666671E-2</v>
      </c>
      <c r="Q57" s="241">
        <f>'Adjustment Factors'!C29</f>
        <v>1.29</v>
      </c>
      <c r="R57" s="218">
        <f t="shared" si="26"/>
        <v>0.60200000000000009</v>
      </c>
      <c r="S57" s="249">
        <f>'Adjustment Factors'!D29</f>
        <v>5.077997925</v>
      </c>
      <c r="T57" s="218">
        <f t="shared" si="27"/>
        <v>2.3697323650000004</v>
      </c>
      <c r="U57" s="209"/>
    </row>
    <row r="58" spans="1:420" ht="15.75">
      <c r="A58" s="26">
        <v>12</v>
      </c>
      <c r="B58" s="81" t="s">
        <v>69</v>
      </c>
      <c r="C58" s="81"/>
      <c r="D58" s="91" t="s">
        <v>21</v>
      </c>
      <c r="E58" s="342"/>
      <c r="F58" s="211"/>
      <c r="G58" s="132">
        <v>0.25</v>
      </c>
      <c r="H58" s="133">
        <v>0.5</v>
      </c>
      <c r="I58" s="134">
        <v>0.25</v>
      </c>
      <c r="J58" s="110">
        <f t="shared" si="23"/>
        <v>0.29166666666666669</v>
      </c>
      <c r="K58" s="111">
        <f t="shared" si="24"/>
        <v>4.1666666666666664E-2</v>
      </c>
      <c r="L58" s="112">
        <f t="shared" si="25"/>
        <v>1.736111111111111E-3</v>
      </c>
      <c r="M58" s="113">
        <f>J58*'Input Data'!$B$2</f>
        <v>4.3750000000000004E-2</v>
      </c>
      <c r="N58" s="113">
        <f>J58*'Input Data'!$B$3</f>
        <v>0</v>
      </c>
      <c r="O58" s="113">
        <f>J58*'Input Data'!$B$4</f>
        <v>5.8333333333333341E-2</v>
      </c>
      <c r="P58" s="114">
        <f>J58*'Input Data'!$B$5</f>
        <v>7.2916666666666671E-2</v>
      </c>
      <c r="Q58" s="241">
        <f>'Adjustment Factors'!C29</f>
        <v>1.29</v>
      </c>
      <c r="R58" s="218">
        <f t="shared" si="26"/>
        <v>0.60200000000000009</v>
      </c>
      <c r="S58" s="249">
        <f>'Adjustment Factors'!D29</f>
        <v>5.077997925</v>
      </c>
      <c r="T58" s="218">
        <f t="shared" si="27"/>
        <v>2.3697323650000004</v>
      </c>
      <c r="U58" s="209"/>
    </row>
    <row r="59" spans="1:420" ht="15.75">
      <c r="A59" s="26">
        <v>13</v>
      </c>
      <c r="B59" s="81" t="s">
        <v>70</v>
      </c>
      <c r="C59" s="81"/>
      <c r="D59" s="91" t="s">
        <v>21</v>
      </c>
      <c r="E59" s="342"/>
      <c r="F59" s="211"/>
      <c r="G59" s="132">
        <v>0.25</v>
      </c>
      <c r="H59" s="133">
        <v>0.5</v>
      </c>
      <c r="I59" s="134">
        <v>0.25</v>
      </c>
      <c r="J59" s="110">
        <f t="shared" si="23"/>
        <v>0.29166666666666669</v>
      </c>
      <c r="K59" s="111">
        <f t="shared" si="24"/>
        <v>4.1666666666666664E-2</v>
      </c>
      <c r="L59" s="112">
        <f t="shared" si="25"/>
        <v>1.736111111111111E-3</v>
      </c>
      <c r="M59" s="113">
        <f>J59*'Input Data'!$B$2</f>
        <v>4.3750000000000004E-2</v>
      </c>
      <c r="N59" s="113">
        <f>J59*'Input Data'!$B$3</f>
        <v>0</v>
      </c>
      <c r="O59" s="113">
        <f>J59*'Input Data'!$B$4</f>
        <v>5.8333333333333341E-2</v>
      </c>
      <c r="P59" s="114">
        <f>J59*'Input Data'!$B$5</f>
        <v>7.2916666666666671E-2</v>
      </c>
      <c r="Q59" s="241">
        <f>'Adjustment Factors'!C29</f>
        <v>1.29</v>
      </c>
      <c r="R59" s="218">
        <f t="shared" si="26"/>
        <v>0.60200000000000009</v>
      </c>
      <c r="S59" s="249">
        <f>'Adjustment Factors'!D29</f>
        <v>5.077997925</v>
      </c>
      <c r="T59" s="218">
        <f t="shared" si="27"/>
        <v>2.3697323650000004</v>
      </c>
      <c r="U59" s="209"/>
    </row>
    <row r="60" spans="1:420" ht="15.75">
      <c r="A60" s="49">
        <v>14</v>
      </c>
      <c r="B60" s="102" t="s">
        <v>71</v>
      </c>
      <c r="C60" s="102"/>
      <c r="D60" s="91" t="s">
        <v>21</v>
      </c>
      <c r="E60" s="28"/>
      <c r="F60" s="213"/>
      <c r="G60" s="135">
        <v>0.5</v>
      </c>
      <c r="H60" s="136">
        <v>1</v>
      </c>
      <c r="I60" s="137">
        <v>0.5</v>
      </c>
      <c r="J60" s="110">
        <f t="shared" si="23"/>
        <v>0.58333333333333337</v>
      </c>
      <c r="K60" s="111">
        <f t="shared" si="24"/>
        <v>8.3333333333333329E-2</v>
      </c>
      <c r="L60" s="112">
        <f t="shared" si="25"/>
        <v>6.9444444444444441E-3</v>
      </c>
      <c r="M60" s="113">
        <f>J60*'Input Data'!$B$2</f>
        <v>8.7500000000000008E-2</v>
      </c>
      <c r="N60" s="113">
        <f>J60*'Input Data'!$B$3</f>
        <v>0</v>
      </c>
      <c r="O60" s="113">
        <f>J60*'Input Data'!$B$4</f>
        <v>0.11666666666666668</v>
      </c>
      <c r="P60" s="114">
        <f>J60*'Input Data'!$B$5</f>
        <v>0.14583333333333334</v>
      </c>
      <c r="Q60" s="241">
        <f>'Adjustment Factors'!C29</f>
        <v>1.29</v>
      </c>
      <c r="R60" s="218">
        <f t="shared" si="26"/>
        <v>1.2040000000000002</v>
      </c>
      <c r="S60" s="249">
        <f>'Adjustment Factors'!D29</f>
        <v>5.077997925</v>
      </c>
      <c r="T60" s="218">
        <f t="shared" si="27"/>
        <v>4.7394647300000008</v>
      </c>
      <c r="U60" s="209"/>
    </row>
    <row r="61" spans="1:420" s="99" customFormat="1" ht="15.75">
      <c r="A61" s="97"/>
      <c r="B61" s="155"/>
      <c r="C61" s="103"/>
      <c r="D61" s="98"/>
      <c r="E61" s="344"/>
      <c r="F61" s="354"/>
      <c r="G61" s="353"/>
      <c r="H61" s="97"/>
      <c r="I61" s="97"/>
      <c r="J61" s="243"/>
      <c r="K61" s="352"/>
      <c r="L61" s="243"/>
      <c r="M61" s="352"/>
      <c r="N61" s="100"/>
      <c r="O61" s="100"/>
      <c r="P61" s="243"/>
      <c r="Q61" s="242"/>
      <c r="R61" s="250"/>
      <c r="S61" s="212"/>
      <c r="T61" s="219"/>
      <c r="U61" s="239"/>
      <c r="V61" s="221"/>
      <c r="W61" s="221"/>
      <c r="X61" s="221"/>
      <c r="Y61" s="221"/>
      <c r="Z61" s="221"/>
      <c r="AA61" s="221"/>
      <c r="AB61" s="221"/>
      <c r="AC61" s="221"/>
      <c r="AD61" s="221"/>
      <c r="AE61" s="221"/>
      <c r="AF61" s="221"/>
      <c r="AG61" s="221"/>
      <c r="AH61" s="221"/>
      <c r="AI61" s="221"/>
      <c r="AJ61" s="221"/>
      <c r="AK61" s="221"/>
      <c r="AL61" s="221"/>
      <c r="AM61" s="221"/>
      <c r="AN61" s="221"/>
      <c r="AO61" s="221"/>
      <c r="AP61" s="221"/>
      <c r="AQ61" s="221"/>
      <c r="AR61" s="221"/>
      <c r="AS61" s="221"/>
      <c r="AT61" s="221"/>
      <c r="AU61" s="221"/>
      <c r="AV61" s="221"/>
      <c r="AW61" s="221"/>
      <c r="AX61" s="221"/>
      <c r="AY61" s="221"/>
      <c r="AZ61" s="221"/>
      <c r="BA61" s="221"/>
      <c r="BB61" s="221"/>
      <c r="BC61" s="221"/>
      <c r="BD61" s="221"/>
      <c r="BE61" s="221"/>
      <c r="BF61" s="221"/>
      <c r="BG61" s="221"/>
      <c r="BH61" s="221"/>
      <c r="BI61" s="221"/>
      <c r="BJ61" s="221"/>
      <c r="BK61" s="221"/>
      <c r="BL61" s="221"/>
      <c r="BM61" s="221"/>
      <c r="BN61" s="221"/>
      <c r="BO61" s="221"/>
      <c r="BP61" s="221"/>
      <c r="BQ61" s="221"/>
      <c r="BR61" s="221"/>
      <c r="BS61" s="221"/>
      <c r="BT61" s="221"/>
      <c r="BU61" s="221"/>
      <c r="BV61" s="221"/>
      <c r="BW61" s="221"/>
      <c r="BX61" s="221"/>
      <c r="BY61" s="221"/>
      <c r="BZ61" s="221"/>
      <c r="CA61" s="221"/>
      <c r="CB61" s="221"/>
      <c r="CC61" s="221"/>
      <c r="CD61" s="221"/>
      <c r="CE61" s="221"/>
      <c r="CF61" s="221"/>
      <c r="CG61" s="221"/>
      <c r="CH61" s="221"/>
      <c r="CI61" s="221"/>
      <c r="CJ61" s="221"/>
      <c r="CK61" s="221"/>
      <c r="CL61" s="221"/>
      <c r="CM61" s="221"/>
      <c r="CN61" s="221"/>
      <c r="CO61" s="221"/>
      <c r="CP61" s="221"/>
      <c r="CQ61" s="221"/>
      <c r="CR61" s="221"/>
      <c r="CS61" s="221"/>
      <c r="CT61" s="221"/>
      <c r="CU61" s="221"/>
      <c r="CV61" s="221"/>
      <c r="CW61" s="221"/>
      <c r="CX61" s="221"/>
      <c r="CY61" s="221"/>
      <c r="CZ61" s="221"/>
      <c r="DA61" s="221"/>
      <c r="DB61" s="221"/>
      <c r="DC61" s="221"/>
      <c r="DD61" s="221"/>
      <c r="DE61" s="221"/>
      <c r="DF61" s="221"/>
      <c r="DG61" s="221"/>
      <c r="DH61" s="221"/>
      <c r="DI61" s="221"/>
      <c r="DJ61" s="221"/>
      <c r="DK61" s="221"/>
      <c r="DL61" s="221"/>
      <c r="DM61" s="221"/>
      <c r="DN61" s="221"/>
      <c r="DO61" s="221"/>
      <c r="DP61" s="221"/>
      <c r="DQ61" s="221"/>
      <c r="DR61" s="221"/>
      <c r="DS61" s="221"/>
      <c r="DT61" s="221"/>
      <c r="DU61" s="221"/>
      <c r="DV61" s="221"/>
      <c r="DW61" s="221"/>
      <c r="DX61" s="221"/>
      <c r="DY61" s="221"/>
      <c r="DZ61" s="221"/>
      <c r="EA61" s="221"/>
      <c r="EB61" s="221"/>
      <c r="EC61" s="221"/>
      <c r="ED61" s="221"/>
      <c r="EE61" s="221"/>
      <c r="EF61" s="221"/>
      <c r="EG61" s="221"/>
      <c r="EH61" s="221"/>
      <c r="EI61" s="221"/>
      <c r="EJ61" s="221"/>
      <c r="EK61" s="221"/>
      <c r="EL61" s="221"/>
      <c r="EM61" s="221"/>
      <c r="EN61" s="221"/>
      <c r="EO61" s="221"/>
      <c r="EP61" s="221"/>
      <c r="EQ61" s="221"/>
      <c r="ER61" s="221"/>
      <c r="ES61" s="221"/>
      <c r="ET61" s="221"/>
      <c r="EU61" s="221"/>
      <c r="EV61" s="221"/>
      <c r="EW61" s="221"/>
      <c r="EX61" s="221"/>
      <c r="EY61" s="221"/>
      <c r="EZ61" s="221"/>
      <c r="FA61" s="221"/>
      <c r="FB61" s="221"/>
      <c r="FC61" s="221"/>
      <c r="FD61" s="221"/>
      <c r="FE61" s="221"/>
      <c r="FF61" s="221"/>
      <c r="FG61" s="221"/>
      <c r="FH61" s="221"/>
      <c r="FI61" s="221"/>
      <c r="FJ61" s="221"/>
      <c r="FK61" s="221"/>
      <c r="FL61" s="221"/>
      <c r="FM61" s="221"/>
      <c r="FN61" s="221"/>
      <c r="FO61" s="221"/>
      <c r="FP61" s="221"/>
      <c r="FQ61" s="221"/>
      <c r="FR61" s="221"/>
      <c r="FS61" s="221"/>
      <c r="FT61" s="221"/>
      <c r="FU61" s="221"/>
      <c r="FV61" s="221"/>
      <c r="FW61" s="221"/>
      <c r="FX61" s="221"/>
      <c r="FY61" s="221"/>
      <c r="FZ61" s="221"/>
      <c r="GA61" s="221"/>
      <c r="GB61" s="221"/>
      <c r="GC61" s="221"/>
      <c r="GD61" s="221"/>
      <c r="GE61" s="221"/>
      <c r="GF61" s="221"/>
      <c r="GG61" s="221"/>
      <c r="GH61" s="221"/>
      <c r="GI61" s="221"/>
      <c r="GJ61" s="221"/>
      <c r="GK61" s="221"/>
      <c r="GL61" s="221"/>
      <c r="GM61" s="221"/>
      <c r="GN61" s="221"/>
      <c r="GO61" s="221"/>
      <c r="GP61" s="221"/>
      <c r="GQ61" s="221"/>
      <c r="GR61" s="221"/>
      <c r="GS61" s="221"/>
      <c r="GT61" s="221"/>
      <c r="GU61" s="221"/>
      <c r="GV61" s="221"/>
      <c r="GW61" s="221"/>
      <c r="GX61" s="221"/>
      <c r="GY61" s="221"/>
      <c r="GZ61" s="221"/>
      <c r="HA61" s="221"/>
      <c r="HB61" s="221"/>
      <c r="HC61" s="221"/>
      <c r="HD61" s="221"/>
      <c r="HE61" s="221"/>
      <c r="HF61" s="221"/>
      <c r="HG61" s="221"/>
      <c r="HH61" s="221"/>
      <c r="HI61" s="221"/>
      <c r="HJ61" s="221"/>
      <c r="HK61" s="221"/>
      <c r="HL61" s="221"/>
      <c r="HM61" s="221"/>
      <c r="HN61" s="221"/>
      <c r="HO61" s="221"/>
      <c r="HP61" s="221"/>
      <c r="HQ61" s="221"/>
      <c r="HR61" s="221"/>
      <c r="HS61" s="221"/>
      <c r="HT61" s="221"/>
      <c r="HU61" s="221"/>
      <c r="HV61" s="221"/>
      <c r="HW61" s="221"/>
      <c r="HX61" s="221"/>
      <c r="HY61" s="221"/>
      <c r="HZ61" s="221"/>
      <c r="IA61" s="221"/>
      <c r="IB61" s="221"/>
      <c r="IC61" s="221"/>
      <c r="ID61" s="221"/>
      <c r="IE61" s="221"/>
      <c r="IF61" s="221"/>
      <c r="IG61" s="221"/>
      <c r="IH61" s="221"/>
      <c r="II61" s="221"/>
      <c r="IJ61" s="221"/>
      <c r="IK61" s="221"/>
      <c r="IL61" s="221"/>
      <c r="IM61" s="221"/>
      <c r="IN61" s="221"/>
      <c r="IO61" s="221"/>
      <c r="IP61" s="221"/>
      <c r="IQ61" s="221"/>
      <c r="IR61" s="221"/>
      <c r="IS61" s="221"/>
      <c r="IT61" s="221"/>
      <c r="IU61" s="221"/>
      <c r="IV61" s="221"/>
      <c r="IW61" s="221"/>
      <c r="IX61" s="221"/>
      <c r="IY61" s="221"/>
      <c r="IZ61" s="221"/>
      <c r="JA61" s="221"/>
      <c r="JB61" s="221"/>
      <c r="JC61" s="221"/>
      <c r="JD61" s="221"/>
      <c r="JE61" s="221"/>
      <c r="JF61" s="221"/>
      <c r="JG61" s="221"/>
      <c r="JH61" s="221"/>
      <c r="JI61" s="221"/>
      <c r="JJ61" s="221"/>
      <c r="JK61" s="221"/>
      <c r="JL61" s="221"/>
      <c r="JM61" s="221"/>
      <c r="JN61" s="221"/>
      <c r="JO61" s="221"/>
      <c r="JP61" s="221"/>
      <c r="JQ61" s="221"/>
      <c r="JR61" s="221"/>
      <c r="JS61" s="221"/>
      <c r="JT61" s="221"/>
      <c r="JU61" s="221"/>
      <c r="JV61" s="221"/>
      <c r="JW61" s="221"/>
      <c r="JX61" s="221"/>
      <c r="JY61" s="221"/>
      <c r="JZ61" s="221"/>
      <c r="KA61" s="221"/>
      <c r="KB61" s="221"/>
      <c r="KC61" s="221"/>
      <c r="KD61" s="221"/>
      <c r="KE61" s="221"/>
      <c r="KF61" s="221"/>
      <c r="KG61" s="221"/>
      <c r="KH61" s="221"/>
      <c r="KI61" s="221"/>
      <c r="KJ61" s="221"/>
      <c r="KK61" s="221"/>
      <c r="KL61" s="221"/>
      <c r="KM61" s="221"/>
      <c r="KN61" s="221"/>
      <c r="KO61" s="221"/>
      <c r="KP61" s="221"/>
      <c r="KQ61" s="221"/>
      <c r="KR61" s="221"/>
      <c r="KS61" s="221"/>
      <c r="KT61" s="221"/>
      <c r="KU61" s="221"/>
      <c r="KV61" s="221"/>
      <c r="KW61" s="221"/>
      <c r="KX61" s="221"/>
      <c r="KY61" s="221"/>
      <c r="KZ61" s="221"/>
      <c r="LA61" s="221"/>
      <c r="LB61" s="221"/>
      <c r="LC61" s="221"/>
      <c r="LD61" s="221"/>
      <c r="LE61" s="221"/>
      <c r="LF61" s="221"/>
      <c r="LG61" s="221"/>
      <c r="LH61" s="221"/>
      <c r="LI61" s="221"/>
      <c r="LJ61" s="221"/>
      <c r="LK61" s="221"/>
      <c r="LL61" s="221"/>
      <c r="LM61" s="221"/>
      <c r="LN61" s="221"/>
      <c r="LO61" s="221"/>
      <c r="LP61" s="221"/>
      <c r="LQ61" s="221"/>
      <c r="LR61" s="221"/>
      <c r="LS61" s="221"/>
      <c r="LT61" s="221"/>
      <c r="LU61" s="221"/>
      <c r="LV61" s="221"/>
      <c r="LW61" s="221"/>
      <c r="LX61" s="221"/>
      <c r="LY61" s="221"/>
      <c r="LZ61" s="221"/>
      <c r="MA61" s="221"/>
      <c r="MB61" s="221"/>
      <c r="MC61" s="221"/>
      <c r="MD61" s="221"/>
      <c r="ME61" s="221"/>
      <c r="MF61" s="221"/>
      <c r="MG61" s="221"/>
      <c r="MH61" s="221"/>
      <c r="MI61" s="221"/>
      <c r="MJ61" s="221"/>
      <c r="MK61" s="221"/>
      <c r="ML61" s="221"/>
      <c r="MM61" s="221"/>
      <c r="MN61" s="221"/>
      <c r="MO61" s="221"/>
      <c r="MP61" s="221"/>
      <c r="MQ61" s="221"/>
      <c r="MR61" s="221"/>
      <c r="MS61" s="221"/>
      <c r="MT61" s="221"/>
      <c r="MU61" s="221"/>
      <c r="MV61" s="221"/>
      <c r="MW61" s="221"/>
      <c r="MX61" s="221"/>
      <c r="MY61" s="221"/>
      <c r="MZ61" s="221"/>
      <c r="NA61" s="221"/>
      <c r="NB61" s="221"/>
      <c r="NC61" s="221"/>
      <c r="ND61" s="221"/>
      <c r="NE61" s="221"/>
      <c r="NF61" s="221"/>
      <c r="NG61" s="221"/>
      <c r="NH61" s="221"/>
      <c r="NI61" s="221"/>
      <c r="NJ61" s="221"/>
      <c r="NK61" s="221"/>
      <c r="NL61" s="221"/>
      <c r="NM61" s="221"/>
      <c r="NN61" s="221"/>
      <c r="NO61" s="221"/>
      <c r="NP61" s="221"/>
      <c r="NQ61" s="221"/>
      <c r="NR61" s="221"/>
      <c r="NS61" s="221"/>
      <c r="NT61" s="221"/>
      <c r="NU61" s="221"/>
      <c r="NV61" s="221"/>
      <c r="NW61" s="221"/>
      <c r="NX61" s="221"/>
      <c r="NY61" s="221"/>
      <c r="NZ61" s="221"/>
      <c r="OA61" s="221"/>
      <c r="OB61" s="221"/>
      <c r="OC61" s="221"/>
      <c r="OD61" s="221"/>
      <c r="OE61" s="221"/>
      <c r="OF61" s="221"/>
      <c r="OG61" s="221"/>
      <c r="OH61" s="221"/>
      <c r="OI61" s="221"/>
      <c r="OJ61" s="221"/>
      <c r="OK61" s="221"/>
      <c r="OL61" s="221"/>
      <c r="OM61" s="221"/>
      <c r="ON61" s="221"/>
      <c r="OO61" s="221"/>
      <c r="OP61" s="221"/>
      <c r="OQ61" s="221"/>
      <c r="OR61" s="221"/>
      <c r="OS61" s="221"/>
      <c r="OT61" s="221"/>
      <c r="OU61" s="221"/>
      <c r="OV61" s="221"/>
      <c r="OW61" s="221"/>
      <c r="OX61" s="221"/>
      <c r="OY61" s="221"/>
      <c r="OZ61" s="221"/>
      <c r="PA61" s="221"/>
      <c r="PB61" s="221"/>
      <c r="PC61" s="221"/>
      <c r="PD61" s="225"/>
    </row>
    <row r="62" spans="1:420" s="50" customFormat="1" ht="15.95" customHeight="1">
      <c r="A62" s="37">
        <v>6</v>
      </c>
      <c r="B62" s="169" t="s">
        <v>72</v>
      </c>
      <c r="C62" s="524"/>
      <c r="D62" s="525"/>
      <c r="E62" s="525"/>
      <c r="F62" s="525"/>
      <c r="G62" s="525"/>
      <c r="H62" s="525"/>
      <c r="I62" s="525"/>
      <c r="J62" s="525"/>
      <c r="K62" s="525"/>
      <c r="L62" s="525"/>
      <c r="M62" s="525"/>
      <c r="N62" s="525"/>
      <c r="O62" s="525"/>
      <c r="P62" s="525"/>
      <c r="Q62" s="525"/>
      <c r="R62" s="525"/>
      <c r="S62" s="525"/>
      <c r="T62" s="525"/>
      <c r="U62" s="214"/>
    </row>
    <row r="63" spans="1:420" ht="15.75">
      <c r="A63" s="26">
        <v>1</v>
      </c>
      <c r="B63" s="69" t="s">
        <v>59</v>
      </c>
      <c r="C63" s="69"/>
      <c r="D63" s="91" t="s">
        <v>21</v>
      </c>
      <c r="E63" s="342"/>
      <c r="F63" s="211"/>
      <c r="G63" s="132">
        <v>0.25</v>
      </c>
      <c r="H63" s="133">
        <v>0.5</v>
      </c>
      <c r="I63" s="134">
        <v>0.25</v>
      </c>
      <c r="J63" s="110">
        <f t="shared" ref="J63:J67" si="28">(G63+H63+4*I63)/6</f>
        <v>0.29166666666666669</v>
      </c>
      <c r="K63" s="111">
        <f t="shared" ref="K63:K67" si="29">(H63-G63)/6</f>
        <v>4.1666666666666664E-2</v>
      </c>
      <c r="L63" s="112">
        <f t="shared" ref="L63:L67" si="30">K63^2</f>
        <v>1.736111111111111E-3</v>
      </c>
      <c r="M63" s="113">
        <f>J63*'Input Data'!$B$2</f>
        <v>4.3750000000000004E-2</v>
      </c>
      <c r="N63" s="113">
        <f>J63*'Input Data'!$B$3</f>
        <v>0</v>
      </c>
      <c r="O63" s="113">
        <f>J63*'Input Data'!$B$4</f>
        <v>5.8333333333333341E-2</v>
      </c>
      <c r="P63" s="114">
        <f>J63*'Input Data'!$B$5</f>
        <v>7.2916666666666671E-2</v>
      </c>
      <c r="Q63" s="306">
        <f>'Adjustment Factors'!C29</f>
        <v>1.29</v>
      </c>
      <c r="R63" s="307">
        <f t="shared" ref="R63:R67" si="31">(J63+M63+N63+O63+P63)*Q63</f>
        <v>0.60200000000000009</v>
      </c>
      <c r="S63" s="308">
        <f>'Adjustment Factors'!D29</f>
        <v>5.077997925</v>
      </c>
      <c r="T63" s="309">
        <f t="shared" ref="T63:T67" si="32">(J63+M63+N63+O63+P63)*S63</f>
        <v>2.3697323650000004</v>
      </c>
      <c r="U63" s="209"/>
    </row>
    <row r="64" spans="1:420" ht="15.75">
      <c r="A64" s="26">
        <v>2</v>
      </c>
      <c r="B64" s="69" t="s">
        <v>73</v>
      </c>
      <c r="C64" s="69"/>
      <c r="D64" s="91" t="s">
        <v>21</v>
      </c>
      <c r="E64" s="342"/>
      <c r="F64" s="211"/>
      <c r="G64" s="132">
        <v>0.25</v>
      </c>
      <c r="H64" s="133">
        <v>0.5</v>
      </c>
      <c r="I64" s="134">
        <v>0.25</v>
      </c>
      <c r="J64" s="110">
        <f t="shared" si="28"/>
        <v>0.29166666666666669</v>
      </c>
      <c r="K64" s="111">
        <f t="shared" si="29"/>
        <v>4.1666666666666664E-2</v>
      </c>
      <c r="L64" s="112">
        <f t="shared" si="30"/>
        <v>1.736111111111111E-3</v>
      </c>
      <c r="M64" s="113">
        <f>J64*'Input Data'!$B$2</f>
        <v>4.3750000000000004E-2</v>
      </c>
      <c r="N64" s="113">
        <f>J64*'Input Data'!$B$3</f>
        <v>0</v>
      </c>
      <c r="O64" s="113">
        <f>J64*'Input Data'!$B$4</f>
        <v>5.8333333333333341E-2</v>
      </c>
      <c r="P64" s="114">
        <f>J64*'Input Data'!$B$5</f>
        <v>7.2916666666666671E-2</v>
      </c>
      <c r="Q64" s="244">
        <f>'Adjustment Factors'!C29</f>
        <v>1.29</v>
      </c>
      <c r="R64" s="202">
        <f t="shared" si="31"/>
        <v>0.60200000000000009</v>
      </c>
      <c r="S64" s="249">
        <f>'Adjustment Factors'!D29</f>
        <v>5.077997925</v>
      </c>
      <c r="T64" s="218">
        <f t="shared" si="32"/>
        <v>2.3697323650000004</v>
      </c>
      <c r="U64" s="209"/>
    </row>
    <row r="65" spans="1:420" ht="15.75">
      <c r="A65" s="26">
        <v>3</v>
      </c>
      <c r="B65" s="69" t="s">
        <v>63</v>
      </c>
      <c r="C65" s="69"/>
      <c r="D65" s="91" t="s">
        <v>21</v>
      </c>
      <c r="E65" s="342"/>
      <c r="F65" s="211"/>
      <c r="G65" s="132">
        <v>0.25</v>
      </c>
      <c r="H65" s="133">
        <v>0.5</v>
      </c>
      <c r="I65" s="134">
        <v>0.25</v>
      </c>
      <c r="J65" s="110">
        <f t="shared" si="28"/>
        <v>0.29166666666666669</v>
      </c>
      <c r="K65" s="111">
        <f t="shared" si="29"/>
        <v>4.1666666666666664E-2</v>
      </c>
      <c r="L65" s="112">
        <f t="shared" si="30"/>
        <v>1.736111111111111E-3</v>
      </c>
      <c r="M65" s="113">
        <f>J65*'Input Data'!$B$2</f>
        <v>4.3750000000000004E-2</v>
      </c>
      <c r="N65" s="113">
        <f>J65*'Input Data'!$B$3</f>
        <v>0</v>
      </c>
      <c r="O65" s="113">
        <f>J65*'Input Data'!$B$4</f>
        <v>5.8333333333333341E-2</v>
      </c>
      <c r="P65" s="114">
        <f>J65*'Input Data'!$B$5</f>
        <v>7.2916666666666671E-2</v>
      </c>
      <c r="Q65" s="241">
        <f>'Adjustment Factors'!C29</f>
        <v>1.29</v>
      </c>
      <c r="R65" s="218">
        <f t="shared" si="31"/>
        <v>0.60200000000000009</v>
      </c>
      <c r="S65" s="249">
        <f>'Adjustment Factors'!D29</f>
        <v>5.077997925</v>
      </c>
      <c r="T65" s="218">
        <f t="shared" si="32"/>
        <v>2.3697323650000004</v>
      </c>
      <c r="U65" s="209"/>
    </row>
    <row r="66" spans="1:420" ht="15.75">
      <c r="A66" s="26">
        <v>4</v>
      </c>
      <c r="B66" s="69" t="s">
        <v>74</v>
      </c>
      <c r="C66" s="69"/>
      <c r="D66" s="91" t="s">
        <v>21</v>
      </c>
      <c r="E66" s="342"/>
      <c r="F66" s="211"/>
      <c r="G66" s="132">
        <v>0.25</v>
      </c>
      <c r="H66" s="133">
        <v>0.5</v>
      </c>
      <c r="I66" s="134">
        <v>0.25</v>
      </c>
      <c r="J66" s="110">
        <f t="shared" si="28"/>
        <v>0.29166666666666669</v>
      </c>
      <c r="K66" s="111">
        <f t="shared" si="29"/>
        <v>4.1666666666666664E-2</v>
      </c>
      <c r="L66" s="112">
        <f t="shared" si="30"/>
        <v>1.736111111111111E-3</v>
      </c>
      <c r="M66" s="113">
        <f>J66*'Input Data'!$B$2</f>
        <v>4.3750000000000004E-2</v>
      </c>
      <c r="N66" s="113">
        <f>J66*'Input Data'!$B$3</f>
        <v>0</v>
      </c>
      <c r="O66" s="113">
        <f>J66*'Input Data'!$B$4</f>
        <v>5.8333333333333341E-2</v>
      </c>
      <c r="P66" s="114">
        <f>J66*'Input Data'!$B$5</f>
        <v>7.2916666666666671E-2</v>
      </c>
      <c r="Q66" s="241">
        <f>'Adjustment Factors'!C29</f>
        <v>1.29</v>
      </c>
      <c r="R66" s="218">
        <f t="shared" si="31"/>
        <v>0.60200000000000009</v>
      </c>
      <c r="S66" s="249">
        <f>'Adjustment Factors'!D29</f>
        <v>5.077997925</v>
      </c>
      <c r="T66" s="218">
        <f t="shared" si="32"/>
        <v>2.3697323650000004</v>
      </c>
      <c r="U66" s="209"/>
    </row>
    <row r="67" spans="1:420" ht="15.75">
      <c r="A67" s="49">
        <v>5</v>
      </c>
      <c r="B67" s="68" t="s">
        <v>71</v>
      </c>
      <c r="C67" s="68"/>
      <c r="D67" s="91" t="s">
        <v>21</v>
      </c>
      <c r="E67" s="28"/>
      <c r="F67" s="213"/>
      <c r="G67" s="135">
        <v>0.5</v>
      </c>
      <c r="H67" s="136">
        <v>1</v>
      </c>
      <c r="I67" s="137">
        <v>0.5</v>
      </c>
      <c r="J67" s="110">
        <f t="shared" si="28"/>
        <v>0.58333333333333337</v>
      </c>
      <c r="K67" s="111">
        <f t="shared" si="29"/>
        <v>8.3333333333333329E-2</v>
      </c>
      <c r="L67" s="112">
        <f t="shared" si="30"/>
        <v>6.9444444444444441E-3</v>
      </c>
      <c r="M67" s="113">
        <f>J67*'Input Data'!$B$2</f>
        <v>8.7500000000000008E-2</v>
      </c>
      <c r="N67" s="113">
        <f>J67*'Input Data'!$B$3</f>
        <v>0</v>
      </c>
      <c r="O67" s="113">
        <f>J67*'Input Data'!$B$4</f>
        <v>0.11666666666666668</v>
      </c>
      <c r="P67" s="114">
        <f>J67*'Input Data'!$B$5</f>
        <v>0.14583333333333334</v>
      </c>
      <c r="Q67" s="241">
        <f>'Adjustment Factors'!C29</f>
        <v>1.29</v>
      </c>
      <c r="R67" s="218">
        <f t="shared" si="31"/>
        <v>1.2040000000000002</v>
      </c>
      <c r="S67" s="249">
        <f>'Adjustment Factors'!D29</f>
        <v>5.077997925</v>
      </c>
      <c r="T67" s="218">
        <f t="shared" si="32"/>
        <v>4.7394647300000008</v>
      </c>
      <c r="U67" s="209"/>
    </row>
    <row r="68" spans="1:420" s="99" customFormat="1" ht="15.75">
      <c r="A68" s="97"/>
      <c r="B68" s="155"/>
      <c r="C68" s="232"/>
      <c r="D68" s="292"/>
      <c r="E68" s="343"/>
      <c r="F68" s="346"/>
      <c r="G68" s="345"/>
      <c r="H68" s="293"/>
      <c r="I68" s="293"/>
      <c r="J68" s="246"/>
      <c r="K68" s="347"/>
      <c r="L68" s="246"/>
      <c r="M68" s="347"/>
      <c r="N68" s="234"/>
      <c r="O68" s="234"/>
      <c r="P68" s="246"/>
      <c r="Q68" s="245"/>
      <c r="R68" s="254"/>
      <c r="S68" s="253"/>
      <c r="T68" s="235"/>
      <c r="U68" s="239"/>
      <c r="V68" s="221"/>
      <c r="W68" s="221"/>
      <c r="X68" s="221"/>
      <c r="Y68" s="221"/>
      <c r="Z68" s="221"/>
      <c r="AA68" s="221"/>
      <c r="AB68" s="221"/>
      <c r="AC68" s="221"/>
      <c r="AD68" s="221"/>
      <c r="AE68" s="221"/>
      <c r="AF68" s="221"/>
      <c r="AG68" s="221"/>
      <c r="AH68" s="221"/>
      <c r="AI68" s="221"/>
      <c r="AJ68" s="221"/>
      <c r="AK68" s="221"/>
      <c r="AL68" s="221"/>
      <c r="AM68" s="221"/>
      <c r="AN68" s="221"/>
      <c r="AO68" s="221"/>
      <c r="AP68" s="221"/>
      <c r="AQ68" s="221"/>
      <c r="AR68" s="221"/>
      <c r="AS68" s="221"/>
      <c r="AT68" s="221"/>
      <c r="AU68" s="221"/>
      <c r="AV68" s="221"/>
      <c r="AW68" s="221"/>
      <c r="AX68" s="221"/>
      <c r="AY68" s="221"/>
      <c r="AZ68" s="221"/>
      <c r="BA68" s="221"/>
      <c r="BB68" s="221"/>
      <c r="BC68" s="221"/>
      <c r="BD68" s="221"/>
      <c r="BE68" s="221"/>
      <c r="BF68" s="221"/>
      <c r="BG68" s="221"/>
      <c r="BH68" s="221"/>
      <c r="BI68" s="221"/>
      <c r="BJ68" s="221"/>
      <c r="BK68" s="221"/>
      <c r="BL68" s="221"/>
      <c r="BM68" s="221"/>
      <c r="BN68" s="221"/>
      <c r="BO68" s="221"/>
      <c r="BP68" s="221"/>
      <c r="BQ68" s="221"/>
      <c r="BR68" s="221"/>
      <c r="BS68" s="221"/>
      <c r="BT68" s="221"/>
      <c r="BU68" s="221"/>
      <c r="BV68" s="221"/>
      <c r="BW68" s="221"/>
      <c r="BX68" s="221"/>
      <c r="BY68" s="221"/>
      <c r="BZ68" s="221"/>
      <c r="CA68" s="221"/>
      <c r="CB68" s="221"/>
      <c r="CC68" s="221"/>
      <c r="CD68" s="221"/>
      <c r="CE68" s="221"/>
      <c r="CF68" s="221"/>
      <c r="CG68" s="221"/>
      <c r="CH68" s="221"/>
      <c r="CI68" s="221"/>
      <c r="CJ68" s="221"/>
      <c r="CK68" s="221"/>
      <c r="CL68" s="221"/>
      <c r="CM68" s="221"/>
      <c r="CN68" s="221"/>
      <c r="CO68" s="221"/>
      <c r="CP68" s="221"/>
      <c r="CQ68" s="221"/>
      <c r="CR68" s="221"/>
      <c r="CS68" s="221"/>
      <c r="CT68" s="221"/>
      <c r="CU68" s="221"/>
      <c r="CV68" s="221"/>
      <c r="CW68" s="221"/>
      <c r="CX68" s="221"/>
      <c r="CY68" s="221"/>
      <c r="CZ68" s="221"/>
      <c r="DA68" s="221"/>
      <c r="DB68" s="221"/>
      <c r="DC68" s="221"/>
      <c r="DD68" s="221"/>
      <c r="DE68" s="221"/>
      <c r="DF68" s="221"/>
      <c r="DG68" s="221"/>
      <c r="DH68" s="221"/>
      <c r="DI68" s="221"/>
      <c r="DJ68" s="221"/>
      <c r="DK68" s="221"/>
      <c r="DL68" s="221"/>
      <c r="DM68" s="221"/>
      <c r="DN68" s="221"/>
      <c r="DO68" s="221"/>
      <c r="DP68" s="221"/>
      <c r="DQ68" s="221"/>
      <c r="DR68" s="221"/>
      <c r="DS68" s="221"/>
      <c r="DT68" s="221"/>
      <c r="DU68" s="221"/>
      <c r="DV68" s="221"/>
      <c r="DW68" s="221"/>
      <c r="DX68" s="221"/>
      <c r="DY68" s="221"/>
      <c r="DZ68" s="221"/>
      <c r="EA68" s="221"/>
      <c r="EB68" s="221"/>
      <c r="EC68" s="221"/>
      <c r="ED68" s="221"/>
      <c r="EE68" s="221"/>
      <c r="EF68" s="221"/>
      <c r="EG68" s="221"/>
      <c r="EH68" s="221"/>
      <c r="EI68" s="221"/>
      <c r="EJ68" s="221"/>
      <c r="EK68" s="221"/>
      <c r="EL68" s="221"/>
      <c r="EM68" s="221"/>
      <c r="EN68" s="221"/>
      <c r="EO68" s="221"/>
      <c r="EP68" s="221"/>
      <c r="EQ68" s="221"/>
      <c r="ER68" s="221"/>
      <c r="ES68" s="221"/>
      <c r="ET68" s="221"/>
      <c r="EU68" s="221"/>
      <c r="EV68" s="221"/>
      <c r="EW68" s="221"/>
      <c r="EX68" s="221"/>
      <c r="EY68" s="221"/>
      <c r="EZ68" s="221"/>
      <c r="FA68" s="221"/>
      <c r="FB68" s="221"/>
      <c r="FC68" s="221"/>
      <c r="FD68" s="221"/>
      <c r="FE68" s="221"/>
      <c r="FF68" s="221"/>
      <c r="FG68" s="221"/>
      <c r="FH68" s="221"/>
      <c r="FI68" s="221"/>
      <c r="FJ68" s="221"/>
      <c r="FK68" s="221"/>
      <c r="FL68" s="221"/>
      <c r="FM68" s="221"/>
      <c r="FN68" s="221"/>
      <c r="FO68" s="221"/>
      <c r="FP68" s="221"/>
      <c r="FQ68" s="221"/>
      <c r="FR68" s="221"/>
      <c r="FS68" s="221"/>
      <c r="FT68" s="221"/>
      <c r="FU68" s="221"/>
      <c r="FV68" s="221"/>
      <c r="FW68" s="221"/>
      <c r="FX68" s="221"/>
      <c r="FY68" s="221"/>
      <c r="FZ68" s="221"/>
      <c r="GA68" s="221"/>
      <c r="GB68" s="221"/>
      <c r="GC68" s="221"/>
      <c r="GD68" s="221"/>
      <c r="GE68" s="221"/>
      <c r="GF68" s="221"/>
      <c r="GG68" s="221"/>
      <c r="GH68" s="221"/>
      <c r="GI68" s="221"/>
      <c r="GJ68" s="221"/>
      <c r="GK68" s="221"/>
      <c r="GL68" s="221"/>
      <c r="GM68" s="221"/>
      <c r="GN68" s="221"/>
      <c r="GO68" s="221"/>
      <c r="GP68" s="221"/>
      <c r="GQ68" s="221"/>
      <c r="GR68" s="221"/>
      <c r="GS68" s="221"/>
      <c r="GT68" s="221"/>
      <c r="GU68" s="221"/>
      <c r="GV68" s="221"/>
      <c r="GW68" s="221"/>
      <c r="GX68" s="221"/>
      <c r="GY68" s="221"/>
      <c r="GZ68" s="221"/>
      <c r="HA68" s="221"/>
      <c r="HB68" s="221"/>
      <c r="HC68" s="221"/>
      <c r="HD68" s="221"/>
      <c r="HE68" s="221"/>
      <c r="HF68" s="221"/>
      <c r="HG68" s="221"/>
      <c r="HH68" s="221"/>
      <c r="HI68" s="221"/>
      <c r="HJ68" s="221"/>
      <c r="HK68" s="221"/>
      <c r="HL68" s="221"/>
      <c r="HM68" s="221"/>
      <c r="HN68" s="221"/>
      <c r="HO68" s="221"/>
      <c r="HP68" s="221"/>
      <c r="HQ68" s="221"/>
      <c r="HR68" s="221"/>
      <c r="HS68" s="221"/>
      <c r="HT68" s="221"/>
      <c r="HU68" s="221"/>
      <c r="HV68" s="221"/>
      <c r="HW68" s="221"/>
      <c r="HX68" s="221"/>
      <c r="HY68" s="221"/>
      <c r="HZ68" s="221"/>
      <c r="IA68" s="221"/>
      <c r="IB68" s="221"/>
      <c r="IC68" s="221"/>
      <c r="ID68" s="221"/>
      <c r="IE68" s="221"/>
      <c r="IF68" s="221"/>
      <c r="IG68" s="221"/>
      <c r="IH68" s="221"/>
      <c r="II68" s="221"/>
      <c r="IJ68" s="221"/>
      <c r="IK68" s="221"/>
      <c r="IL68" s="221"/>
      <c r="IM68" s="221"/>
      <c r="IN68" s="221"/>
      <c r="IO68" s="221"/>
      <c r="IP68" s="221"/>
      <c r="IQ68" s="221"/>
      <c r="IR68" s="221"/>
      <c r="IS68" s="221"/>
      <c r="IT68" s="221"/>
      <c r="IU68" s="221"/>
      <c r="IV68" s="221"/>
      <c r="IW68" s="221"/>
      <c r="IX68" s="221"/>
      <c r="IY68" s="221"/>
      <c r="IZ68" s="221"/>
      <c r="JA68" s="221"/>
      <c r="JB68" s="221"/>
      <c r="JC68" s="221"/>
      <c r="JD68" s="221"/>
      <c r="JE68" s="221"/>
      <c r="JF68" s="221"/>
      <c r="JG68" s="221"/>
      <c r="JH68" s="221"/>
      <c r="JI68" s="221"/>
      <c r="JJ68" s="221"/>
      <c r="JK68" s="221"/>
      <c r="JL68" s="221"/>
      <c r="JM68" s="221"/>
      <c r="JN68" s="221"/>
      <c r="JO68" s="221"/>
      <c r="JP68" s="221"/>
      <c r="JQ68" s="221"/>
      <c r="JR68" s="221"/>
      <c r="JS68" s="221"/>
      <c r="JT68" s="221"/>
      <c r="JU68" s="221"/>
      <c r="JV68" s="221"/>
      <c r="JW68" s="221"/>
      <c r="JX68" s="221"/>
      <c r="JY68" s="221"/>
      <c r="JZ68" s="221"/>
      <c r="KA68" s="221"/>
      <c r="KB68" s="221"/>
      <c r="KC68" s="221"/>
      <c r="KD68" s="221"/>
      <c r="KE68" s="221"/>
      <c r="KF68" s="221"/>
      <c r="KG68" s="221"/>
      <c r="KH68" s="221"/>
      <c r="KI68" s="221"/>
      <c r="KJ68" s="221"/>
      <c r="KK68" s="221"/>
      <c r="KL68" s="221"/>
      <c r="KM68" s="221"/>
      <c r="KN68" s="221"/>
      <c r="KO68" s="221"/>
      <c r="KP68" s="221"/>
      <c r="KQ68" s="221"/>
      <c r="KR68" s="221"/>
      <c r="KS68" s="221"/>
      <c r="KT68" s="221"/>
      <c r="KU68" s="221"/>
      <c r="KV68" s="221"/>
      <c r="KW68" s="221"/>
      <c r="KX68" s="221"/>
      <c r="KY68" s="221"/>
      <c r="KZ68" s="221"/>
      <c r="LA68" s="221"/>
      <c r="LB68" s="221"/>
      <c r="LC68" s="221"/>
      <c r="LD68" s="221"/>
      <c r="LE68" s="221"/>
      <c r="LF68" s="221"/>
      <c r="LG68" s="221"/>
      <c r="LH68" s="221"/>
      <c r="LI68" s="221"/>
      <c r="LJ68" s="221"/>
      <c r="LK68" s="221"/>
      <c r="LL68" s="221"/>
      <c r="LM68" s="221"/>
      <c r="LN68" s="221"/>
      <c r="LO68" s="221"/>
      <c r="LP68" s="221"/>
      <c r="LQ68" s="221"/>
      <c r="LR68" s="221"/>
      <c r="LS68" s="221"/>
      <c r="LT68" s="221"/>
      <c r="LU68" s="221"/>
      <c r="LV68" s="221"/>
      <c r="LW68" s="221"/>
      <c r="LX68" s="221"/>
      <c r="LY68" s="221"/>
      <c r="LZ68" s="221"/>
      <c r="MA68" s="221"/>
      <c r="MB68" s="221"/>
      <c r="MC68" s="221"/>
      <c r="MD68" s="221"/>
      <c r="ME68" s="221"/>
      <c r="MF68" s="221"/>
      <c r="MG68" s="221"/>
      <c r="MH68" s="221"/>
      <c r="MI68" s="221"/>
      <c r="MJ68" s="221"/>
      <c r="MK68" s="221"/>
      <c r="ML68" s="221"/>
      <c r="MM68" s="221"/>
      <c r="MN68" s="221"/>
      <c r="MO68" s="221"/>
      <c r="MP68" s="221"/>
      <c r="MQ68" s="221"/>
      <c r="MR68" s="221"/>
      <c r="MS68" s="221"/>
      <c r="MT68" s="221"/>
      <c r="MU68" s="221"/>
      <c r="MV68" s="221"/>
      <c r="MW68" s="221"/>
      <c r="MX68" s="221"/>
      <c r="MY68" s="221"/>
      <c r="MZ68" s="221"/>
      <c r="NA68" s="221"/>
      <c r="NB68" s="221"/>
      <c r="NC68" s="221"/>
      <c r="ND68" s="221"/>
      <c r="NE68" s="221"/>
      <c r="NF68" s="221"/>
      <c r="NG68" s="221"/>
      <c r="NH68" s="221"/>
      <c r="NI68" s="221"/>
      <c r="NJ68" s="221"/>
      <c r="NK68" s="221"/>
      <c r="NL68" s="221"/>
      <c r="NM68" s="221"/>
      <c r="NN68" s="221"/>
      <c r="NO68" s="221"/>
      <c r="NP68" s="221"/>
      <c r="NQ68" s="221"/>
      <c r="NR68" s="221"/>
      <c r="NS68" s="221"/>
      <c r="NT68" s="221"/>
      <c r="NU68" s="221"/>
      <c r="NV68" s="221"/>
      <c r="NW68" s="221"/>
      <c r="NX68" s="221"/>
      <c r="NY68" s="221"/>
      <c r="NZ68" s="221"/>
      <c r="OA68" s="221"/>
      <c r="OB68" s="221"/>
      <c r="OC68" s="221"/>
      <c r="OD68" s="221"/>
      <c r="OE68" s="221"/>
      <c r="OF68" s="221"/>
      <c r="OG68" s="221"/>
      <c r="OH68" s="221"/>
      <c r="OI68" s="221"/>
      <c r="OJ68" s="221"/>
      <c r="OK68" s="221"/>
      <c r="OL68" s="221"/>
      <c r="OM68" s="221"/>
      <c r="ON68" s="221"/>
      <c r="OO68" s="221"/>
      <c r="OP68" s="221"/>
      <c r="OQ68" s="221"/>
      <c r="OR68" s="221"/>
      <c r="OS68" s="221"/>
      <c r="OT68" s="221"/>
      <c r="OU68" s="221"/>
      <c r="OV68" s="221"/>
      <c r="OW68" s="221"/>
      <c r="OX68" s="221"/>
      <c r="OY68" s="221"/>
      <c r="OZ68" s="221"/>
      <c r="PA68" s="221"/>
      <c r="PB68" s="221"/>
      <c r="PC68" s="221"/>
      <c r="PD68" s="225"/>
    </row>
    <row r="69" spans="1:420" s="50" customFormat="1" ht="15.95" customHeight="1">
      <c r="A69" s="78">
        <v>7</v>
      </c>
      <c r="B69" s="168" t="s">
        <v>75</v>
      </c>
      <c r="C69" s="380"/>
      <c r="D69" s="381"/>
      <c r="E69" s="381"/>
      <c r="F69" s="381"/>
      <c r="G69" s="381"/>
      <c r="H69" s="381"/>
      <c r="I69" s="381"/>
      <c r="J69" s="381"/>
      <c r="K69" s="381"/>
      <c r="L69" s="381"/>
      <c r="M69" s="381"/>
      <c r="N69" s="381"/>
      <c r="O69" s="381"/>
      <c r="P69" s="381"/>
      <c r="Q69" s="381"/>
      <c r="R69" s="381"/>
      <c r="S69" s="381"/>
      <c r="T69" s="382"/>
    </row>
    <row r="70" spans="1:420" ht="15.75">
      <c r="A70" s="26">
        <v>1</v>
      </c>
      <c r="B70" s="69" t="s">
        <v>76</v>
      </c>
      <c r="C70" s="237"/>
      <c r="D70" s="238" t="s">
        <v>21</v>
      </c>
      <c r="E70" s="341"/>
      <c r="F70" s="215"/>
      <c r="G70" s="132">
        <v>0.5</v>
      </c>
      <c r="H70" s="133">
        <v>1.5</v>
      </c>
      <c r="I70" s="134">
        <v>1</v>
      </c>
      <c r="J70" s="110">
        <f t="shared" ref="J70:J82" si="33">(G70+H70+4*I70)/6</f>
        <v>1</v>
      </c>
      <c r="K70" s="111">
        <f t="shared" ref="K70:K82" si="34">(H70-G70)/6</f>
        <v>0.16666666666666666</v>
      </c>
      <c r="L70" s="112">
        <f t="shared" ref="L70:L82" si="35">K70^2</f>
        <v>2.7777777777777776E-2</v>
      </c>
      <c r="M70" s="113">
        <f>J70*'Input Data'!$B$2</f>
        <v>0.15</v>
      </c>
      <c r="N70" s="113">
        <f>J70*'Input Data'!$B$3</f>
        <v>0</v>
      </c>
      <c r="O70" s="113">
        <f>J70*'Input Data'!$B$4</f>
        <v>0.2</v>
      </c>
      <c r="P70" s="114">
        <f>J70*'Input Data'!$B$5</f>
        <v>0.25</v>
      </c>
      <c r="Q70" s="244">
        <f>'Adjustment Factors'!C29</f>
        <v>1.29</v>
      </c>
      <c r="R70" s="200">
        <f t="shared" ref="R70:R82" si="36">(J70+M70+N70+O70+P70)*Q70</f>
        <v>2.0640000000000001</v>
      </c>
      <c r="S70" s="191">
        <f>'Adjustment Factors'!D29</f>
        <v>5.077997925</v>
      </c>
      <c r="T70" s="202">
        <f t="shared" ref="T70:T82" si="37">(J70+M70+N70+O70+P70)*S70</f>
        <v>8.1247966799999993</v>
      </c>
      <c r="U70" s="209"/>
    </row>
    <row r="71" spans="1:420" ht="15.75">
      <c r="A71" s="26">
        <v>2</v>
      </c>
      <c r="B71" s="69" t="s">
        <v>77</v>
      </c>
      <c r="C71" s="69"/>
      <c r="D71" s="91" t="s">
        <v>21</v>
      </c>
      <c r="E71" s="342"/>
      <c r="F71" s="211"/>
      <c r="G71" s="132">
        <v>0.5</v>
      </c>
      <c r="H71" s="133">
        <v>1.5</v>
      </c>
      <c r="I71" s="134">
        <v>1</v>
      </c>
      <c r="J71" s="110">
        <f t="shared" si="33"/>
        <v>1</v>
      </c>
      <c r="K71" s="111">
        <f t="shared" si="34"/>
        <v>0.16666666666666666</v>
      </c>
      <c r="L71" s="112">
        <f t="shared" si="35"/>
        <v>2.7777777777777776E-2</v>
      </c>
      <c r="M71" s="113">
        <f>J71*'Input Data'!$B$2</f>
        <v>0.15</v>
      </c>
      <c r="N71" s="113">
        <f>J71*'Input Data'!$B$3</f>
        <v>0</v>
      </c>
      <c r="O71" s="113">
        <f>J71*'Input Data'!$B$4</f>
        <v>0.2</v>
      </c>
      <c r="P71" s="114">
        <f>J71*'Input Data'!$B$5</f>
        <v>0.25</v>
      </c>
      <c r="Q71" s="241">
        <f>'Adjustment Factors'!C29</f>
        <v>1.29</v>
      </c>
      <c r="R71" s="218">
        <f t="shared" si="36"/>
        <v>2.0640000000000001</v>
      </c>
      <c r="S71" s="249">
        <f>'Adjustment Factors'!D29</f>
        <v>5.077997925</v>
      </c>
      <c r="T71" s="218">
        <f t="shared" si="37"/>
        <v>8.1247966799999993</v>
      </c>
      <c r="U71" s="209"/>
    </row>
    <row r="72" spans="1:420" ht="15.75">
      <c r="A72" s="26">
        <v>3</v>
      </c>
      <c r="B72" s="69" t="s">
        <v>78</v>
      </c>
      <c r="C72" s="69"/>
      <c r="D72" s="91" t="s">
        <v>21</v>
      </c>
      <c r="E72" s="342"/>
      <c r="F72" s="211"/>
      <c r="G72" s="132">
        <v>0.5</v>
      </c>
      <c r="H72" s="133">
        <v>1.5</v>
      </c>
      <c r="I72" s="134">
        <v>1</v>
      </c>
      <c r="J72" s="110">
        <f t="shared" si="33"/>
        <v>1</v>
      </c>
      <c r="K72" s="111">
        <f t="shared" si="34"/>
        <v>0.16666666666666666</v>
      </c>
      <c r="L72" s="112">
        <f t="shared" si="35"/>
        <v>2.7777777777777776E-2</v>
      </c>
      <c r="M72" s="113">
        <f>J72*'Input Data'!$B$2</f>
        <v>0.15</v>
      </c>
      <c r="N72" s="113">
        <f>J72*'Input Data'!$B$3</f>
        <v>0</v>
      </c>
      <c r="O72" s="113">
        <f>J72*'Input Data'!$B$4</f>
        <v>0.2</v>
      </c>
      <c r="P72" s="114">
        <f>J72*'Input Data'!$B$5</f>
        <v>0.25</v>
      </c>
      <c r="Q72" s="241">
        <f>'Adjustment Factors'!C29</f>
        <v>1.29</v>
      </c>
      <c r="R72" s="218">
        <f t="shared" si="36"/>
        <v>2.0640000000000001</v>
      </c>
      <c r="S72" s="249">
        <f>'Adjustment Factors'!D29</f>
        <v>5.077997925</v>
      </c>
      <c r="T72" s="218">
        <f t="shared" si="37"/>
        <v>8.1247966799999993</v>
      </c>
      <c r="U72" s="209"/>
    </row>
    <row r="73" spans="1:420" ht="15.75">
      <c r="A73" s="26">
        <v>4</v>
      </c>
      <c r="B73" s="69" t="s">
        <v>79</v>
      </c>
      <c r="C73" s="69"/>
      <c r="D73" s="91" t="s">
        <v>21</v>
      </c>
      <c r="E73" s="342"/>
      <c r="F73" s="211"/>
      <c r="G73" s="132">
        <v>0.5</v>
      </c>
      <c r="H73" s="133">
        <v>1</v>
      </c>
      <c r="I73" s="134">
        <v>0.5</v>
      </c>
      <c r="J73" s="110">
        <f t="shared" si="33"/>
        <v>0.58333333333333337</v>
      </c>
      <c r="K73" s="111">
        <f t="shared" si="34"/>
        <v>8.3333333333333329E-2</v>
      </c>
      <c r="L73" s="112">
        <f t="shared" si="35"/>
        <v>6.9444444444444441E-3</v>
      </c>
      <c r="M73" s="113">
        <f>J73*'Input Data'!$B$2</f>
        <v>8.7500000000000008E-2</v>
      </c>
      <c r="N73" s="113">
        <f>J73*'Input Data'!$B$3</f>
        <v>0</v>
      </c>
      <c r="O73" s="113">
        <f>J73*'Input Data'!$B$4</f>
        <v>0.11666666666666668</v>
      </c>
      <c r="P73" s="114">
        <f>J73*'Input Data'!$B$5</f>
        <v>0.14583333333333334</v>
      </c>
      <c r="Q73" s="241">
        <f>'Adjustment Factors'!C29</f>
        <v>1.29</v>
      </c>
      <c r="R73" s="218">
        <f t="shared" si="36"/>
        <v>1.2040000000000002</v>
      </c>
      <c r="S73" s="249">
        <f>'Adjustment Factors'!D29</f>
        <v>5.077997925</v>
      </c>
      <c r="T73" s="218">
        <f t="shared" si="37"/>
        <v>4.7394647300000008</v>
      </c>
      <c r="U73" s="209"/>
    </row>
    <row r="74" spans="1:420" ht="15.75">
      <c r="A74" s="26">
        <v>5</v>
      </c>
      <c r="B74" s="69" t="s">
        <v>80</v>
      </c>
      <c r="C74" s="69"/>
      <c r="D74" s="91" t="s">
        <v>21</v>
      </c>
      <c r="E74" s="342"/>
      <c r="F74" s="211"/>
      <c r="G74" s="132">
        <v>0.5</v>
      </c>
      <c r="H74" s="133">
        <v>1.5</v>
      </c>
      <c r="I74" s="134">
        <v>1</v>
      </c>
      <c r="J74" s="110">
        <f t="shared" si="33"/>
        <v>1</v>
      </c>
      <c r="K74" s="111">
        <f t="shared" si="34"/>
        <v>0.16666666666666666</v>
      </c>
      <c r="L74" s="112">
        <f t="shared" si="35"/>
        <v>2.7777777777777776E-2</v>
      </c>
      <c r="M74" s="113">
        <f>J74*'Input Data'!$B$2</f>
        <v>0.15</v>
      </c>
      <c r="N74" s="113">
        <f>J74*'Input Data'!$B$3</f>
        <v>0</v>
      </c>
      <c r="O74" s="113">
        <f>J74*'Input Data'!$B$4</f>
        <v>0.2</v>
      </c>
      <c r="P74" s="114">
        <f>J74*'Input Data'!$B$5</f>
        <v>0.25</v>
      </c>
      <c r="Q74" s="241">
        <f>'Adjustment Factors'!C29</f>
        <v>1.29</v>
      </c>
      <c r="R74" s="218">
        <f t="shared" si="36"/>
        <v>2.0640000000000001</v>
      </c>
      <c r="S74" s="249">
        <f>'Adjustment Factors'!D29</f>
        <v>5.077997925</v>
      </c>
      <c r="T74" s="218">
        <f t="shared" si="37"/>
        <v>8.1247966799999993</v>
      </c>
      <c r="U74" s="209"/>
    </row>
    <row r="75" spans="1:420" ht="15.75">
      <c r="A75" s="26">
        <v>6</v>
      </c>
      <c r="B75" s="69" t="s">
        <v>81</v>
      </c>
      <c r="C75" s="69"/>
      <c r="D75" s="91" t="s">
        <v>21</v>
      </c>
      <c r="E75" s="342"/>
      <c r="F75" s="211"/>
      <c r="G75" s="132">
        <v>0.5</v>
      </c>
      <c r="H75" s="133">
        <v>1</v>
      </c>
      <c r="I75" s="134">
        <v>0.5</v>
      </c>
      <c r="J75" s="110">
        <f t="shared" si="33"/>
        <v>0.58333333333333337</v>
      </c>
      <c r="K75" s="111">
        <f t="shared" si="34"/>
        <v>8.3333333333333329E-2</v>
      </c>
      <c r="L75" s="112">
        <f t="shared" si="35"/>
        <v>6.9444444444444441E-3</v>
      </c>
      <c r="M75" s="113">
        <f>J75*'Input Data'!$B$2</f>
        <v>8.7500000000000008E-2</v>
      </c>
      <c r="N75" s="113">
        <f>J75*'Input Data'!$B$3</f>
        <v>0</v>
      </c>
      <c r="O75" s="113">
        <f>J75*'Input Data'!$B$4</f>
        <v>0.11666666666666668</v>
      </c>
      <c r="P75" s="114">
        <f>J75*'Input Data'!$B$5</f>
        <v>0.14583333333333334</v>
      </c>
      <c r="Q75" s="241">
        <f>'Adjustment Factors'!C29</f>
        <v>1.29</v>
      </c>
      <c r="R75" s="218">
        <f t="shared" si="36"/>
        <v>1.2040000000000002</v>
      </c>
      <c r="S75" s="249">
        <f>'Adjustment Factors'!D29</f>
        <v>5.077997925</v>
      </c>
      <c r="T75" s="218">
        <f t="shared" si="37"/>
        <v>4.7394647300000008</v>
      </c>
      <c r="U75" s="209"/>
    </row>
    <row r="76" spans="1:420" ht="15.75">
      <c r="A76" s="26">
        <v>7</v>
      </c>
      <c r="B76" s="69" t="s">
        <v>82</v>
      </c>
      <c r="C76" s="69"/>
      <c r="D76" s="91" t="s">
        <v>21</v>
      </c>
      <c r="E76" s="342"/>
      <c r="F76" s="211"/>
      <c r="G76" s="132">
        <v>0.5</v>
      </c>
      <c r="H76" s="133">
        <v>1</v>
      </c>
      <c r="I76" s="134">
        <v>0.5</v>
      </c>
      <c r="J76" s="110">
        <f t="shared" si="33"/>
        <v>0.58333333333333337</v>
      </c>
      <c r="K76" s="111">
        <f t="shared" si="34"/>
        <v>8.3333333333333329E-2</v>
      </c>
      <c r="L76" s="112">
        <f t="shared" si="35"/>
        <v>6.9444444444444441E-3</v>
      </c>
      <c r="M76" s="113">
        <f>J76*'Input Data'!$B$2</f>
        <v>8.7500000000000008E-2</v>
      </c>
      <c r="N76" s="113">
        <f>J76*'Input Data'!$B$3</f>
        <v>0</v>
      </c>
      <c r="O76" s="113">
        <f>J76*'Input Data'!$B$4</f>
        <v>0.11666666666666668</v>
      </c>
      <c r="P76" s="114">
        <f>J76*'Input Data'!$B$5</f>
        <v>0.14583333333333334</v>
      </c>
      <c r="Q76" s="241">
        <f>'Adjustment Factors'!C29</f>
        <v>1.29</v>
      </c>
      <c r="R76" s="218">
        <f t="shared" si="36"/>
        <v>1.2040000000000002</v>
      </c>
      <c r="S76" s="249">
        <f>'Adjustment Factors'!D29</f>
        <v>5.077997925</v>
      </c>
      <c r="T76" s="218">
        <f t="shared" si="37"/>
        <v>4.7394647300000008</v>
      </c>
      <c r="U76" s="209"/>
    </row>
    <row r="77" spans="1:420" ht="15.75">
      <c r="A77" s="26">
        <v>8</v>
      </c>
      <c r="B77" s="69" t="s">
        <v>83</v>
      </c>
      <c r="C77" s="69"/>
      <c r="D77" s="91" t="s">
        <v>21</v>
      </c>
      <c r="E77" s="342"/>
      <c r="F77" s="211"/>
      <c r="G77" s="132">
        <v>0.5</v>
      </c>
      <c r="H77" s="133">
        <v>1.5</v>
      </c>
      <c r="I77" s="134">
        <v>1</v>
      </c>
      <c r="J77" s="110">
        <f t="shared" si="33"/>
        <v>1</v>
      </c>
      <c r="K77" s="111">
        <f t="shared" si="34"/>
        <v>0.16666666666666666</v>
      </c>
      <c r="L77" s="112">
        <f t="shared" si="35"/>
        <v>2.7777777777777776E-2</v>
      </c>
      <c r="M77" s="113">
        <f>J77*'Input Data'!$B$2</f>
        <v>0.15</v>
      </c>
      <c r="N77" s="113">
        <f>J77*'Input Data'!$B$3</f>
        <v>0</v>
      </c>
      <c r="O77" s="113">
        <f>J77*'Input Data'!$B$4</f>
        <v>0.2</v>
      </c>
      <c r="P77" s="114">
        <f>J77*'Input Data'!$B$5</f>
        <v>0.25</v>
      </c>
      <c r="Q77" s="241">
        <f>'Adjustment Factors'!C29</f>
        <v>1.29</v>
      </c>
      <c r="R77" s="218">
        <f t="shared" si="36"/>
        <v>2.0640000000000001</v>
      </c>
      <c r="S77" s="249">
        <f>'Adjustment Factors'!D29</f>
        <v>5.077997925</v>
      </c>
      <c r="T77" s="218">
        <f t="shared" si="37"/>
        <v>8.1247966799999993</v>
      </c>
      <c r="U77" s="209"/>
    </row>
    <row r="78" spans="1:420" ht="15.75">
      <c r="A78" s="26">
        <v>9</v>
      </c>
      <c r="B78" s="69" t="s">
        <v>84</v>
      </c>
      <c r="C78" s="69"/>
      <c r="D78" s="91" t="s">
        <v>21</v>
      </c>
      <c r="E78" s="342"/>
      <c r="F78" s="211"/>
      <c r="G78" s="132">
        <v>0.5</v>
      </c>
      <c r="H78" s="133">
        <v>1.5</v>
      </c>
      <c r="I78" s="134">
        <v>1</v>
      </c>
      <c r="J78" s="110">
        <f t="shared" si="33"/>
        <v>1</v>
      </c>
      <c r="K78" s="111">
        <f t="shared" si="34"/>
        <v>0.16666666666666666</v>
      </c>
      <c r="L78" s="112">
        <f t="shared" si="35"/>
        <v>2.7777777777777776E-2</v>
      </c>
      <c r="M78" s="113">
        <f>J78*'Input Data'!$B$2</f>
        <v>0.15</v>
      </c>
      <c r="N78" s="113">
        <f>J78*'Input Data'!$B$3</f>
        <v>0</v>
      </c>
      <c r="O78" s="113">
        <f>J78*'Input Data'!$B$4</f>
        <v>0.2</v>
      </c>
      <c r="P78" s="114">
        <f>J78*'Input Data'!$B$5</f>
        <v>0.25</v>
      </c>
      <c r="Q78" s="241">
        <f>'Adjustment Factors'!C29</f>
        <v>1.29</v>
      </c>
      <c r="R78" s="218">
        <f t="shared" si="36"/>
        <v>2.0640000000000001</v>
      </c>
      <c r="S78" s="249">
        <f>'Adjustment Factors'!D29</f>
        <v>5.077997925</v>
      </c>
      <c r="T78" s="218">
        <f t="shared" si="37"/>
        <v>8.1247966799999993</v>
      </c>
      <c r="U78" s="209"/>
    </row>
    <row r="79" spans="1:420" ht="15.75">
      <c r="A79" s="26">
        <v>10</v>
      </c>
      <c r="B79" s="69" t="s">
        <v>85</v>
      </c>
      <c r="C79" s="69"/>
      <c r="D79" s="91" t="s">
        <v>21</v>
      </c>
      <c r="E79" s="342"/>
      <c r="F79" s="211"/>
      <c r="G79" s="132">
        <v>0.5</v>
      </c>
      <c r="H79" s="133">
        <v>1.5</v>
      </c>
      <c r="I79" s="134">
        <v>1</v>
      </c>
      <c r="J79" s="110">
        <f t="shared" si="33"/>
        <v>1</v>
      </c>
      <c r="K79" s="111">
        <f t="shared" si="34"/>
        <v>0.16666666666666666</v>
      </c>
      <c r="L79" s="112">
        <f t="shared" si="35"/>
        <v>2.7777777777777776E-2</v>
      </c>
      <c r="M79" s="113">
        <f>J79*'Input Data'!$B$2</f>
        <v>0.15</v>
      </c>
      <c r="N79" s="113">
        <f>J79*'Input Data'!$B$3</f>
        <v>0</v>
      </c>
      <c r="O79" s="113">
        <f>J79*'Input Data'!$B$4</f>
        <v>0.2</v>
      </c>
      <c r="P79" s="114">
        <f>J79*'Input Data'!$B$5</f>
        <v>0.25</v>
      </c>
      <c r="Q79" s="241">
        <f>'Adjustment Factors'!C29</f>
        <v>1.29</v>
      </c>
      <c r="R79" s="218">
        <f t="shared" si="36"/>
        <v>2.0640000000000001</v>
      </c>
      <c r="S79" s="249">
        <f>'Adjustment Factors'!D29</f>
        <v>5.077997925</v>
      </c>
      <c r="T79" s="218">
        <f t="shared" si="37"/>
        <v>8.1247966799999993</v>
      </c>
      <c r="U79" s="209"/>
    </row>
    <row r="80" spans="1:420" ht="15.75">
      <c r="A80" s="26">
        <v>11</v>
      </c>
      <c r="B80" s="69" t="s">
        <v>86</v>
      </c>
      <c r="C80" s="69"/>
      <c r="D80" s="91" t="s">
        <v>21</v>
      </c>
      <c r="E80" s="342"/>
      <c r="F80" s="211"/>
      <c r="G80" s="132">
        <v>0.5</v>
      </c>
      <c r="H80" s="133">
        <v>1.5</v>
      </c>
      <c r="I80" s="134">
        <v>1</v>
      </c>
      <c r="J80" s="110">
        <f t="shared" si="33"/>
        <v>1</v>
      </c>
      <c r="K80" s="111">
        <f t="shared" si="34"/>
        <v>0.16666666666666666</v>
      </c>
      <c r="L80" s="112">
        <f t="shared" si="35"/>
        <v>2.7777777777777776E-2</v>
      </c>
      <c r="M80" s="113">
        <f>J80*'Input Data'!$B$2</f>
        <v>0.15</v>
      </c>
      <c r="N80" s="113">
        <f>J80*'Input Data'!$B$3</f>
        <v>0</v>
      </c>
      <c r="O80" s="113">
        <f>J80*'Input Data'!$B$4</f>
        <v>0.2</v>
      </c>
      <c r="P80" s="114">
        <f>J80*'Input Data'!$B$5</f>
        <v>0.25</v>
      </c>
      <c r="Q80" s="241">
        <f>'Adjustment Factors'!C29</f>
        <v>1.29</v>
      </c>
      <c r="R80" s="218">
        <f t="shared" si="36"/>
        <v>2.0640000000000001</v>
      </c>
      <c r="S80" s="249">
        <f>'Adjustment Factors'!D29</f>
        <v>5.077997925</v>
      </c>
      <c r="T80" s="218">
        <f t="shared" si="37"/>
        <v>8.1247966799999993</v>
      </c>
      <c r="U80" s="209"/>
    </row>
    <row r="81" spans="1:420" ht="15.75">
      <c r="A81" s="26">
        <v>12</v>
      </c>
      <c r="B81" s="69" t="s">
        <v>87</v>
      </c>
      <c r="C81" s="69"/>
      <c r="D81" s="91" t="s">
        <v>21</v>
      </c>
      <c r="E81" s="342"/>
      <c r="F81" s="211"/>
      <c r="G81" s="132">
        <v>0.5</v>
      </c>
      <c r="H81" s="133">
        <v>1</v>
      </c>
      <c r="I81" s="134">
        <v>0.5</v>
      </c>
      <c r="J81" s="110">
        <f t="shared" si="33"/>
        <v>0.58333333333333337</v>
      </c>
      <c r="K81" s="111">
        <f t="shared" si="34"/>
        <v>8.3333333333333329E-2</v>
      </c>
      <c r="L81" s="112">
        <f t="shared" si="35"/>
        <v>6.9444444444444441E-3</v>
      </c>
      <c r="M81" s="113">
        <f>J81*'Input Data'!$B$2</f>
        <v>8.7500000000000008E-2</v>
      </c>
      <c r="N81" s="113">
        <f>J81*'Input Data'!$B$3</f>
        <v>0</v>
      </c>
      <c r="O81" s="113">
        <f>J81*'Input Data'!$B$4</f>
        <v>0.11666666666666668</v>
      </c>
      <c r="P81" s="114">
        <f>J81*'Input Data'!$B$5</f>
        <v>0.14583333333333334</v>
      </c>
      <c r="Q81" s="241">
        <f>'Adjustment Factors'!C29</f>
        <v>1.29</v>
      </c>
      <c r="R81" s="218">
        <f t="shared" si="36"/>
        <v>1.2040000000000002</v>
      </c>
      <c r="S81" s="249">
        <f>'Adjustment Factors'!D29</f>
        <v>5.077997925</v>
      </c>
      <c r="T81" s="218">
        <f t="shared" si="37"/>
        <v>4.7394647300000008</v>
      </c>
      <c r="U81" s="209"/>
    </row>
    <row r="82" spans="1:420" ht="15.75">
      <c r="A82" s="49">
        <v>13</v>
      </c>
      <c r="B82" s="68" t="s">
        <v>88</v>
      </c>
      <c r="C82" s="68"/>
      <c r="D82" s="91" t="s">
        <v>21</v>
      </c>
      <c r="E82" s="28"/>
      <c r="F82" s="213"/>
      <c r="G82" s="132">
        <v>1</v>
      </c>
      <c r="H82" s="133">
        <v>2</v>
      </c>
      <c r="I82" s="134">
        <v>1.5</v>
      </c>
      <c r="J82" s="110">
        <f t="shared" si="33"/>
        <v>1.5</v>
      </c>
      <c r="K82" s="111">
        <f t="shared" si="34"/>
        <v>0.16666666666666666</v>
      </c>
      <c r="L82" s="112">
        <f t="shared" si="35"/>
        <v>2.7777777777777776E-2</v>
      </c>
      <c r="M82" s="113">
        <f>J82*'Input Data'!$B$2</f>
        <v>0.22499999999999998</v>
      </c>
      <c r="N82" s="113">
        <f>J82*'Input Data'!$B$3</f>
        <v>0</v>
      </c>
      <c r="O82" s="113">
        <f>J82*'Input Data'!$B$4</f>
        <v>0.30000000000000004</v>
      </c>
      <c r="P82" s="114">
        <f>J82*'Input Data'!$B$5</f>
        <v>0.375</v>
      </c>
      <c r="Q82" s="241">
        <f>'Adjustment Factors'!C29</f>
        <v>1.29</v>
      </c>
      <c r="R82" s="218">
        <f t="shared" si="36"/>
        <v>3.0960000000000005</v>
      </c>
      <c r="S82" s="249">
        <f>'Adjustment Factors'!D29</f>
        <v>5.077997925</v>
      </c>
      <c r="T82" s="218">
        <f t="shared" si="37"/>
        <v>12.187195020000003</v>
      </c>
      <c r="U82" s="209"/>
    </row>
    <row r="83" spans="1:420" s="99" customFormat="1" ht="15.75">
      <c r="A83" s="97"/>
      <c r="B83" s="155"/>
      <c r="C83" s="232"/>
      <c r="D83" s="292"/>
      <c r="E83" s="343"/>
      <c r="F83" s="346"/>
      <c r="G83" s="345"/>
      <c r="H83" s="293"/>
      <c r="I83" s="293"/>
      <c r="J83" s="246"/>
      <c r="K83" s="347"/>
      <c r="L83" s="246"/>
      <c r="M83" s="347"/>
      <c r="N83" s="234"/>
      <c r="O83" s="234"/>
      <c r="P83" s="246"/>
      <c r="Q83" s="245"/>
      <c r="R83" s="254"/>
      <c r="S83" s="253"/>
      <c r="T83" s="235"/>
      <c r="U83" s="239"/>
      <c r="V83" s="221"/>
      <c r="W83" s="221"/>
      <c r="X83" s="221"/>
      <c r="Y83" s="221"/>
      <c r="Z83" s="221"/>
      <c r="AA83" s="221"/>
      <c r="AB83" s="221"/>
      <c r="AC83" s="221"/>
      <c r="AD83" s="221"/>
      <c r="AE83" s="221"/>
      <c r="AF83" s="221"/>
      <c r="AG83" s="221"/>
      <c r="AH83" s="221"/>
      <c r="AI83" s="221"/>
      <c r="AJ83" s="221"/>
      <c r="AK83" s="221"/>
      <c r="AL83" s="221"/>
      <c r="AM83" s="221"/>
      <c r="AN83" s="221"/>
      <c r="AO83" s="221"/>
      <c r="AP83" s="221"/>
      <c r="AQ83" s="221"/>
      <c r="AR83" s="221"/>
      <c r="AS83" s="221"/>
      <c r="AT83" s="221"/>
      <c r="AU83" s="221"/>
      <c r="AV83" s="221"/>
      <c r="AW83" s="221"/>
      <c r="AX83" s="221"/>
      <c r="AY83" s="221"/>
      <c r="AZ83" s="221"/>
      <c r="BA83" s="221"/>
      <c r="BB83" s="221"/>
      <c r="BC83" s="221"/>
      <c r="BD83" s="221"/>
      <c r="BE83" s="221"/>
      <c r="BF83" s="221"/>
      <c r="BG83" s="221"/>
      <c r="BH83" s="221"/>
      <c r="BI83" s="221"/>
      <c r="BJ83" s="221"/>
      <c r="BK83" s="221"/>
      <c r="BL83" s="221"/>
      <c r="BM83" s="221"/>
      <c r="BN83" s="221"/>
      <c r="BO83" s="221"/>
      <c r="BP83" s="221"/>
      <c r="BQ83" s="221"/>
      <c r="BR83" s="221"/>
      <c r="BS83" s="221"/>
      <c r="BT83" s="221"/>
      <c r="BU83" s="221"/>
      <c r="BV83" s="221"/>
      <c r="BW83" s="221"/>
      <c r="BX83" s="221"/>
      <c r="BY83" s="221"/>
      <c r="BZ83" s="221"/>
      <c r="CA83" s="221"/>
      <c r="CB83" s="221"/>
      <c r="CC83" s="221"/>
      <c r="CD83" s="221"/>
      <c r="CE83" s="221"/>
      <c r="CF83" s="221"/>
      <c r="CG83" s="221"/>
      <c r="CH83" s="221"/>
      <c r="CI83" s="221"/>
      <c r="CJ83" s="221"/>
      <c r="CK83" s="221"/>
      <c r="CL83" s="221"/>
      <c r="CM83" s="221"/>
      <c r="CN83" s="221"/>
      <c r="CO83" s="221"/>
      <c r="CP83" s="221"/>
      <c r="CQ83" s="221"/>
      <c r="CR83" s="221"/>
      <c r="CS83" s="221"/>
      <c r="CT83" s="221"/>
      <c r="CU83" s="221"/>
      <c r="CV83" s="221"/>
      <c r="CW83" s="221"/>
      <c r="CX83" s="221"/>
      <c r="CY83" s="221"/>
      <c r="CZ83" s="221"/>
      <c r="DA83" s="221"/>
      <c r="DB83" s="221"/>
      <c r="DC83" s="221"/>
      <c r="DD83" s="221"/>
      <c r="DE83" s="221"/>
      <c r="DF83" s="221"/>
      <c r="DG83" s="221"/>
      <c r="DH83" s="221"/>
      <c r="DI83" s="221"/>
      <c r="DJ83" s="221"/>
      <c r="DK83" s="221"/>
      <c r="DL83" s="221"/>
      <c r="DM83" s="221"/>
      <c r="DN83" s="221"/>
      <c r="DO83" s="221"/>
      <c r="DP83" s="221"/>
      <c r="DQ83" s="221"/>
      <c r="DR83" s="221"/>
      <c r="DS83" s="221"/>
      <c r="DT83" s="221"/>
      <c r="DU83" s="221"/>
      <c r="DV83" s="221"/>
      <c r="DW83" s="221"/>
      <c r="DX83" s="221"/>
      <c r="DY83" s="221"/>
      <c r="DZ83" s="221"/>
      <c r="EA83" s="221"/>
      <c r="EB83" s="221"/>
      <c r="EC83" s="221"/>
      <c r="ED83" s="221"/>
      <c r="EE83" s="221"/>
      <c r="EF83" s="221"/>
      <c r="EG83" s="221"/>
      <c r="EH83" s="221"/>
      <c r="EI83" s="221"/>
      <c r="EJ83" s="221"/>
      <c r="EK83" s="221"/>
      <c r="EL83" s="221"/>
      <c r="EM83" s="221"/>
      <c r="EN83" s="221"/>
      <c r="EO83" s="221"/>
      <c r="EP83" s="221"/>
      <c r="EQ83" s="221"/>
      <c r="ER83" s="221"/>
      <c r="ES83" s="221"/>
      <c r="ET83" s="221"/>
      <c r="EU83" s="221"/>
      <c r="EV83" s="221"/>
      <c r="EW83" s="221"/>
      <c r="EX83" s="221"/>
      <c r="EY83" s="221"/>
      <c r="EZ83" s="221"/>
      <c r="FA83" s="221"/>
      <c r="FB83" s="221"/>
      <c r="FC83" s="221"/>
      <c r="FD83" s="221"/>
      <c r="FE83" s="221"/>
      <c r="FF83" s="221"/>
      <c r="FG83" s="221"/>
      <c r="FH83" s="221"/>
      <c r="FI83" s="221"/>
      <c r="FJ83" s="221"/>
      <c r="FK83" s="221"/>
      <c r="FL83" s="221"/>
      <c r="FM83" s="221"/>
      <c r="FN83" s="221"/>
      <c r="FO83" s="221"/>
      <c r="FP83" s="221"/>
      <c r="FQ83" s="221"/>
      <c r="FR83" s="221"/>
      <c r="FS83" s="221"/>
      <c r="FT83" s="221"/>
      <c r="FU83" s="221"/>
      <c r="FV83" s="221"/>
      <c r="FW83" s="221"/>
      <c r="FX83" s="221"/>
      <c r="FY83" s="221"/>
      <c r="FZ83" s="221"/>
      <c r="GA83" s="221"/>
      <c r="GB83" s="221"/>
      <c r="GC83" s="221"/>
      <c r="GD83" s="221"/>
      <c r="GE83" s="221"/>
      <c r="GF83" s="221"/>
      <c r="GG83" s="221"/>
      <c r="GH83" s="221"/>
      <c r="GI83" s="221"/>
      <c r="GJ83" s="221"/>
      <c r="GK83" s="221"/>
      <c r="GL83" s="221"/>
      <c r="GM83" s="221"/>
      <c r="GN83" s="221"/>
      <c r="GO83" s="221"/>
      <c r="GP83" s="221"/>
      <c r="GQ83" s="221"/>
      <c r="GR83" s="221"/>
      <c r="GS83" s="221"/>
      <c r="GT83" s="221"/>
      <c r="GU83" s="221"/>
      <c r="GV83" s="221"/>
      <c r="GW83" s="221"/>
      <c r="GX83" s="221"/>
      <c r="GY83" s="221"/>
      <c r="GZ83" s="221"/>
      <c r="HA83" s="221"/>
      <c r="HB83" s="221"/>
      <c r="HC83" s="221"/>
      <c r="HD83" s="221"/>
      <c r="HE83" s="221"/>
      <c r="HF83" s="221"/>
      <c r="HG83" s="221"/>
      <c r="HH83" s="221"/>
      <c r="HI83" s="221"/>
      <c r="HJ83" s="221"/>
      <c r="HK83" s="221"/>
      <c r="HL83" s="221"/>
      <c r="HM83" s="221"/>
      <c r="HN83" s="221"/>
      <c r="HO83" s="221"/>
      <c r="HP83" s="221"/>
      <c r="HQ83" s="221"/>
      <c r="HR83" s="221"/>
      <c r="HS83" s="221"/>
      <c r="HT83" s="221"/>
      <c r="HU83" s="221"/>
      <c r="HV83" s="221"/>
      <c r="HW83" s="221"/>
      <c r="HX83" s="221"/>
      <c r="HY83" s="221"/>
      <c r="HZ83" s="221"/>
      <c r="IA83" s="221"/>
      <c r="IB83" s="221"/>
      <c r="IC83" s="221"/>
      <c r="ID83" s="221"/>
      <c r="IE83" s="221"/>
      <c r="IF83" s="221"/>
      <c r="IG83" s="221"/>
      <c r="IH83" s="221"/>
      <c r="II83" s="221"/>
      <c r="IJ83" s="221"/>
      <c r="IK83" s="221"/>
      <c r="IL83" s="221"/>
      <c r="IM83" s="221"/>
      <c r="IN83" s="221"/>
      <c r="IO83" s="221"/>
      <c r="IP83" s="221"/>
      <c r="IQ83" s="221"/>
      <c r="IR83" s="221"/>
      <c r="IS83" s="221"/>
      <c r="IT83" s="221"/>
      <c r="IU83" s="221"/>
      <c r="IV83" s="221"/>
      <c r="IW83" s="221"/>
      <c r="IX83" s="221"/>
      <c r="IY83" s="221"/>
      <c r="IZ83" s="221"/>
      <c r="JA83" s="221"/>
      <c r="JB83" s="221"/>
      <c r="JC83" s="221"/>
      <c r="JD83" s="221"/>
      <c r="JE83" s="221"/>
      <c r="JF83" s="221"/>
      <c r="JG83" s="221"/>
      <c r="JH83" s="221"/>
      <c r="JI83" s="221"/>
      <c r="JJ83" s="221"/>
      <c r="JK83" s="221"/>
      <c r="JL83" s="221"/>
      <c r="JM83" s="221"/>
      <c r="JN83" s="221"/>
      <c r="JO83" s="221"/>
      <c r="JP83" s="221"/>
      <c r="JQ83" s="221"/>
      <c r="JR83" s="221"/>
      <c r="JS83" s="221"/>
      <c r="JT83" s="221"/>
      <c r="JU83" s="221"/>
      <c r="JV83" s="221"/>
      <c r="JW83" s="221"/>
      <c r="JX83" s="221"/>
      <c r="JY83" s="221"/>
      <c r="JZ83" s="221"/>
      <c r="KA83" s="221"/>
      <c r="KB83" s="221"/>
      <c r="KC83" s="221"/>
      <c r="KD83" s="221"/>
      <c r="KE83" s="221"/>
      <c r="KF83" s="221"/>
      <c r="KG83" s="221"/>
      <c r="KH83" s="221"/>
      <c r="KI83" s="221"/>
      <c r="KJ83" s="221"/>
      <c r="KK83" s="221"/>
      <c r="KL83" s="221"/>
      <c r="KM83" s="221"/>
      <c r="KN83" s="221"/>
      <c r="KO83" s="221"/>
      <c r="KP83" s="221"/>
      <c r="KQ83" s="221"/>
      <c r="KR83" s="221"/>
      <c r="KS83" s="221"/>
      <c r="KT83" s="221"/>
      <c r="KU83" s="221"/>
      <c r="KV83" s="221"/>
      <c r="KW83" s="221"/>
      <c r="KX83" s="221"/>
      <c r="KY83" s="221"/>
      <c r="KZ83" s="221"/>
      <c r="LA83" s="221"/>
      <c r="LB83" s="221"/>
      <c r="LC83" s="221"/>
      <c r="LD83" s="221"/>
      <c r="LE83" s="221"/>
      <c r="LF83" s="221"/>
      <c r="LG83" s="221"/>
      <c r="LH83" s="221"/>
      <c r="LI83" s="221"/>
      <c r="LJ83" s="221"/>
      <c r="LK83" s="221"/>
      <c r="LL83" s="221"/>
      <c r="LM83" s="221"/>
      <c r="LN83" s="221"/>
      <c r="LO83" s="221"/>
      <c r="LP83" s="221"/>
      <c r="LQ83" s="221"/>
      <c r="LR83" s="221"/>
      <c r="LS83" s="221"/>
      <c r="LT83" s="221"/>
      <c r="LU83" s="221"/>
      <c r="LV83" s="221"/>
      <c r="LW83" s="221"/>
      <c r="LX83" s="221"/>
      <c r="LY83" s="221"/>
      <c r="LZ83" s="221"/>
      <c r="MA83" s="221"/>
      <c r="MB83" s="221"/>
      <c r="MC83" s="221"/>
      <c r="MD83" s="221"/>
      <c r="ME83" s="221"/>
      <c r="MF83" s="221"/>
      <c r="MG83" s="221"/>
      <c r="MH83" s="221"/>
      <c r="MI83" s="221"/>
      <c r="MJ83" s="221"/>
      <c r="MK83" s="221"/>
      <c r="ML83" s="221"/>
      <c r="MM83" s="221"/>
      <c r="MN83" s="221"/>
      <c r="MO83" s="221"/>
      <c r="MP83" s="221"/>
      <c r="MQ83" s="221"/>
      <c r="MR83" s="221"/>
      <c r="MS83" s="221"/>
      <c r="MT83" s="221"/>
      <c r="MU83" s="221"/>
      <c r="MV83" s="221"/>
      <c r="MW83" s="221"/>
      <c r="MX83" s="221"/>
      <c r="MY83" s="221"/>
      <c r="MZ83" s="221"/>
      <c r="NA83" s="221"/>
      <c r="NB83" s="221"/>
      <c r="NC83" s="221"/>
      <c r="ND83" s="221"/>
      <c r="NE83" s="221"/>
      <c r="NF83" s="221"/>
      <c r="NG83" s="221"/>
      <c r="NH83" s="221"/>
      <c r="NI83" s="221"/>
      <c r="NJ83" s="221"/>
      <c r="NK83" s="221"/>
      <c r="NL83" s="221"/>
      <c r="NM83" s="221"/>
      <c r="NN83" s="221"/>
      <c r="NO83" s="221"/>
      <c r="NP83" s="221"/>
      <c r="NQ83" s="221"/>
      <c r="NR83" s="221"/>
      <c r="NS83" s="221"/>
      <c r="NT83" s="221"/>
      <c r="NU83" s="221"/>
      <c r="NV83" s="221"/>
      <c r="NW83" s="221"/>
      <c r="NX83" s="221"/>
      <c r="NY83" s="221"/>
      <c r="NZ83" s="221"/>
      <c r="OA83" s="221"/>
      <c r="OB83" s="221"/>
      <c r="OC83" s="221"/>
      <c r="OD83" s="221"/>
      <c r="OE83" s="221"/>
      <c r="OF83" s="221"/>
      <c r="OG83" s="221"/>
      <c r="OH83" s="221"/>
      <c r="OI83" s="221"/>
      <c r="OJ83" s="221"/>
      <c r="OK83" s="221"/>
      <c r="OL83" s="221"/>
      <c r="OM83" s="221"/>
      <c r="ON83" s="221"/>
      <c r="OO83" s="221"/>
      <c r="OP83" s="221"/>
      <c r="OQ83" s="221"/>
      <c r="OR83" s="221"/>
      <c r="OS83" s="221"/>
      <c r="OT83" s="221"/>
      <c r="OU83" s="221"/>
      <c r="OV83" s="221"/>
      <c r="OW83" s="221"/>
      <c r="OX83" s="221"/>
      <c r="OY83" s="221"/>
      <c r="OZ83" s="221"/>
      <c r="PA83" s="221"/>
      <c r="PB83" s="221"/>
      <c r="PC83" s="221"/>
      <c r="PD83" s="225"/>
    </row>
    <row r="84" spans="1:420" s="50" customFormat="1" ht="15.95" customHeight="1">
      <c r="A84" s="78">
        <v>8</v>
      </c>
      <c r="B84" s="168" t="s">
        <v>89</v>
      </c>
      <c r="C84" s="526"/>
      <c r="D84" s="527"/>
      <c r="E84" s="527"/>
      <c r="F84" s="527"/>
      <c r="G84" s="527"/>
      <c r="H84" s="527"/>
      <c r="I84" s="527"/>
      <c r="J84" s="527"/>
      <c r="K84" s="527"/>
      <c r="L84" s="527"/>
      <c r="M84" s="527"/>
      <c r="N84" s="527"/>
      <c r="O84" s="527"/>
      <c r="P84" s="527"/>
      <c r="Q84" s="527"/>
      <c r="R84" s="527"/>
      <c r="S84" s="527"/>
      <c r="T84" s="528"/>
    </row>
    <row r="85" spans="1:420" ht="15.75">
      <c r="A85" s="26">
        <v>1</v>
      </c>
      <c r="B85" s="69" t="s">
        <v>90</v>
      </c>
      <c r="C85" s="237"/>
      <c r="D85" s="238" t="s">
        <v>21</v>
      </c>
      <c r="E85" s="341"/>
      <c r="F85" s="215"/>
      <c r="G85" s="132">
        <v>1</v>
      </c>
      <c r="H85" s="133">
        <v>2</v>
      </c>
      <c r="I85" s="134">
        <v>1.5</v>
      </c>
      <c r="J85" s="110">
        <f t="shared" ref="J85:J86" si="38">(G85+H85+4*I85)/6</f>
        <v>1.5</v>
      </c>
      <c r="K85" s="111">
        <f t="shared" ref="K85:K86" si="39">(H85-G85)/6</f>
        <v>0.16666666666666666</v>
      </c>
      <c r="L85" s="112">
        <f t="shared" ref="L85:L86" si="40">K85^2</f>
        <v>2.7777777777777776E-2</v>
      </c>
      <c r="M85" s="113">
        <f>J85*'Input Data'!$B$2</f>
        <v>0.22499999999999998</v>
      </c>
      <c r="N85" s="113">
        <f>J85*'Input Data'!$B$3</f>
        <v>0</v>
      </c>
      <c r="O85" s="113">
        <f>J85*'Input Data'!$B$4</f>
        <v>0.30000000000000004</v>
      </c>
      <c r="P85" s="114">
        <f>J85*'Input Data'!$B$5</f>
        <v>0.375</v>
      </c>
      <c r="Q85" s="244">
        <f>'Adjustment Factors'!C29</f>
        <v>1.29</v>
      </c>
      <c r="R85" s="202">
        <f t="shared" ref="R85:R86" si="41">(J85+M85+N85+O85+P85)*Q85</f>
        <v>3.0960000000000005</v>
      </c>
      <c r="S85" s="249">
        <f>'Adjustment Factors'!D29</f>
        <v>5.077997925</v>
      </c>
      <c r="T85" s="202">
        <f t="shared" ref="T85:T86" si="42">(J85+M85+N85+O85+P85)*S85</f>
        <v>12.187195020000003</v>
      </c>
      <c r="U85" s="209"/>
    </row>
    <row r="86" spans="1:420" ht="15.75">
      <c r="A86" s="49">
        <v>2</v>
      </c>
      <c r="B86" s="68" t="s">
        <v>91</v>
      </c>
      <c r="C86" s="68"/>
      <c r="D86" s="91" t="s">
        <v>21</v>
      </c>
      <c r="E86" s="28"/>
      <c r="F86" s="213"/>
      <c r="G86" s="132">
        <v>1</v>
      </c>
      <c r="H86" s="133">
        <v>2</v>
      </c>
      <c r="I86" s="134">
        <v>1.5</v>
      </c>
      <c r="J86" s="110">
        <f t="shared" si="38"/>
        <v>1.5</v>
      </c>
      <c r="K86" s="111">
        <f t="shared" si="39"/>
        <v>0.16666666666666666</v>
      </c>
      <c r="L86" s="112">
        <f t="shared" si="40"/>
        <v>2.7777777777777776E-2</v>
      </c>
      <c r="M86" s="113">
        <f>J86*'Input Data'!$B$2</f>
        <v>0.22499999999999998</v>
      </c>
      <c r="N86" s="113">
        <f>J86*'Input Data'!$B$3</f>
        <v>0</v>
      </c>
      <c r="O86" s="113">
        <f>J86*'Input Data'!$B$4</f>
        <v>0.30000000000000004</v>
      </c>
      <c r="P86" s="114">
        <f>J86*'Input Data'!$B$5</f>
        <v>0.375</v>
      </c>
      <c r="Q86" s="241">
        <f>'Adjustment Factors'!C29</f>
        <v>1.29</v>
      </c>
      <c r="R86" s="218">
        <f>(J86+M86+N86+O86+P86)*Q86</f>
        <v>3.0960000000000005</v>
      </c>
      <c r="S86" s="249">
        <f>'Adjustment Factors'!D29</f>
        <v>5.077997925</v>
      </c>
      <c r="T86" s="218">
        <f t="shared" si="42"/>
        <v>12.187195020000003</v>
      </c>
      <c r="U86" s="209"/>
    </row>
    <row r="87" spans="1:420" s="74" customFormat="1" ht="15.75">
      <c r="A87" s="26"/>
      <c r="B87" s="156"/>
      <c r="C87" s="300"/>
      <c r="D87" s="301"/>
      <c r="E87" s="28"/>
      <c r="F87" s="268"/>
      <c r="G87" s="355"/>
      <c r="H87" s="49"/>
      <c r="I87" s="357"/>
      <c r="J87" s="358"/>
      <c r="K87" s="356"/>
      <c r="L87" s="303"/>
      <c r="M87" s="356"/>
      <c r="N87" s="302"/>
      <c r="O87" s="302"/>
      <c r="P87" s="303"/>
      <c r="Q87" s="285"/>
      <c r="R87" s="304"/>
      <c r="S87" s="213"/>
      <c r="T87" s="305"/>
      <c r="U87" s="209"/>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s="224"/>
    </row>
    <row r="88" spans="1:420" s="50" customFormat="1" ht="15.95" customHeight="1">
      <c r="A88" s="37">
        <v>9</v>
      </c>
      <c r="B88" s="169" t="s">
        <v>92</v>
      </c>
      <c r="C88" s="383"/>
      <c r="D88" s="384"/>
      <c r="E88" s="384"/>
      <c r="F88" s="384"/>
      <c r="G88" s="384"/>
      <c r="H88" s="384"/>
      <c r="I88" s="384"/>
      <c r="J88" s="384"/>
      <c r="K88" s="384"/>
      <c r="L88" s="384"/>
      <c r="M88" s="384"/>
      <c r="N88" s="384"/>
      <c r="O88" s="384"/>
      <c r="P88" s="384"/>
      <c r="Q88" s="384"/>
      <c r="R88" s="384"/>
      <c r="S88" s="384"/>
      <c r="T88" s="385"/>
      <c r="U88"/>
      <c r="V88"/>
      <c r="W88"/>
      <c r="X88"/>
      <c r="Y88"/>
    </row>
    <row r="89" spans="1:420" ht="15.95" customHeight="1">
      <c r="A89" s="29">
        <v>1</v>
      </c>
      <c r="B89" s="429" t="s">
        <v>93</v>
      </c>
      <c r="C89" s="281" t="s">
        <v>94</v>
      </c>
      <c r="D89" s="498" t="s">
        <v>21</v>
      </c>
      <c r="E89" s="85" t="s">
        <v>95</v>
      </c>
      <c r="F89" s="453"/>
      <c r="G89" s="399">
        <v>0.5</v>
      </c>
      <c r="H89" s="388">
        <v>1.5</v>
      </c>
      <c r="I89" s="390">
        <v>1</v>
      </c>
      <c r="J89" s="392">
        <f t="shared" ref="J89" si="43">(G89+H89+4*I89)/6</f>
        <v>1</v>
      </c>
      <c r="K89" s="402">
        <f t="shared" ref="K89" si="44">(H89-G89)/6</f>
        <v>0.16666666666666666</v>
      </c>
      <c r="L89" s="405">
        <f t="shared" ref="L89" si="45">K89^2</f>
        <v>2.7777777777777776E-2</v>
      </c>
      <c r="M89" s="408">
        <f>J89*'Input Data'!$B$2</f>
        <v>0.15</v>
      </c>
      <c r="N89" s="386">
        <f>J89*'Input Data'!$B$3</f>
        <v>0</v>
      </c>
      <c r="O89" s="386">
        <f>J89*'Input Data'!$B$4</f>
        <v>0.2</v>
      </c>
      <c r="P89" s="451">
        <f>J89*'Input Data'!$B$5</f>
        <v>0.25</v>
      </c>
      <c r="Q89" s="396">
        <f>'Adjustment Factors'!C29</f>
        <v>1.29</v>
      </c>
      <c r="R89" s="422">
        <f>(J89+M89+N89+O89+P89)*Q89</f>
        <v>2.0640000000000001</v>
      </c>
      <c r="S89" s="529">
        <f>'Adjustment Factors'!D29</f>
        <v>5.077997925</v>
      </c>
      <c r="T89" s="530">
        <f t="shared" ref="T89" si="46">(J89+M89+N89+O89+P89)*S89</f>
        <v>8.1247966799999993</v>
      </c>
      <c r="U89" s="209"/>
    </row>
    <row r="90" spans="1:420" ht="15.95" customHeight="1">
      <c r="A90" s="29">
        <v>2</v>
      </c>
      <c r="B90" s="412"/>
      <c r="C90" s="86" t="s">
        <v>96</v>
      </c>
      <c r="D90" s="498"/>
      <c r="E90" s="72"/>
      <c r="F90" s="453"/>
      <c r="G90" s="399"/>
      <c r="H90" s="388"/>
      <c r="I90" s="390"/>
      <c r="J90" s="392"/>
      <c r="K90" s="402"/>
      <c r="L90" s="405"/>
      <c r="M90" s="408"/>
      <c r="N90" s="386"/>
      <c r="O90" s="386"/>
      <c r="P90" s="451"/>
      <c r="Q90" s="396"/>
      <c r="R90" s="422"/>
      <c r="S90" s="529"/>
      <c r="T90" s="530"/>
      <c r="U90" s="209"/>
    </row>
    <row r="91" spans="1:420" ht="15.95" customHeight="1">
      <c r="A91" s="29">
        <v>3</v>
      </c>
      <c r="B91" s="430"/>
      <c r="C91" s="86" t="s">
        <v>97</v>
      </c>
      <c r="D91" s="498"/>
      <c r="E91" s="72"/>
      <c r="F91" s="454"/>
      <c r="G91" s="400"/>
      <c r="H91" s="389"/>
      <c r="I91" s="391"/>
      <c r="J91" s="447"/>
      <c r="K91" s="403"/>
      <c r="L91" s="406"/>
      <c r="M91" s="409"/>
      <c r="N91" s="387"/>
      <c r="O91" s="387"/>
      <c r="P91" s="452"/>
      <c r="Q91" s="396"/>
      <c r="R91" s="422"/>
      <c r="S91" s="529"/>
      <c r="T91" s="530"/>
      <c r="U91" s="214"/>
      <c r="V91" s="50"/>
      <c r="W91" s="50"/>
      <c r="X91" s="50"/>
      <c r="Y91" s="50"/>
    </row>
    <row r="92" spans="1:420" ht="15.95" customHeight="1">
      <c r="A92" s="30"/>
      <c r="B92" s="157"/>
      <c r="C92" s="289"/>
      <c r="E92" s="80"/>
      <c r="J92" s="61"/>
      <c r="K92" s="61"/>
      <c r="L92" s="61"/>
      <c r="M92" s="61"/>
      <c r="N92" s="61"/>
      <c r="O92" s="61"/>
      <c r="P92" s="61"/>
      <c r="Q92" s="361"/>
      <c r="R92" s="360"/>
      <c r="S92" s="359"/>
      <c r="T92" s="290"/>
    </row>
    <row r="93" spans="1:420" s="50" customFormat="1" ht="15.95" customHeight="1">
      <c r="A93" s="170">
        <v>10</v>
      </c>
      <c r="B93" s="171" t="s">
        <v>98</v>
      </c>
      <c r="C93" s="383"/>
      <c r="D93" s="384"/>
      <c r="E93" s="384"/>
      <c r="F93" s="384"/>
      <c r="G93" s="384"/>
      <c r="H93" s="384"/>
      <c r="I93" s="384"/>
      <c r="J93" s="384"/>
      <c r="K93" s="384"/>
      <c r="L93" s="384"/>
      <c r="M93" s="384"/>
      <c r="N93" s="384"/>
      <c r="O93" s="384"/>
      <c r="P93" s="384"/>
      <c r="Q93" s="384"/>
      <c r="R93" s="384"/>
      <c r="S93" s="384"/>
      <c r="T93" s="385"/>
      <c r="U93"/>
      <c r="V93"/>
      <c r="W93"/>
      <c r="X93"/>
    </row>
    <row r="94" spans="1:420" s="74" customFormat="1" ht="15.95" customHeight="1">
      <c r="A94" s="26">
        <v>1</v>
      </c>
      <c r="B94" s="431" t="s">
        <v>99</v>
      </c>
      <c r="C94" s="281" t="s">
        <v>100</v>
      </c>
      <c r="D94" s="498" t="s">
        <v>21</v>
      </c>
      <c r="E94" s="291"/>
      <c r="F94" s="455"/>
      <c r="G94" s="457">
        <v>0.5</v>
      </c>
      <c r="H94" s="389">
        <v>1.5</v>
      </c>
      <c r="I94" s="458">
        <v>1</v>
      </c>
      <c r="J94" s="459">
        <f t="shared" ref="J94" si="47">(G94+H94+4*I94)/6</f>
        <v>1</v>
      </c>
      <c r="K94" s="460">
        <f t="shared" ref="K94" si="48">(H94-G94)/6</f>
        <v>0.16666666666666666</v>
      </c>
      <c r="L94" s="461">
        <f t="shared" ref="L94" si="49">K94^2</f>
        <v>2.7777777777777776E-2</v>
      </c>
      <c r="M94" s="462">
        <f>J94*'Input Data'!$B$2</f>
        <v>0.15</v>
      </c>
      <c r="N94" s="467">
        <f>J94*'Input Data'!$B$3</f>
        <v>0</v>
      </c>
      <c r="O94" s="467">
        <f>J94*'Input Data'!$B$4</f>
        <v>0.2</v>
      </c>
      <c r="P94" s="468">
        <f>J94*'Input Data'!$B$5</f>
        <v>0.25</v>
      </c>
      <c r="Q94" s="397">
        <f>'Adjustment Factors'!C29</f>
        <v>1.29</v>
      </c>
      <c r="R94" s="530">
        <f t="shared" ref="R94:R97" si="50">(J94+M94+N94+O94+P94)*Q94</f>
        <v>2.0640000000000001</v>
      </c>
      <c r="S94" s="531">
        <f>'Adjustment Factors'!D29</f>
        <v>5.077997925</v>
      </c>
      <c r="T94" s="530">
        <f t="shared" ref="T94:T97" si="51">(J94+M94+N94+O94+P94)*S94</f>
        <v>8.1247966799999993</v>
      </c>
      <c r="U94" s="209"/>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s="224"/>
    </row>
    <row r="95" spans="1:420" s="74" customFormat="1" ht="15.95" customHeight="1">
      <c r="A95" s="26">
        <v>2</v>
      </c>
      <c r="B95" s="431"/>
      <c r="C95" s="86" t="s">
        <v>101</v>
      </c>
      <c r="D95" s="499"/>
      <c r="E95" s="269"/>
      <c r="F95" s="456"/>
      <c r="G95" s="434"/>
      <c r="H95" s="435"/>
      <c r="I95" s="436"/>
      <c r="J95" s="437"/>
      <c r="K95" s="438"/>
      <c r="L95" s="439"/>
      <c r="M95" s="440"/>
      <c r="N95" s="441"/>
      <c r="O95" s="441"/>
      <c r="P95" s="469"/>
      <c r="Q95" s="394"/>
      <c r="R95" s="532"/>
      <c r="S95" s="533"/>
      <c r="T95" s="532"/>
      <c r="U95" s="209"/>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s="224"/>
    </row>
    <row r="96" spans="1:420" s="74" customFormat="1" ht="15.95" customHeight="1">
      <c r="A96" s="26">
        <v>3</v>
      </c>
      <c r="B96" s="431" t="s">
        <v>102</v>
      </c>
      <c r="C96" s="86" t="s">
        <v>103</v>
      </c>
      <c r="D96" s="502" t="s">
        <v>21</v>
      </c>
      <c r="E96" s="259" t="s">
        <v>102</v>
      </c>
      <c r="F96" s="534"/>
      <c r="G96" s="434">
        <v>1</v>
      </c>
      <c r="H96" s="435">
        <v>2</v>
      </c>
      <c r="I96" s="436">
        <v>1.5</v>
      </c>
      <c r="J96" s="437">
        <f t="shared" ref="J96" si="52">(G96+H96+4*I96)/6</f>
        <v>1.5</v>
      </c>
      <c r="K96" s="438">
        <f t="shared" ref="K96" si="53">(H96-G96)/6</f>
        <v>0.16666666666666666</v>
      </c>
      <c r="L96" s="439">
        <f t="shared" ref="L96" si="54">K96^2</f>
        <v>2.7777777777777776E-2</v>
      </c>
      <c r="M96" s="440">
        <f>J96*'Input Data'!$B$2</f>
        <v>0.22499999999999998</v>
      </c>
      <c r="N96" s="441">
        <f>J96*'Input Data'!$B$3</f>
        <v>0</v>
      </c>
      <c r="O96" s="441">
        <f>J96*'Input Data'!$B$4</f>
        <v>0.30000000000000004</v>
      </c>
      <c r="P96" s="469">
        <f>J96*'Input Data'!$B$5</f>
        <v>0.375</v>
      </c>
      <c r="Q96" s="394">
        <f>'Adjustment Factors'!C29</f>
        <v>1.29</v>
      </c>
      <c r="R96" s="535">
        <f>(J96+M96+N96+O96+P96)*Q96</f>
        <v>3.0960000000000005</v>
      </c>
      <c r="S96" s="536">
        <f>'Adjustment Factors'!D29</f>
        <v>5.077997925</v>
      </c>
      <c r="T96" s="535">
        <f t="shared" si="51"/>
        <v>12.187195020000003</v>
      </c>
      <c r="U96" s="209"/>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s="224"/>
    </row>
    <row r="97" spans="1:420" s="74" customFormat="1" ht="15.6" customHeight="1">
      <c r="A97" s="26">
        <v>4</v>
      </c>
      <c r="B97" s="431"/>
      <c r="C97" s="86" t="s">
        <v>104</v>
      </c>
      <c r="D97" s="499"/>
      <c r="E97" s="259"/>
      <c r="F97" s="537"/>
      <c r="G97" s="434"/>
      <c r="H97" s="435"/>
      <c r="I97" s="436"/>
      <c r="J97" s="437"/>
      <c r="K97" s="438"/>
      <c r="L97" s="439"/>
      <c r="M97" s="440"/>
      <c r="N97" s="441"/>
      <c r="O97" s="441"/>
      <c r="P97" s="469"/>
      <c r="Q97" s="394"/>
      <c r="R97" s="532"/>
      <c r="S97" s="531"/>
      <c r="T97" s="530"/>
      <c r="U97" s="209"/>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s="224"/>
    </row>
    <row r="98" spans="1:420" ht="15.75">
      <c r="A98" s="30"/>
      <c r="B98" s="158"/>
      <c r="C98" s="31"/>
      <c r="D98" s="34"/>
      <c r="E98" s="87"/>
      <c r="F98" s="88"/>
      <c r="G98" s="270"/>
      <c r="H98" s="90"/>
      <c r="I98" s="271"/>
      <c r="J98" s="298"/>
      <c r="K98" s="273"/>
      <c r="L98" s="277"/>
      <c r="M98" s="299"/>
      <c r="N98" s="275"/>
      <c r="O98" s="276"/>
      <c r="P98" s="277"/>
      <c r="Q98" s="278"/>
      <c r="R98" s="63"/>
      <c r="S98" s="359"/>
      <c r="T98" s="290"/>
      <c r="U98" s="50"/>
      <c r="V98" s="50"/>
      <c r="W98" s="50"/>
      <c r="X98" s="50"/>
    </row>
    <row r="99" spans="1:420" s="50" customFormat="1" ht="15.95" customHeight="1">
      <c r="A99" s="37">
        <v>11</v>
      </c>
      <c r="B99" s="169" t="s">
        <v>105</v>
      </c>
      <c r="C99" s="419"/>
      <c r="D99" s="420"/>
      <c r="E99" s="420"/>
      <c r="F99" s="420"/>
      <c r="G99" s="420"/>
      <c r="H99" s="420"/>
      <c r="I99" s="420"/>
      <c r="J99" s="420"/>
      <c r="K99" s="420"/>
      <c r="L99" s="420"/>
      <c r="M99" s="420"/>
      <c r="N99" s="420"/>
      <c r="O99" s="420"/>
      <c r="P99" s="420"/>
      <c r="Q99" s="420"/>
      <c r="R99" s="420"/>
      <c r="S99" s="420"/>
      <c r="T99" s="421"/>
      <c r="U99"/>
      <c r="V99"/>
      <c r="W99"/>
      <c r="X99"/>
    </row>
    <row r="100" spans="1:420" ht="15.95" customHeight="1">
      <c r="A100" s="26">
        <v>1</v>
      </c>
      <c r="B100" s="432" t="s">
        <v>106</v>
      </c>
      <c r="C100" s="281" t="s">
        <v>107</v>
      </c>
      <c r="D100" s="498" t="s">
        <v>21</v>
      </c>
      <c r="E100" s="85"/>
      <c r="F100" s="538"/>
      <c r="G100" s="399">
        <v>0.5</v>
      </c>
      <c r="H100" s="388">
        <v>1.5</v>
      </c>
      <c r="I100" s="390">
        <v>1</v>
      </c>
      <c r="J100" s="392">
        <f t="shared" ref="J100" si="55">(G100+H100+4*I100)/6</f>
        <v>1</v>
      </c>
      <c r="K100" s="402">
        <f t="shared" ref="K100" si="56">(H100-G100)/6</f>
        <v>0.16666666666666666</v>
      </c>
      <c r="L100" s="405">
        <f t="shared" ref="L100" si="57">K100^2</f>
        <v>2.7777777777777776E-2</v>
      </c>
      <c r="M100" s="408">
        <f>J100*'Input Data'!$B$2</f>
        <v>0.15</v>
      </c>
      <c r="N100" s="386">
        <f>J100*'Input Data'!$B$3</f>
        <v>0</v>
      </c>
      <c r="O100" s="386">
        <f>J100*'Input Data'!$B$4</f>
        <v>0.2</v>
      </c>
      <c r="P100" s="451">
        <f>J100*'Input Data'!$B$5</f>
        <v>0.25</v>
      </c>
      <c r="Q100" s="396">
        <f>'Adjustment Factors'!C29</f>
        <v>1.29</v>
      </c>
      <c r="R100" s="422">
        <f>(J100+M100+N100+O100+P100)*Q100</f>
        <v>2.0640000000000001</v>
      </c>
      <c r="S100" s="529">
        <f>'Adjustment Factors'!D29</f>
        <v>5.077997925</v>
      </c>
      <c r="T100" s="530">
        <f t="shared" ref="T100" si="58">(J100+M100+N100+O100+P100)*S100</f>
        <v>8.1247966799999993</v>
      </c>
      <c r="U100" s="209"/>
    </row>
    <row r="101" spans="1:420" ht="15.95" customHeight="1">
      <c r="A101" s="26">
        <v>2</v>
      </c>
      <c r="B101" s="433"/>
      <c r="C101" s="86" t="s">
        <v>108</v>
      </c>
      <c r="D101" s="498"/>
      <c r="E101" s="72"/>
      <c r="F101" s="538"/>
      <c r="G101" s="399"/>
      <c r="H101" s="388"/>
      <c r="I101" s="390"/>
      <c r="J101" s="392"/>
      <c r="K101" s="402"/>
      <c r="L101" s="405"/>
      <c r="M101" s="408"/>
      <c r="N101" s="386"/>
      <c r="O101" s="386"/>
      <c r="P101" s="451"/>
      <c r="Q101" s="396"/>
      <c r="R101" s="422"/>
      <c r="S101" s="529"/>
      <c r="T101" s="530"/>
      <c r="U101" s="209"/>
    </row>
    <row r="102" spans="1:420" ht="15.95" customHeight="1">
      <c r="A102" s="49">
        <v>3</v>
      </c>
      <c r="B102" s="433"/>
      <c r="C102" s="84" t="s">
        <v>109</v>
      </c>
      <c r="D102" s="498"/>
      <c r="E102" s="72"/>
      <c r="F102" s="538"/>
      <c r="G102" s="400"/>
      <c r="H102" s="389"/>
      <c r="I102" s="391"/>
      <c r="J102" s="393"/>
      <c r="K102" s="464"/>
      <c r="L102" s="465"/>
      <c r="M102" s="442"/>
      <c r="N102" s="443"/>
      <c r="O102" s="443"/>
      <c r="P102" s="466"/>
      <c r="Q102" s="397"/>
      <c r="R102" s="422"/>
      <c r="S102" s="539"/>
      <c r="T102" s="530"/>
      <c r="U102" s="209"/>
    </row>
    <row r="103" spans="1:420" ht="15.75">
      <c r="A103" s="30"/>
      <c r="B103" s="158"/>
      <c r="C103" s="31"/>
      <c r="D103" s="34"/>
      <c r="E103" s="87"/>
      <c r="F103" s="88"/>
      <c r="G103" s="89"/>
      <c r="H103" s="90"/>
      <c r="I103" s="83"/>
      <c r="J103" s="272"/>
      <c r="K103" s="273"/>
      <c r="L103" s="274"/>
      <c r="M103" s="275"/>
      <c r="N103" s="275"/>
      <c r="O103" s="276"/>
      <c r="P103" s="277"/>
      <c r="Q103" s="278"/>
      <c r="R103" s="279"/>
      <c r="T103" s="280"/>
    </row>
    <row r="104" spans="1:420" s="50" customFormat="1" ht="15.95" customHeight="1">
      <c r="A104" s="37">
        <v>12</v>
      </c>
      <c r="B104" s="169" t="s">
        <v>110</v>
      </c>
      <c r="C104" s="540"/>
      <c r="D104" s="541"/>
      <c r="E104" s="541"/>
      <c r="F104" s="541"/>
      <c r="G104" s="541"/>
      <c r="H104" s="541"/>
      <c r="I104" s="541"/>
      <c r="J104" s="541"/>
      <c r="K104" s="541"/>
      <c r="L104" s="541"/>
      <c r="M104" s="541"/>
      <c r="N104" s="541"/>
      <c r="O104" s="541"/>
      <c r="P104" s="541"/>
      <c r="Q104" s="541"/>
      <c r="R104" s="541"/>
      <c r="S104" s="541"/>
      <c r="T104" s="542"/>
    </row>
    <row r="105" spans="1:420" ht="15.95" customHeight="1">
      <c r="A105" s="29">
        <v>1</v>
      </c>
      <c r="B105" s="411" t="s">
        <v>111</v>
      </c>
      <c r="C105" s="281" t="s">
        <v>112</v>
      </c>
      <c r="D105" s="498" t="s">
        <v>21</v>
      </c>
      <c r="E105" s="85"/>
      <c r="F105" s="538"/>
      <c r="G105" s="399">
        <v>1</v>
      </c>
      <c r="H105" s="388">
        <v>3</v>
      </c>
      <c r="I105" s="390">
        <v>2</v>
      </c>
      <c r="J105" s="392">
        <f t="shared" ref="J105" si="59">(G105+H105+4*I105)/6</f>
        <v>2</v>
      </c>
      <c r="K105" s="402">
        <f t="shared" ref="K105" si="60">(H105-G105)/6</f>
        <v>0.33333333333333331</v>
      </c>
      <c r="L105" s="405">
        <f t="shared" ref="L105" si="61">K105^2</f>
        <v>0.1111111111111111</v>
      </c>
      <c r="M105" s="408">
        <f>J105*'Input Data'!$B$2</f>
        <v>0.3</v>
      </c>
      <c r="N105" s="386">
        <f>J105*'Input Data'!$B$3</f>
        <v>0</v>
      </c>
      <c r="O105" s="386">
        <f>J105*'Input Data'!$B$4</f>
        <v>0.4</v>
      </c>
      <c r="P105" s="451">
        <f>J105*'Input Data'!$B$5</f>
        <v>0.5</v>
      </c>
      <c r="Q105" s="396">
        <f>'Adjustment Factors'!C29</f>
        <v>1.29</v>
      </c>
      <c r="R105" s="422">
        <f>(J105+M105+N105+O105+P105)*Q105</f>
        <v>4.1280000000000001</v>
      </c>
      <c r="S105" s="543">
        <f>'Adjustment Factors'!D29</f>
        <v>5.077997925</v>
      </c>
      <c r="T105" s="530">
        <f t="shared" ref="T105" si="62">(J105+M105+N105+O105+P105)*S105</f>
        <v>16.249593359999999</v>
      </c>
      <c r="U105" s="209"/>
    </row>
    <row r="106" spans="1:420" ht="15.95" customHeight="1">
      <c r="A106" s="29">
        <v>2</v>
      </c>
      <c r="B106" s="412"/>
      <c r="C106" s="86" t="s">
        <v>113</v>
      </c>
      <c r="D106" s="498"/>
      <c r="E106" s="72"/>
      <c r="F106" s="538"/>
      <c r="G106" s="399"/>
      <c r="H106" s="388"/>
      <c r="I106" s="390"/>
      <c r="J106" s="392"/>
      <c r="K106" s="402"/>
      <c r="L106" s="405"/>
      <c r="M106" s="408"/>
      <c r="N106" s="386"/>
      <c r="O106" s="386"/>
      <c r="P106" s="451"/>
      <c r="Q106" s="396"/>
      <c r="R106" s="422"/>
      <c r="S106" s="543"/>
      <c r="T106" s="530"/>
      <c r="U106" s="209"/>
    </row>
    <row r="107" spans="1:420" ht="15.95" customHeight="1">
      <c r="A107" s="29">
        <v>3</v>
      </c>
      <c r="B107" s="412"/>
      <c r="C107" s="86" t="s">
        <v>114</v>
      </c>
      <c r="D107" s="498"/>
      <c r="E107" s="72"/>
      <c r="F107" s="538"/>
      <c r="G107" s="399"/>
      <c r="H107" s="388"/>
      <c r="I107" s="390"/>
      <c r="J107" s="392"/>
      <c r="K107" s="402"/>
      <c r="L107" s="405"/>
      <c r="M107" s="408"/>
      <c r="N107" s="386"/>
      <c r="O107" s="386"/>
      <c r="P107" s="451"/>
      <c r="Q107" s="396"/>
      <c r="R107" s="422"/>
      <c r="S107" s="543"/>
      <c r="T107" s="530"/>
      <c r="U107" s="209"/>
    </row>
    <row r="108" spans="1:420" ht="15.6" customHeight="1">
      <c r="A108" s="29">
        <v>4</v>
      </c>
      <c r="B108" s="412"/>
      <c r="C108" s="86" t="s">
        <v>115</v>
      </c>
      <c r="D108" s="498"/>
      <c r="E108" s="72"/>
      <c r="F108" s="538"/>
      <c r="G108" s="399"/>
      <c r="H108" s="388"/>
      <c r="I108" s="390"/>
      <c r="J108" s="392"/>
      <c r="K108" s="402"/>
      <c r="L108" s="405"/>
      <c r="M108" s="408"/>
      <c r="N108" s="386"/>
      <c r="O108" s="386"/>
      <c r="P108" s="451"/>
      <c r="Q108" s="396"/>
      <c r="R108" s="422"/>
      <c r="S108" s="543"/>
      <c r="T108" s="530"/>
      <c r="U108" s="209"/>
    </row>
    <row r="109" spans="1:420" ht="15.6" customHeight="1">
      <c r="A109" s="29">
        <v>5</v>
      </c>
      <c r="B109" s="430"/>
      <c r="C109" s="86" t="s">
        <v>116</v>
      </c>
      <c r="D109" s="499"/>
      <c r="E109" s="72"/>
      <c r="F109" s="544"/>
      <c r="G109" s="400"/>
      <c r="H109" s="389"/>
      <c r="I109" s="391"/>
      <c r="J109" s="447"/>
      <c r="K109" s="403"/>
      <c r="L109" s="406"/>
      <c r="M109" s="409"/>
      <c r="N109" s="387"/>
      <c r="O109" s="387"/>
      <c r="P109" s="452"/>
      <c r="Q109" s="397"/>
      <c r="R109" s="473"/>
      <c r="S109" s="543"/>
      <c r="T109" s="530"/>
      <c r="U109" s="209"/>
    </row>
    <row r="110" spans="1:420" ht="15.95" customHeight="1">
      <c r="A110" s="29">
        <v>7</v>
      </c>
      <c r="B110" s="432" t="s">
        <v>117</v>
      </c>
      <c r="C110" s="86" t="s">
        <v>118</v>
      </c>
      <c r="D110" s="502" t="s">
        <v>21</v>
      </c>
      <c r="E110" s="72"/>
      <c r="F110" s="545"/>
      <c r="G110" s="398">
        <v>1</v>
      </c>
      <c r="H110" s="444">
        <v>3</v>
      </c>
      <c r="I110" s="445">
        <v>2</v>
      </c>
      <c r="J110" s="463">
        <f t="shared" ref="J110" si="63">(G110+H110+4*I110)/6</f>
        <v>2</v>
      </c>
      <c r="K110" s="401">
        <f t="shared" ref="K110" si="64">(H110-G110)/6</f>
        <v>0.33333333333333331</v>
      </c>
      <c r="L110" s="404">
        <f t="shared" ref="L110" si="65">K110^2</f>
        <v>0.1111111111111111</v>
      </c>
      <c r="M110" s="407">
        <f>J110*'Input Data'!$B$2</f>
        <v>0.3</v>
      </c>
      <c r="N110" s="410">
        <f>J110*'Input Data'!$B$3</f>
        <v>0</v>
      </c>
      <c r="O110" s="410">
        <f>J110*'Input Data'!$B$4</f>
        <v>0.4</v>
      </c>
      <c r="P110" s="470">
        <f>J110*'Input Data'!$B$5</f>
        <v>0.5</v>
      </c>
      <c r="Q110" s="395">
        <f>'Adjustment Factors'!C29</f>
        <v>1.29</v>
      </c>
      <c r="R110" s="546">
        <f t="shared" ref="R110" si="66">(J110+M110+N110+O110+P110)*Q110</f>
        <v>4.1280000000000001</v>
      </c>
      <c r="S110" s="543">
        <f>'Adjustment Factors'!D29</f>
        <v>5.077997925</v>
      </c>
      <c r="T110" s="547">
        <f t="shared" ref="T110" si="67">(J110+M110+N110+O110+P110)*S110</f>
        <v>16.249593359999999</v>
      </c>
    </row>
    <row r="111" spans="1:420" ht="14.45" customHeight="1">
      <c r="A111" s="29">
        <v>8</v>
      </c>
      <c r="B111" s="433"/>
      <c r="C111" s="86" t="s">
        <v>119</v>
      </c>
      <c r="D111" s="498"/>
      <c r="E111" s="72"/>
      <c r="F111" s="538"/>
      <c r="G111" s="399"/>
      <c r="H111" s="388"/>
      <c r="I111" s="390"/>
      <c r="J111" s="392"/>
      <c r="K111" s="402"/>
      <c r="L111" s="405"/>
      <c r="M111" s="408"/>
      <c r="N111" s="386"/>
      <c r="O111" s="386"/>
      <c r="P111" s="451"/>
      <c r="Q111" s="396"/>
      <c r="R111" s="548"/>
      <c r="S111" s="543"/>
      <c r="T111" s="549"/>
    </row>
    <row r="112" spans="1:420" ht="14.45" customHeight="1">
      <c r="A112" s="29">
        <v>9</v>
      </c>
      <c r="B112" s="433"/>
      <c r="C112" s="86" t="s">
        <v>120</v>
      </c>
      <c r="D112" s="498"/>
      <c r="E112" s="72"/>
      <c r="F112" s="538"/>
      <c r="G112" s="399"/>
      <c r="H112" s="388"/>
      <c r="I112" s="390"/>
      <c r="J112" s="392"/>
      <c r="K112" s="402"/>
      <c r="L112" s="405"/>
      <c r="M112" s="408"/>
      <c r="N112" s="386"/>
      <c r="O112" s="386"/>
      <c r="P112" s="451"/>
      <c r="Q112" s="396"/>
      <c r="R112" s="548"/>
      <c r="S112" s="543"/>
      <c r="T112" s="549"/>
    </row>
    <row r="113" spans="1:21" ht="14.45" customHeight="1">
      <c r="A113" s="29">
        <v>10</v>
      </c>
      <c r="B113" s="433"/>
      <c r="C113" s="86" t="s">
        <v>121</v>
      </c>
      <c r="D113" s="498"/>
      <c r="E113" s="72"/>
      <c r="F113" s="538"/>
      <c r="G113" s="399"/>
      <c r="H113" s="388"/>
      <c r="I113" s="390"/>
      <c r="J113" s="392"/>
      <c r="K113" s="402"/>
      <c r="L113" s="405"/>
      <c r="M113" s="408"/>
      <c r="N113" s="386"/>
      <c r="O113" s="386"/>
      <c r="P113" s="451"/>
      <c r="Q113" s="396"/>
      <c r="R113" s="548"/>
      <c r="S113" s="543"/>
      <c r="T113" s="549"/>
    </row>
    <row r="114" spans="1:21" ht="14.45" customHeight="1">
      <c r="A114" s="29">
        <v>11</v>
      </c>
      <c r="B114" s="433"/>
      <c r="C114" s="86" t="s">
        <v>122</v>
      </c>
      <c r="D114" s="498"/>
      <c r="E114" s="72"/>
      <c r="F114" s="538"/>
      <c r="G114" s="399"/>
      <c r="H114" s="388"/>
      <c r="I114" s="390"/>
      <c r="J114" s="392"/>
      <c r="K114" s="402"/>
      <c r="L114" s="405"/>
      <c r="M114" s="408"/>
      <c r="N114" s="386"/>
      <c r="O114" s="386"/>
      <c r="P114" s="451"/>
      <c r="Q114" s="396"/>
      <c r="R114" s="548"/>
      <c r="S114" s="543"/>
      <c r="T114" s="549"/>
    </row>
    <row r="115" spans="1:21" ht="15.6" customHeight="1">
      <c r="A115" s="29">
        <v>12</v>
      </c>
      <c r="B115" s="433"/>
      <c r="C115" s="86" t="s">
        <v>123</v>
      </c>
      <c r="D115" s="498"/>
      <c r="E115" s="72"/>
      <c r="F115" s="544"/>
      <c r="G115" s="400"/>
      <c r="H115" s="389"/>
      <c r="I115" s="391"/>
      <c r="J115" s="393"/>
      <c r="K115" s="464"/>
      <c r="L115" s="465"/>
      <c r="M115" s="442"/>
      <c r="N115" s="443"/>
      <c r="O115" s="443"/>
      <c r="P115" s="466"/>
      <c r="Q115" s="397"/>
      <c r="R115" s="550"/>
      <c r="S115" s="543"/>
      <c r="T115" s="549"/>
    </row>
    <row r="116" spans="1:21" ht="15.75">
      <c r="A116" s="30"/>
      <c r="B116" s="158"/>
      <c r="C116" s="31"/>
      <c r="D116" s="34"/>
      <c r="E116" s="87"/>
      <c r="F116" s="88"/>
      <c r="G116" s="89"/>
      <c r="H116" s="90"/>
      <c r="I116" s="83"/>
      <c r="J116" s="272"/>
      <c r="K116" s="273"/>
      <c r="L116" s="274"/>
      <c r="M116" s="275"/>
      <c r="N116" s="275"/>
      <c r="O116" s="276"/>
      <c r="P116" s="277"/>
      <c r="Q116" s="278"/>
      <c r="R116" s="279"/>
      <c r="T116" s="280"/>
    </row>
    <row r="117" spans="1:21" s="50" customFormat="1" ht="15.95" customHeight="1">
      <c r="A117" s="78">
        <v>13</v>
      </c>
      <c r="B117" s="168" t="s">
        <v>124</v>
      </c>
      <c r="C117" s="540"/>
      <c r="D117" s="541"/>
      <c r="E117" s="541"/>
      <c r="F117" s="541"/>
      <c r="G117" s="541"/>
      <c r="H117" s="541"/>
      <c r="I117" s="541"/>
      <c r="J117" s="541"/>
      <c r="K117" s="541"/>
      <c r="L117" s="541"/>
      <c r="M117" s="541"/>
      <c r="N117" s="541"/>
      <c r="O117" s="541"/>
      <c r="P117" s="541"/>
      <c r="Q117" s="541"/>
      <c r="R117" s="541"/>
      <c r="S117" s="541"/>
      <c r="T117" s="542"/>
    </row>
    <row r="118" spans="1:21" ht="15.95" customHeight="1">
      <c r="A118" s="29">
        <v>1</v>
      </c>
      <c r="B118" s="138" t="s">
        <v>125</v>
      </c>
      <c r="C118" s="281" t="s">
        <v>126</v>
      </c>
      <c r="D118" s="82" t="s">
        <v>21</v>
      </c>
      <c r="E118" s="85"/>
      <c r="F118" s="9"/>
      <c r="G118" s="132">
        <v>1</v>
      </c>
      <c r="H118" s="133">
        <v>2</v>
      </c>
      <c r="I118" s="134">
        <v>1.5</v>
      </c>
      <c r="J118" s="110">
        <f t="shared" ref="J118:J121" si="68">(G118+H118+4*I118)/6</f>
        <v>1.5</v>
      </c>
      <c r="K118" s="111">
        <f t="shared" ref="K118:K121" si="69">(H118-G118)/6</f>
        <v>0.16666666666666666</v>
      </c>
      <c r="L118" s="112">
        <f t="shared" ref="L118:L121" si="70">K118^2</f>
        <v>2.7777777777777776E-2</v>
      </c>
      <c r="M118" s="113">
        <f>J118*'Input Data'!$B$2</f>
        <v>0.22499999999999998</v>
      </c>
      <c r="N118" s="113">
        <f>J118*'Input Data'!$B$3</f>
        <v>0</v>
      </c>
      <c r="O118" s="113">
        <f>J118*'Input Data'!$B$4</f>
        <v>0.30000000000000004</v>
      </c>
      <c r="P118" s="114">
        <f>J118*'Input Data'!$B$5</f>
        <v>0.375</v>
      </c>
      <c r="Q118" s="244">
        <f>'Adjustment Factors'!C29</f>
        <v>1.29</v>
      </c>
      <c r="R118" s="202">
        <f t="shared" ref="R118:R121" si="71">(J118+M118+N118+O118+P118)*Q118</f>
        <v>3.0960000000000005</v>
      </c>
      <c r="S118" s="249">
        <f>'Adjustment Factors'!D29</f>
        <v>5.077997925</v>
      </c>
      <c r="T118" s="202">
        <f t="shared" ref="T118:T121" si="72">(J118+M118+N118+O118+P118)*S118</f>
        <v>12.187195020000003</v>
      </c>
      <c r="U118" s="209"/>
    </row>
    <row r="119" spans="1:21" ht="15.95" customHeight="1">
      <c r="A119" s="29">
        <v>2</v>
      </c>
      <c r="B119" s="138" t="s">
        <v>127</v>
      </c>
      <c r="C119" s="86" t="s">
        <v>128</v>
      </c>
      <c r="D119" s="71" t="s">
        <v>21</v>
      </c>
      <c r="E119" s="72"/>
      <c r="F119" s="9"/>
      <c r="G119" s="132">
        <v>1</v>
      </c>
      <c r="H119" s="133">
        <v>2</v>
      </c>
      <c r="I119" s="134">
        <v>1.5</v>
      </c>
      <c r="J119" s="110">
        <f t="shared" si="68"/>
        <v>1.5</v>
      </c>
      <c r="K119" s="111">
        <f t="shared" si="69"/>
        <v>0.16666666666666666</v>
      </c>
      <c r="L119" s="112">
        <f t="shared" si="70"/>
        <v>2.7777777777777776E-2</v>
      </c>
      <c r="M119" s="113">
        <f>J119*'Input Data'!$B$2</f>
        <v>0.22499999999999998</v>
      </c>
      <c r="N119" s="113">
        <f>J119*'Input Data'!$B$3</f>
        <v>0</v>
      </c>
      <c r="O119" s="113">
        <f>J119*'Input Data'!$B$4</f>
        <v>0.30000000000000004</v>
      </c>
      <c r="P119" s="114">
        <f>J119*'Input Data'!$B$5</f>
        <v>0.375</v>
      </c>
      <c r="Q119" s="241">
        <f>'Adjustment Factors'!C29</f>
        <v>1.29</v>
      </c>
      <c r="R119" s="218">
        <f t="shared" si="71"/>
        <v>3.0960000000000005</v>
      </c>
      <c r="S119" s="249">
        <f>'Adjustment Factors'!D29</f>
        <v>5.077997925</v>
      </c>
      <c r="T119" s="218">
        <f t="shared" si="72"/>
        <v>12.187195020000003</v>
      </c>
      <c r="U119" s="209"/>
    </row>
    <row r="120" spans="1:21" ht="15.95" customHeight="1">
      <c r="A120" s="29">
        <v>3</v>
      </c>
      <c r="B120" s="138" t="s">
        <v>129</v>
      </c>
      <c r="C120" s="86" t="s">
        <v>130</v>
      </c>
      <c r="D120" s="71" t="s">
        <v>21</v>
      </c>
      <c r="E120" s="72"/>
      <c r="F120" s="4"/>
      <c r="G120" s="132">
        <v>1</v>
      </c>
      <c r="H120" s="133">
        <v>2</v>
      </c>
      <c r="I120" s="134">
        <v>1.5</v>
      </c>
      <c r="J120" s="110">
        <f t="shared" si="68"/>
        <v>1.5</v>
      </c>
      <c r="K120" s="111">
        <f t="shared" si="69"/>
        <v>0.16666666666666666</v>
      </c>
      <c r="L120" s="112">
        <f t="shared" si="70"/>
        <v>2.7777777777777776E-2</v>
      </c>
      <c r="M120" s="113">
        <f>J120*'Input Data'!$B$2</f>
        <v>0.22499999999999998</v>
      </c>
      <c r="N120" s="113">
        <f>J120*'Input Data'!$B$3</f>
        <v>0</v>
      </c>
      <c r="O120" s="113">
        <f>J120*'Input Data'!$B$4</f>
        <v>0.30000000000000004</v>
      </c>
      <c r="P120" s="114">
        <f>J120*'Input Data'!$B$5</f>
        <v>0.375</v>
      </c>
      <c r="Q120" s="241">
        <f>'Adjustment Factors'!C29</f>
        <v>1.29</v>
      </c>
      <c r="R120" s="218">
        <f t="shared" si="71"/>
        <v>3.0960000000000005</v>
      </c>
      <c r="S120" s="249">
        <f>'Adjustment Factors'!D29</f>
        <v>5.077997925</v>
      </c>
      <c r="T120" s="201">
        <f t="shared" si="72"/>
        <v>12.187195020000003</v>
      </c>
      <c r="U120" s="209"/>
    </row>
    <row r="121" spans="1:21" ht="15.95" customHeight="1">
      <c r="A121" s="29">
        <v>4</v>
      </c>
      <c r="B121" s="138" t="s">
        <v>131</v>
      </c>
      <c r="C121" s="86" t="s">
        <v>132</v>
      </c>
      <c r="D121" s="71" t="s">
        <v>21</v>
      </c>
      <c r="E121" s="72"/>
      <c r="F121" s="4"/>
      <c r="G121" s="132">
        <v>1</v>
      </c>
      <c r="H121" s="133">
        <v>2</v>
      </c>
      <c r="I121" s="134">
        <v>1.5</v>
      </c>
      <c r="J121" s="110">
        <f t="shared" si="68"/>
        <v>1.5</v>
      </c>
      <c r="K121" s="111">
        <f t="shared" si="69"/>
        <v>0.16666666666666666</v>
      </c>
      <c r="L121" s="112">
        <f t="shared" si="70"/>
        <v>2.7777777777777776E-2</v>
      </c>
      <c r="M121" s="113">
        <f>J121*'Input Data'!$B$2</f>
        <v>0.22499999999999998</v>
      </c>
      <c r="N121" s="113">
        <f>J121*'Input Data'!$B$3</f>
        <v>0</v>
      </c>
      <c r="O121" s="113">
        <f>J121*'Input Data'!$B$4</f>
        <v>0.30000000000000004</v>
      </c>
      <c r="P121" s="114">
        <f>J121*'Input Data'!$B$5</f>
        <v>0.375</v>
      </c>
      <c r="Q121" s="241">
        <f>'Adjustment Factors'!C29</f>
        <v>1.29</v>
      </c>
      <c r="R121" s="218">
        <f>(J121+M121+N121+O121+P121)*Q121</f>
        <v>3.0960000000000005</v>
      </c>
      <c r="S121" s="288">
        <f>'Adjustment Factors'!D29</f>
        <v>5.077997925</v>
      </c>
      <c r="T121" s="286">
        <f t="shared" si="72"/>
        <v>12.187195020000003</v>
      </c>
    </row>
    <row r="122" spans="1:21" ht="15" customHeight="1">
      <c r="A122" s="30"/>
      <c r="B122" s="158"/>
      <c r="C122" s="31"/>
      <c r="D122" s="34"/>
      <c r="E122" s="28"/>
      <c r="F122" s="10"/>
      <c r="G122" s="15"/>
      <c r="H122" s="16"/>
      <c r="I122" s="17"/>
      <c r="J122" s="52"/>
      <c r="K122" s="53"/>
      <c r="L122" s="54"/>
      <c r="M122" s="55"/>
      <c r="N122" s="55"/>
      <c r="O122" s="56"/>
      <c r="P122" s="57"/>
      <c r="Q122" s="247"/>
      <c r="R122" s="251"/>
      <c r="S122" s="209"/>
      <c r="T122" s="287"/>
    </row>
    <row r="123" spans="1:21" s="50" customFormat="1" ht="15.95" customHeight="1">
      <c r="A123" s="78">
        <v>14</v>
      </c>
      <c r="B123" s="168" t="s">
        <v>133</v>
      </c>
      <c r="C123" s="423" t="s">
        <v>133</v>
      </c>
      <c r="D123" s="424"/>
      <c r="E123" s="424"/>
      <c r="F123" s="424"/>
      <c r="G123" s="424"/>
      <c r="H123" s="424"/>
      <c r="I123" s="424"/>
      <c r="J123" s="424"/>
      <c r="K123" s="424"/>
      <c r="L123" s="424"/>
      <c r="M123" s="424"/>
      <c r="N123" s="424"/>
      <c r="O123" s="424"/>
      <c r="P123" s="424"/>
      <c r="Q123" s="424"/>
      <c r="R123" s="424"/>
      <c r="S123" s="424"/>
      <c r="T123" s="424"/>
      <c r="U123" s="214"/>
    </row>
    <row r="124" spans="1:21" ht="15.95" customHeight="1">
      <c r="A124" s="105">
        <v>1</v>
      </c>
      <c r="B124" s="411" t="s">
        <v>134</v>
      </c>
      <c r="C124" s="69" t="s">
        <v>135</v>
      </c>
      <c r="D124" s="502" t="s">
        <v>21</v>
      </c>
      <c r="E124" s="72"/>
      <c r="F124" s="538"/>
      <c r="G124" s="398">
        <v>1</v>
      </c>
      <c r="H124" s="444">
        <v>3</v>
      </c>
      <c r="I124" s="445">
        <v>2</v>
      </c>
      <c r="J124" s="463">
        <f t="shared" ref="J124" si="73">(G124+H124+4*I124)/6</f>
        <v>2</v>
      </c>
      <c r="K124" s="401">
        <f t="shared" ref="K124" si="74">(H124-G124)/6</f>
        <v>0.33333333333333331</v>
      </c>
      <c r="L124" s="404">
        <f t="shared" ref="L124" si="75">K124^2</f>
        <v>0.1111111111111111</v>
      </c>
      <c r="M124" s="407">
        <f>J124*'Input Data'!$B$2</f>
        <v>0.3</v>
      </c>
      <c r="N124" s="410">
        <f>J124*'Input Data'!$B$3</f>
        <v>0</v>
      </c>
      <c r="O124" s="410">
        <f>J124*'Input Data'!$B$4</f>
        <v>0.4</v>
      </c>
      <c r="P124" s="470">
        <f>J124*'Input Data'!$B$5</f>
        <v>0.5</v>
      </c>
      <c r="Q124" s="471">
        <f>'Adjustment Factors'!C29</f>
        <v>1.29</v>
      </c>
      <c r="R124" s="474">
        <f>(J124+M124+N124+O124+P124)*Q124</f>
        <v>4.1280000000000001</v>
      </c>
      <c r="S124" s="551">
        <f>'Adjustment Factors'!D29</f>
        <v>5.077997925</v>
      </c>
      <c r="T124" s="552">
        <f t="shared" ref="T124" si="76">(J124+M124+N124+O124+P124)*S124</f>
        <v>16.249593359999999</v>
      </c>
      <c r="U124" s="209"/>
    </row>
    <row r="125" spans="1:21" ht="15.95" customHeight="1">
      <c r="A125" s="105">
        <v>2</v>
      </c>
      <c r="B125" s="412"/>
      <c r="C125" s="69" t="s">
        <v>136</v>
      </c>
      <c r="D125" s="499"/>
      <c r="E125" s="72"/>
      <c r="F125" s="544"/>
      <c r="G125" s="400"/>
      <c r="H125" s="389"/>
      <c r="I125" s="391"/>
      <c r="J125" s="447"/>
      <c r="K125" s="403"/>
      <c r="L125" s="406"/>
      <c r="M125" s="409"/>
      <c r="N125" s="387"/>
      <c r="O125" s="387"/>
      <c r="P125" s="452"/>
      <c r="Q125" s="472"/>
      <c r="R125" s="475"/>
      <c r="S125" s="553"/>
      <c r="T125" s="554"/>
      <c r="U125" s="209"/>
    </row>
    <row r="126" spans="1:21" ht="15.95" customHeight="1">
      <c r="A126" s="105">
        <v>3</v>
      </c>
      <c r="B126" s="411" t="s">
        <v>137</v>
      </c>
      <c r="C126" s="69" t="s">
        <v>138</v>
      </c>
      <c r="D126" s="266" t="s">
        <v>21</v>
      </c>
      <c r="E126" s="72"/>
      <c r="F126" s="545"/>
      <c r="G126" s="398">
        <v>0.5</v>
      </c>
      <c r="H126" s="444">
        <v>1.5</v>
      </c>
      <c r="I126" s="445">
        <v>1</v>
      </c>
      <c r="J126" s="446">
        <f t="shared" ref="J126" si="77">(G126+H126+4*I126)/6</f>
        <v>1</v>
      </c>
      <c r="K126" s="448">
        <f t="shared" ref="K126" si="78">(H126-G126)/6</f>
        <v>0.16666666666666666</v>
      </c>
      <c r="L126" s="449">
        <f t="shared" ref="L126" si="79">K126^2</f>
        <v>2.7777777777777776E-2</v>
      </c>
      <c r="M126" s="450">
        <f>J126*'Input Data'!$B$2</f>
        <v>0.15</v>
      </c>
      <c r="N126" s="418">
        <f>J126*'Input Data'!$B$3</f>
        <v>0</v>
      </c>
      <c r="O126" s="418">
        <f>J126*'Input Data'!$B$4</f>
        <v>0.2</v>
      </c>
      <c r="P126" s="488">
        <f>J126*'Input Data'!$B$5</f>
        <v>0.25</v>
      </c>
      <c r="Q126" s="471">
        <f>'Adjustment Factors'!C29</f>
        <v>1.29</v>
      </c>
      <c r="R126" s="476">
        <f>(J126+M126+N126+O126+P126)*Q126</f>
        <v>2.0640000000000001</v>
      </c>
      <c r="S126" s="551">
        <f>'Adjustment Factors'!D29</f>
        <v>5.077997925</v>
      </c>
      <c r="T126" s="552">
        <f t="shared" ref="T126" si="80">(J126+M126+N126+O126+P126)*S126</f>
        <v>8.1247966799999993</v>
      </c>
      <c r="U126" s="209"/>
    </row>
    <row r="127" spans="1:21" ht="15.6" customHeight="1">
      <c r="A127" s="105">
        <v>4</v>
      </c>
      <c r="B127" s="412"/>
      <c r="C127" s="69" t="s">
        <v>139</v>
      </c>
      <c r="D127" s="267"/>
      <c r="E127" s="85"/>
      <c r="F127" s="544"/>
      <c r="G127" s="400"/>
      <c r="H127" s="389"/>
      <c r="I127" s="391"/>
      <c r="J127" s="447"/>
      <c r="K127" s="403"/>
      <c r="L127" s="406"/>
      <c r="M127" s="409"/>
      <c r="N127" s="387"/>
      <c r="O127" s="387"/>
      <c r="P127" s="452"/>
      <c r="Q127" s="472"/>
      <c r="R127" s="475"/>
      <c r="S127" s="553"/>
      <c r="T127" s="554"/>
      <c r="U127" s="209"/>
    </row>
    <row r="128" spans="1:21" ht="14.45" customHeight="1">
      <c r="A128" s="105">
        <v>5</v>
      </c>
      <c r="B128" s="411" t="s">
        <v>140</v>
      </c>
      <c r="C128" s="69" t="s">
        <v>141</v>
      </c>
      <c r="D128" s="502" t="s">
        <v>21</v>
      </c>
      <c r="E128" s="72"/>
      <c r="F128" s="545"/>
      <c r="G128" s="398">
        <v>1</v>
      </c>
      <c r="H128" s="444">
        <v>3</v>
      </c>
      <c r="I128" s="445">
        <v>2</v>
      </c>
      <c r="J128" s="463">
        <f t="shared" ref="J128" si="81">(G128+H128+4*I128)/6</f>
        <v>2</v>
      </c>
      <c r="K128" s="401">
        <f t="shared" ref="K128" si="82">(H128-G128)/6</f>
        <v>0.33333333333333331</v>
      </c>
      <c r="L128" s="404">
        <f t="shared" ref="L128" si="83">K128^2</f>
        <v>0.1111111111111111</v>
      </c>
      <c r="M128" s="407">
        <f>J128*'Input Data'!$B$2</f>
        <v>0.3</v>
      </c>
      <c r="N128" s="410">
        <f>J128*'Input Data'!$B$3</f>
        <v>0</v>
      </c>
      <c r="O128" s="410">
        <f>J128*'Input Data'!$B$4</f>
        <v>0.4</v>
      </c>
      <c r="P128" s="470">
        <f>J128*'Input Data'!$B$5</f>
        <v>0.5</v>
      </c>
      <c r="Q128" s="471">
        <f>'Adjustment Factors'!C29</f>
        <v>1.29</v>
      </c>
      <c r="R128" s="476">
        <f>(J128+M128+N128+O128+P128)*Q128</f>
        <v>4.1280000000000001</v>
      </c>
      <c r="S128" s="551">
        <f>'Adjustment Factors'!D29</f>
        <v>5.077997925</v>
      </c>
      <c r="T128" s="552">
        <f t="shared" ref="T128" si="84">(J128+M128+N128+O128+P128)*S128</f>
        <v>16.249593359999999</v>
      </c>
      <c r="U128" s="209"/>
    </row>
    <row r="129" spans="1:420" ht="14.45" customHeight="1">
      <c r="A129" s="105">
        <v>6</v>
      </c>
      <c r="B129" s="412"/>
      <c r="C129" s="69" t="s">
        <v>142</v>
      </c>
      <c r="D129" s="498"/>
      <c r="E129" s="72"/>
      <c r="F129" s="538"/>
      <c r="G129" s="399"/>
      <c r="H129" s="388"/>
      <c r="I129" s="390"/>
      <c r="J129" s="392"/>
      <c r="K129" s="402"/>
      <c r="L129" s="405"/>
      <c r="M129" s="408"/>
      <c r="N129" s="386"/>
      <c r="O129" s="386"/>
      <c r="P129" s="451"/>
      <c r="Q129" s="477"/>
      <c r="R129" s="478"/>
      <c r="S129" s="555"/>
      <c r="T129" s="556"/>
      <c r="U129" s="209"/>
    </row>
    <row r="130" spans="1:420" ht="15.6" customHeight="1">
      <c r="A130" s="106">
        <v>7</v>
      </c>
      <c r="B130" s="430"/>
      <c r="C130" s="69" t="s">
        <v>143</v>
      </c>
      <c r="D130" s="499"/>
      <c r="E130" s="85"/>
      <c r="F130" s="544"/>
      <c r="G130" s="400"/>
      <c r="H130" s="389"/>
      <c r="I130" s="391"/>
      <c r="J130" s="447"/>
      <c r="K130" s="403"/>
      <c r="L130" s="406"/>
      <c r="M130" s="409"/>
      <c r="N130" s="387"/>
      <c r="O130" s="387"/>
      <c r="P130" s="452"/>
      <c r="Q130" s="472"/>
      <c r="R130" s="475"/>
      <c r="S130" s="557"/>
      <c r="T130" s="554"/>
      <c r="U130" s="209"/>
    </row>
    <row r="131" spans="1:420" ht="15.95" customHeight="1">
      <c r="A131" s="105">
        <v>8</v>
      </c>
      <c r="B131" s="68" t="s">
        <v>144</v>
      </c>
      <c r="C131" s="68"/>
      <c r="D131" s="71" t="s">
        <v>21</v>
      </c>
      <c r="E131" s="258"/>
      <c r="F131" s="257"/>
      <c r="G131" s="132">
        <v>0.5</v>
      </c>
      <c r="H131" s="133">
        <v>1.5</v>
      </c>
      <c r="I131" s="134">
        <v>1</v>
      </c>
      <c r="J131" s="110">
        <f t="shared" ref="J131:J136" si="85">(G131+H131+4*I131)/6</f>
        <v>1</v>
      </c>
      <c r="K131" s="111">
        <f t="shared" ref="K131:K136" si="86">(H131-G131)/6</f>
        <v>0.16666666666666666</v>
      </c>
      <c r="L131" s="112">
        <f t="shared" ref="L131:L136" si="87">K131^2</f>
        <v>2.7777777777777776E-2</v>
      </c>
      <c r="M131" s="113">
        <f>J131*'Input Data'!$B$2</f>
        <v>0.15</v>
      </c>
      <c r="N131" s="113">
        <f>J131*'Input Data'!$B$3</f>
        <v>0</v>
      </c>
      <c r="O131" s="113">
        <f>J131*'Input Data'!$B$4</f>
        <v>0.2</v>
      </c>
      <c r="P131" s="114">
        <f>J131*'Input Data'!$B$5</f>
        <v>0.25</v>
      </c>
      <c r="Q131" s="248">
        <f>'Adjustment Factors'!C29</f>
        <v>1.29</v>
      </c>
      <c r="R131" s="218">
        <f t="shared" ref="R131:R136" si="88">(J131+M131+N131+O131+P131)*Q131</f>
        <v>2.0640000000000001</v>
      </c>
      <c r="S131" s="252">
        <f>'Adjustment Factors'!D29</f>
        <v>5.077997925</v>
      </c>
      <c r="T131" s="218">
        <f t="shared" ref="T131:T136" si="89">(J131+M131+N131+O131+P131)*S131</f>
        <v>8.1247966799999993</v>
      </c>
      <c r="U131" s="209"/>
    </row>
    <row r="132" spans="1:420" s="74" customFormat="1" ht="15" customHeight="1">
      <c r="A132" s="107">
        <v>9</v>
      </c>
      <c r="B132" s="69" t="s">
        <v>145</v>
      </c>
      <c r="C132" s="69"/>
      <c r="D132" s="71" t="s">
        <v>21</v>
      </c>
      <c r="E132" s="259"/>
      <c r="F132" s="211"/>
      <c r="G132" s="58">
        <v>0.25</v>
      </c>
      <c r="H132" s="59">
        <v>0.75</v>
      </c>
      <c r="I132" s="60">
        <v>0.5</v>
      </c>
      <c r="J132" s="110">
        <f t="shared" si="85"/>
        <v>0.5</v>
      </c>
      <c r="K132" s="111">
        <f t="shared" si="86"/>
        <v>8.3333333333333329E-2</v>
      </c>
      <c r="L132" s="112">
        <f t="shared" si="87"/>
        <v>6.9444444444444441E-3</v>
      </c>
      <c r="M132" s="113">
        <f>J132*'Input Data'!$B$2</f>
        <v>7.4999999999999997E-2</v>
      </c>
      <c r="N132" s="113">
        <f>J132*'Input Data'!$B$3</f>
        <v>0</v>
      </c>
      <c r="O132" s="113">
        <f>J132*'Input Data'!$B$4</f>
        <v>0.1</v>
      </c>
      <c r="P132" s="114">
        <f>J132*'Input Data'!$B$5</f>
        <v>0.125</v>
      </c>
      <c r="Q132" s="241">
        <f>'Adjustment Factors'!C29</f>
        <v>1.29</v>
      </c>
      <c r="R132" s="218">
        <f t="shared" si="88"/>
        <v>1.032</v>
      </c>
      <c r="S132" s="252">
        <f>'Adjustment Factors'!D29</f>
        <v>5.077997925</v>
      </c>
      <c r="T132" s="218">
        <f t="shared" si="89"/>
        <v>4.0623983399999997</v>
      </c>
      <c r="U132" s="209"/>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s="224"/>
    </row>
    <row r="133" spans="1:420" s="74" customFormat="1" ht="15" customHeight="1">
      <c r="A133" s="107">
        <v>10</v>
      </c>
      <c r="B133" s="69" t="s">
        <v>146</v>
      </c>
      <c r="C133" s="69"/>
      <c r="D133" s="71" t="s">
        <v>21</v>
      </c>
      <c r="E133" s="259"/>
      <c r="F133" s="211"/>
      <c r="G133" s="58">
        <v>0.25</v>
      </c>
      <c r="H133" s="59">
        <v>0.75</v>
      </c>
      <c r="I133" s="60">
        <v>0.5</v>
      </c>
      <c r="J133" s="110">
        <f t="shared" si="85"/>
        <v>0.5</v>
      </c>
      <c r="K133" s="111">
        <f t="shared" si="86"/>
        <v>8.3333333333333329E-2</v>
      </c>
      <c r="L133" s="112">
        <f t="shared" si="87"/>
        <v>6.9444444444444441E-3</v>
      </c>
      <c r="M133" s="113">
        <f>J133*'Input Data'!$B$2</f>
        <v>7.4999999999999997E-2</v>
      </c>
      <c r="N133" s="113">
        <f>J133*'Input Data'!$B$3</f>
        <v>0</v>
      </c>
      <c r="O133" s="113">
        <f>J133*'Input Data'!$B$4</f>
        <v>0.1</v>
      </c>
      <c r="P133" s="114">
        <f>J133*'Input Data'!$B$5</f>
        <v>0.125</v>
      </c>
      <c r="Q133" s="241">
        <f>'Adjustment Factors'!C29</f>
        <v>1.29</v>
      </c>
      <c r="R133" s="218">
        <f t="shared" si="88"/>
        <v>1.032</v>
      </c>
      <c r="S133" s="249">
        <f>'Adjustment Factors'!D29</f>
        <v>5.077997925</v>
      </c>
      <c r="T133" s="218">
        <f t="shared" si="89"/>
        <v>4.0623983399999997</v>
      </c>
      <c r="U133" s="209"/>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s="224"/>
    </row>
    <row r="134" spans="1:420" s="74" customFormat="1" ht="15" customHeight="1">
      <c r="A134" s="107">
        <v>11</v>
      </c>
      <c r="B134" s="69" t="s">
        <v>147</v>
      </c>
      <c r="C134" s="69"/>
      <c r="D134" s="71" t="s">
        <v>21</v>
      </c>
      <c r="E134" s="259"/>
      <c r="F134" s="211"/>
      <c r="G134" s="58">
        <v>0.25</v>
      </c>
      <c r="H134" s="59">
        <v>0.75</v>
      </c>
      <c r="I134" s="60">
        <v>0.5</v>
      </c>
      <c r="J134" s="110">
        <f t="shared" si="85"/>
        <v>0.5</v>
      </c>
      <c r="K134" s="111">
        <f t="shared" si="86"/>
        <v>8.3333333333333329E-2</v>
      </c>
      <c r="L134" s="112">
        <f t="shared" si="87"/>
        <v>6.9444444444444441E-3</v>
      </c>
      <c r="M134" s="113">
        <f>J134*'Input Data'!$B$2</f>
        <v>7.4999999999999997E-2</v>
      </c>
      <c r="N134" s="113">
        <f>J134*'Input Data'!$B$3</f>
        <v>0</v>
      </c>
      <c r="O134" s="113">
        <f>J134*'Input Data'!$B$4</f>
        <v>0.1</v>
      </c>
      <c r="P134" s="114">
        <f>J134*'Input Data'!$B$5</f>
        <v>0.125</v>
      </c>
      <c r="Q134" s="241">
        <f>'Adjustment Factors'!C29</f>
        <v>1.29</v>
      </c>
      <c r="R134" s="218">
        <f t="shared" si="88"/>
        <v>1.032</v>
      </c>
      <c r="S134" s="249">
        <f>'Adjustment Factors'!D29</f>
        <v>5.077997925</v>
      </c>
      <c r="T134" s="218">
        <f t="shared" si="89"/>
        <v>4.0623983399999997</v>
      </c>
      <c r="U134" s="209"/>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s="224"/>
    </row>
    <row r="135" spans="1:420" s="74" customFormat="1" ht="15" customHeight="1">
      <c r="A135" s="107">
        <v>12</v>
      </c>
      <c r="B135" s="69" t="s">
        <v>148</v>
      </c>
      <c r="C135" s="69"/>
      <c r="D135" s="71" t="s">
        <v>21</v>
      </c>
      <c r="E135" s="259"/>
      <c r="F135" s="211"/>
      <c r="G135" s="58">
        <v>0.25</v>
      </c>
      <c r="H135" s="59">
        <v>0.75</v>
      </c>
      <c r="I135" s="60">
        <v>0.5</v>
      </c>
      <c r="J135" s="110">
        <f t="shared" si="85"/>
        <v>0.5</v>
      </c>
      <c r="K135" s="111">
        <f t="shared" si="86"/>
        <v>8.3333333333333329E-2</v>
      </c>
      <c r="L135" s="112">
        <f t="shared" si="87"/>
        <v>6.9444444444444441E-3</v>
      </c>
      <c r="M135" s="113">
        <f>J135*'Input Data'!$B$2</f>
        <v>7.4999999999999997E-2</v>
      </c>
      <c r="N135" s="113">
        <f>J135*'Input Data'!$B$3</f>
        <v>0</v>
      </c>
      <c r="O135" s="113">
        <f>J135*'Input Data'!$B$4</f>
        <v>0.1</v>
      </c>
      <c r="P135" s="114">
        <f>J135*'Input Data'!$B$5</f>
        <v>0.125</v>
      </c>
      <c r="Q135" s="241">
        <f>'Adjustment Factors'!C29</f>
        <v>1.29</v>
      </c>
      <c r="R135" s="218">
        <f t="shared" si="88"/>
        <v>1.032</v>
      </c>
      <c r="S135" s="249">
        <f>'Adjustment Factors'!D29</f>
        <v>5.077997925</v>
      </c>
      <c r="T135" s="201">
        <f t="shared" si="89"/>
        <v>4.0623983399999997</v>
      </c>
      <c r="U135" s="209"/>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s="224"/>
    </row>
    <row r="136" spans="1:420" s="74" customFormat="1" ht="15" customHeight="1">
      <c r="A136" s="107">
        <v>13</v>
      </c>
      <c r="B136" s="69" t="s">
        <v>149</v>
      </c>
      <c r="C136" s="69"/>
      <c r="D136" s="71" t="s">
        <v>21</v>
      </c>
      <c r="E136" s="259"/>
      <c r="F136" s="211"/>
      <c r="G136" s="58">
        <v>0.25</v>
      </c>
      <c r="H136" s="59">
        <v>0.75</v>
      </c>
      <c r="I136" s="60">
        <v>0.5</v>
      </c>
      <c r="J136" s="110">
        <f t="shared" si="85"/>
        <v>0.5</v>
      </c>
      <c r="K136" s="111">
        <f t="shared" si="86"/>
        <v>8.3333333333333329E-2</v>
      </c>
      <c r="L136" s="112">
        <f t="shared" si="87"/>
        <v>6.9444444444444441E-3</v>
      </c>
      <c r="M136" s="113">
        <f>J136*'Input Data'!$B$2</f>
        <v>7.4999999999999997E-2</v>
      </c>
      <c r="N136" s="113">
        <f>J136*'Input Data'!$B$3</f>
        <v>0</v>
      </c>
      <c r="O136" s="113">
        <f>J136*'Input Data'!$B$4</f>
        <v>0.1</v>
      </c>
      <c r="P136" s="114">
        <f>J136*'Input Data'!$B$5</f>
        <v>0.125</v>
      </c>
      <c r="Q136" s="241">
        <f>'Adjustment Factors'!C29</f>
        <v>1.29</v>
      </c>
      <c r="R136" s="218">
        <f t="shared" si="88"/>
        <v>1.032</v>
      </c>
      <c r="S136" s="288">
        <f>'Adjustment Factors'!D29</f>
        <v>5.077997925</v>
      </c>
      <c r="T136" s="286">
        <f t="shared" si="89"/>
        <v>4.0623983399999997</v>
      </c>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s="224"/>
    </row>
    <row r="137" spans="1:420" ht="15" customHeight="1">
      <c r="A137" s="30"/>
      <c r="B137" s="158"/>
      <c r="C137" s="31"/>
      <c r="D137" s="34"/>
      <c r="E137" s="87"/>
      <c r="F137" s="88"/>
      <c r="G137" s="89"/>
      <c r="H137" s="90"/>
      <c r="I137" s="83"/>
      <c r="J137" s="272"/>
      <c r="K137" s="273"/>
      <c r="L137" s="274"/>
      <c r="M137" s="275"/>
      <c r="N137" s="275"/>
      <c r="O137" s="276"/>
      <c r="P137" s="277"/>
      <c r="Q137" s="278"/>
      <c r="R137" s="63"/>
      <c r="S137" s="209"/>
      <c r="T137" s="287"/>
    </row>
    <row r="138" spans="1:420" s="50" customFormat="1" ht="15.95" customHeight="1">
      <c r="A138" s="78">
        <v>15</v>
      </c>
      <c r="B138" s="168" t="s">
        <v>150</v>
      </c>
      <c r="C138" s="540"/>
      <c r="D138" s="541"/>
      <c r="E138" s="541"/>
      <c r="F138" s="541"/>
      <c r="G138" s="541"/>
      <c r="H138" s="541"/>
      <c r="I138" s="541"/>
      <c r="J138" s="541"/>
      <c r="K138" s="541"/>
      <c r="L138" s="541"/>
      <c r="M138" s="541"/>
      <c r="N138" s="541"/>
      <c r="O138" s="541"/>
      <c r="P138" s="541"/>
      <c r="Q138" s="541"/>
      <c r="R138" s="541"/>
      <c r="S138" s="541"/>
      <c r="T138" s="558"/>
    </row>
    <row r="139" spans="1:420" ht="15.95" customHeight="1">
      <c r="A139" s="29">
        <v>1</v>
      </c>
      <c r="B139" s="411" t="s">
        <v>151</v>
      </c>
      <c r="C139" s="237" t="s">
        <v>152</v>
      </c>
      <c r="D139" s="498" t="s">
        <v>21</v>
      </c>
      <c r="E139" s="85"/>
      <c r="F139" s="538"/>
      <c r="G139" s="399">
        <v>0.5</v>
      </c>
      <c r="H139" s="388">
        <v>1.5</v>
      </c>
      <c r="I139" s="390">
        <v>1</v>
      </c>
      <c r="J139" s="392">
        <f t="shared" ref="J139" si="90">(G139+H139+4*I139)/6</f>
        <v>1</v>
      </c>
      <c r="K139" s="402">
        <f t="shared" ref="K139" si="91">(H139-G139)/6</f>
        <v>0.16666666666666666</v>
      </c>
      <c r="L139" s="405">
        <f t="shared" ref="L139" si="92">K139^2</f>
        <v>2.7777777777777776E-2</v>
      </c>
      <c r="M139" s="408">
        <f>J139*'Input Data'!$B$2</f>
        <v>0.15</v>
      </c>
      <c r="N139" s="386">
        <f>J139*'Input Data'!$B$3</f>
        <v>0</v>
      </c>
      <c r="O139" s="386">
        <f>J139*'Input Data'!$B$4</f>
        <v>0.2</v>
      </c>
      <c r="P139" s="451">
        <f>J139*'Input Data'!$B$5</f>
        <v>0.25</v>
      </c>
      <c r="Q139" s="396">
        <f>'Adjustment Factors'!C29</f>
        <v>1.29</v>
      </c>
      <c r="R139" s="422">
        <f>J139+(M139+N139+O139+P139)</f>
        <v>1.6</v>
      </c>
      <c r="S139" s="543">
        <f>'Adjustment Factors'!D29</f>
        <v>5.077997925</v>
      </c>
      <c r="T139" s="559">
        <f t="shared" ref="T139" si="93">(J139+M139+N139+O139+P139)*S139</f>
        <v>8.1247966799999993</v>
      </c>
      <c r="U139" s="209"/>
    </row>
    <row r="140" spans="1:420" ht="15.95" customHeight="1">
      <c r="A140" s="29">
        <v>2</v>
      </c>
      <c r="B140" s="412"/>
      <c r="C140" s="69" t="s">
        <v>153</v>
      </c>
      <c r="D140" s="498"/>
      <c r="E140" s="72"/>
      <c r="F140" s="544"/>
      <c r="G140" s="400"/>
      <c r="H140" s="389"/>
      <c r="I140" s="391"/>
      <c r="J140" s="447"/>
      <c r="K140" s="403"/>
      <c r="L140" s="406"/>
      <c r="M140" s="409"/>
      <c r="N140" s="387"/>
      <c r="O140" s="387"/>
      <c r="P140" s="452"/>
      <c r="Q140" s="397"/>
      <c r="R140" s="473"/>
      <c r="S140" s="543"/>
      <c r="T140" s="559"/>
      <c r="U140" s="209"/>
    </row>
    <row r="141" spans="1:420" ht="15.75">
      <c r="A141" s="30"/>
      <c r="B141" s="159"/>
      <c r="C141" s="32"/>
      <c r="D141" s="35"/>
      <c r="E141" s="28"/>
      <c r="F141" s="10"/>
      <c r="G141" s="15"/>
      <c r="H141" s="16"/>
      <c r="I141" s="17"/>
      <c r="J141" s="282"/>
      <c r="K141" s="283"/>
      <c r="L141" s="284"/>
      <c r="M141" s="275"/>
      <c r="N141" s="275"/>
      <c r="O141" s="276"/>
      <c r="P141" s="277"/>
      <c r="Q141" s="285"/>
      <c r="R141" s="279"/>
      <c r="T141" s="280"/>
    </row>
    <row r="142" spans="1:420" s="50" customFormat="1" ht="15.95" customHeight="1">
      <c r="A142" s="92">
        <v>16</v>
      </c>
      <c r="B142" s="167" t="s">
        <v>154</v>
      </c>
      <c r="C142" s="540"/>
      <c r="D142" s="541"/>
      <c r="E142" s="541"/>
      <c r="F142" s="541"/>
      <c r="G142" s="541"/>
      <c r="H142" s="541"/>
      <c r="I142" s="541"/>
      <c r="J142" s="541"/>
      <c r="K142" s="541"/>
      <c r="L142" s="541"/>
      <c r="M142" s="541"/>
      <c r="N142" s="541"/>
      <c r="O142" s="541"/>
      <c r="P142" s="541"/>
      <c r="Q142" s="541"/>
      <c r="R142" s="541"/>
      <c r="S142" s="541"/>
      <c r="T142" s="542"/>
    </row>
    <row r="143" spans="1:420" s="74" customFormat="1" ht="15.95" customHeight="1">
      <c r="A143" s="26">
        <v>1</v>
      </c>
      <c r="B143" s="160" t="s">
        <v>155</v>
      </c>
      <c r="C143" s="237" t="s">
        <v>156</v>
      </c>
      <c r="D143" s="238" t="s">
        <v>21</v>
      </c>
      <c r="E143" s="260"/>
      <c r="F143" s="215"/>
      <c r="G143" s="132">
        <v>0.25</v>
      </c>
      <c r="H143" s="133">
        <v>1</v>
      </c>
      <c r="I143" s="134">
        <v>0.5</v>
      </c>
      <c r="J143" s="110">
        <f t="shared" ref="J143:J147" si="94">(G143+H143+4*I143)/6</f>
        <v>0.54166666666666663</v>
      </c>
      <c r="K143" s="111">
        <f t="shared" ref="K143:K147" si="95">(H143-G143)/6</f>
        <v>0.125</v>
      </c>
      <c r="L143" s="112">
        <f t="shared" ref="L143:L147" si="96">K143^2</f>
        <v>1.5625E-2</v>
      </c>
      <c r="M143" s="113">
        <f>J143*'Input Data'!$B$2</f>
        <v>8.1249999999999989E-2</v>
      </c>
      <c r="N143" s="113">
        <f>J143*'Input Data'!$B$3</f>
        <v>0</v>
      </c>
      <c r="O143" s="113">
        <f>J143*'Input Data'!$B$4</f>
        <v>0.10833333333333334</v>
      </c>
      <c r="P143" s="114">
        <f>J143*'Input Data'!$B$5</f>
        <v>0.13541666666666666</v>
      </c>
      <c r="Q143" s="244">
        <f>'Adjustment Factors'!C29</f>
        <v>1.29</v>
      </c>
      <c r="R143" s="202">
        <f t="shared" ref="R143:R147" si="97">(J143+M143+N143+O143+P143)*Q143</f>
        <v>1.1179999999999999</v>
      </c>
      <c r="S143" s="249">
        <f>'Adjustment Factors'!D29</f>
        <v>5.077997925</v>
      </c>
      <c r="T143" s="202">
        <f t="shared" ref="T143:T147" si="98">(J143+M143+N143+O143+P143)*S143</f>
        <v>4.4009315349999998</v>
      </c>
      <c r="U143" s="209"/>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s="224"/>
    </row>
    <row r="144" spans="1:420" s="74" customFormat="1" ht="15.95" customHeight="1">
      <c r="A144" s="26">
        <v>2</v>
      </c>
      <c r="B144" s="109" t="s">
        <v>157</v>
      </c>
      <c r="C144" s="69" t="s">
        <v>158</v>
      </c>
      <c r="D144" s="91" t="s">
        <v>21</v>
      </c>
      <c r="E144" s="259"/>
      <c r="F144" s="211"/>
      <c r="G144" s="132">
        <v>0.5</v>
      </c>
      <c r="H144" s="133">
        <v>1.5</v>
      </c>
      <c r="I144" s="134">
        <v>1</v>
      </c>
      <c r="J144" s="110">
        <f>(G144+H144+4*I144)/6</f>
        <v>1</v>
      </c>
      <c r="K144" s="111">
        <f t="shared" si="95"/>
        <v>0.16666666666666666</v>
      </c>
      <c r="L144" s="112">
        <f t="shared" si="96"/>
        <v>2.7777777777777776E-2</v>
      </c>
      <c r="M144" s="113">
        <f>J144*'Input Data'!$B$2</f>
        <v>0.15</v>
      </c>
      <c r="N144" s="113">
        <f>J144*'Input Data'!$B$3</f>
        <v>0</v>
      </c>
      <c r="O144" s="113">
        <f>J144*'Input Data'!$B$4</f>
        <v>0.2</v>
      </c>
      <c r="P144" s="114">
        <f>J144*'Input Data'!$B$5</f>
        <v>0.25</v>
      </c>
      <c r="Q144" s="241">
        <f>'Adjustment Factors'!C29</f>
        <v>1.29</v>
      </c>
      <c r="R144" s="218">
        <f t="shared" si="97"/>
        <v>2.0640000000000001</v>
      </c>
      <c r="S144" s="249">
        <f>'Adjustment Factors'!D29</f>
        <v>5.077997925</v>
      </c>
      <c r="T144" s="218">
        <f t="shared" si="98"/>
        <v>8.1247966799999993</v>
      </c>
      <c r="U144" s="209"/>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s="224"/>
    </row>
    <row r="145" spans="1:420" s="74" customFormat="1" ht="15" customHeight="1">
      <c r="A145" s="26">
        <v>3</v>
      </c>
      <c r="B145" s="69" t="s">
        <v>159</v>
      </c>
      <c r="C145" s="69"/>
      <c r="D145" s="91" t="s">
        <v>21</v>
      </c>
      <c r="E145" s="259"/>
      <c r="F145" s="211"/>
      <c r="G145" s="58">
        <v>0.25</v>
      </c>
      <c r="H145" s="59">
        <v>0.75</v>
      </c>
      <c r="I145" s="60">
        <v>0.5</v>
      </c>
      <c r="J145" s="110">
        <f t="shared" si="94"/>
        <v>0.5</v>
      </c>
      <c r="K145" s="111">
        <f t="shared" si="95"/>
        <v>8.3333333333333329E-2</v>
      </c>
      <c r="L145" s="112">
        <f t="shared" si="96"/>
        <v>6.9444444444444441E-3</v>
      </c>
      <c r="M145" s="113">
        <f>J145*'Input Data'!$B$2</f>
        <v>7.4999999999999997E-2</v>
      </c>
      <c r="N145" s="113">
        <f>J145*'Input Data'!$B$3</f>
        <v>0</v>
      </c>
      <c r="O145" s="113">
        <f>J145*'Input Data'!$B$4</f>
        <v>0.1</v>
      </c>
      <c r="P145" s="114">
        <f>J145*'Input Data'!$B$5</f>
        <v>0.125</v>
      </c>
      <c r="Q145" s="241">
        <f>'Adjustment Factors'!C29</f>
        <v>1.29</v>
      </c>
      <c r="R145" s="218">
        <f t="shared" si="97"/>
        <v>1.032</v>
      </c>
      <c r="S145" s="249">
        <f>'Adjustment Factors'!D29</f>
        <v>5.077997925</v>
      </c>
      <c r="T145" s="218">
        <f t="shared" si="98"/>
        <v>4.0623983399999997</v>
      </c>
      <c r="U145" s="209"/>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s="224"/>
    </row>
    <row r="146" spans="1:420" s="74" customFormat="1" ht="15" customHeight="1">
      <c r="A146" s="26">
        <v>4</v>
      </c>
      <c r="B146" s="69" t="s">
        <v>160</v>
      </c>
      <c r="C146" s="69"/>
      <c r="D146" s="91" t="s">
        <v>21</v>
      </c>
      <c r="E146" s="259"/>
      <c r="F146" s="211"/>
      <c r="G146" s="58">
        <v>0.25</v>
      </c>
      <c r="H146" s="59">
        <v>0.75</v>
      </c>
      <c r="I146" s="60">
        <v>0.5</v>
      </c>
      <c r="J146" s="110">
        <f t="shared" si="94"/>
        <v>0.5</v>
      </c>
      <c r="K146" s="111">
        <f t="shared" si="95"/>
        <v>8.3333333333333329E-2</v>
      </c>
      <c r="L146" s="112">
        <f t="shared" si="96"/>
        <v>6.9444444444444441E-3</v>
      </c>
      <c r="M146" s="113">
        <f>J146*'Input Data'!$B$2</f>
        <v>7.4999999999999997E-2</v>
      </c>
      <c r="N146" s="113">
        <f>J146*'Input Data'!$B$3</f>
        <v>0</v>
      </c>
      <c r="O146" s="113">
        <f>J146*'Input Data'!$B$4</f>
        <v>0.1</v>
      </c>
      <c r="P146" s="114">
        <f>J146*'Input Data'!$B$5</f>
        <v>0.125</v>
      </c>
      <c r="Q146" s="241">
        <f>'Adjustment Factors'!C29</f>
        <v>1.29</v>
      </c>
      <c r="R146" s="218">
        <f t="shared" si="97"/>
        <v>1.032</v>
      </c>
      <c r="S146" s="249">
        <f>'Adjustment Factors'!D29</f>
        <v>5.077997925</v>
      </c>
      <c r="T146" s="218">
        <f t="shared" si="98"/>
        <v>4.0623983399999997</v>
      </c>
      <c r="U146" s="209"/>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s="224"/>
    </row>
    <row r="147" spans="1:420" s="74" customFormat="1" ht="15" customHeight="1">
      <c r="A147" s="26">
        <v>5</v>
      </c>
      <c r="B147" s="69" t="s">
        <v>161</v>
      </c>
      <c r="C147" s="69"/>
      <c r="D147" s="91" t="s">
        <v>21</v>
      </c>
      <c r="E147" s="259"/>
      <c r="F147" s="211"/>
      <c r="G147" s="58">
        <v>0.25</v>
      </c>
      <c r="H147" s="59">
        <v>0.75</v>
      </c>
      <c r="I147" s="60">
        <v>0.5</v>
      </c>
      <c r="J147" s="110">
        <f t="shared" si="94"/>
        <v>0.5</v>
      </c>
      <c r="K147" s="111">
        <f t="shared" si="95"/>
        <v>8.3333333333333329E-2</v>
      </c>
      <c r="L147" s="112">
        <f t="shared" si="96"/>
        <v>6.9444444444444441E-3</v>
      </c>
      <c r="M147" s="113">
        <f>J147*'Input Data'!$B$2</f>
        <v>7.4999999999999997E-2</v>
      </c>
      <c r="N147" s="113">
        <f>J147*'Input Data'!$B$3</f>
        <v>0</v>
      </c>
      <c r="O147" s="113">
        <f>J147*'Input Data'!$B$4</f>
        <v>0.1</v>
      </c>
      <c r="P147" s="114">
        <f>J147*'Input Data'!$B$5</f>
        <v>0.125</v>
      </c>
      <c r="Q147" s="241">
        <f>'Adjustment Factors'!C29</f>
        <v>1.29</v>
      </c>
      <c r="R147" s="218">
        <f t="shared" si="97"/>
        <v>1.032</v>
      </c>
      <c r="S147" s="249">
        <f>'Adjustment Factors'!D29</f>
        <v>5.077997925</v>
      </c>
      <c r="T147" s="201">
        <f t="shared" si="98"/>
        <v>4.0623983399999997</v>
      </c>
      <c r="U147" s="209"/>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s="224"/>
    </row>
    <row r="148" spans="1:420" ht="15.75">
      <c r="A148" s="30"/>
      <c r="B148" s="159"/>
      <c r="C148" s="32"/>
      <c r="D148" s="35"/>
      <c r="E148" s="87"/>
      <c r="F148" s="209"/>
      <c r="G148" s="89"/>
      <c r="H148" s="90"/>
      <c r="I148" s="83"/>
      <c r="J148" s="272"/>
      <c r="K148" s="273"/>
      <c r="L148" s="274"/>
      <c r="M148" s="275"/>
      <c r="N148" s="275"/>
      <c r="O148" s="276"/>
      <c r="P148" s="277"/>
      <c r="Q148" s="278"/>
      <c r="R148" s="63"/>
      <c r="S148" s="209"/>
      <c r="T148" s="193"/>
    </row>
    <row r="149" spans="1:420" s="50" customFormat="1" ht="15.95" customHeight="1">
      <c r="A149" s="78">
        <v>17</v>
      </c>
      <c r="B149" s="168" t="s">
        <v>162</v>
      </c>
      <c r="C149" s="540"/>
      <c r="D149" s="541"/>
      <c r="E149" s="541"/>
      <c r="F149" s="541"/>
      <c r="G149" s="541"/>
      <c r="H149" s="541"/>
      <c r="I149" s="541"/>
      <c r="J149" s="541"/>
      <c r="K149" s="541"/>
      <c r="L149" s="541"/>
      <c r="M149" s="541"/>
      <c r="N149" s="541"/>
      <c r="O149" s="541"/>
      <c r="P149" s="541"/>
      <c r="Q149" s="541"/>
      <c r="R149" s="541"/>
      <c r="S149" s="541"/>
      <c r="T149" s="558"/>
    </row>
    <row r="150" spans="1:420" ht="15.95" customHeight="1">
      <c r="A150" s="29">
        <v>1</v>
      </c>
      <c r="B150" s="138" t="s">
        <v>163</v>
      </c>
      <c r="C150" s="237" t="s">
        <v>164</v>
      </c>
      <c r="D150" s="82" t="s">
        <v>21</v>
      </c>
      <c r="E150" s="85"/>
      <c r="F150" s="9"/>
      <c r="G150" s="132">
        <v>1</v>
      </c>
      <c r="H150" s="133">
        <v>2</v>
      </c>
      <c r="I150" s="134">
        <v>1.5</v>
      </c>
      <c r="J150" s="110">
        <f t="shared" ref="J150:J151" si="99">(G150+H150+4*I150)/6</f>
        <v>1.5</v>
      </c>
      <c r="K150" s="111">
        <f t="shared" ref="K150:K151" si="100">(H150-G150)/6</f>
        <v>0.16666666666666666</v>
      </c>
      <c r="L150" s="112">
        <f t="shared" ref="L150:L151" si="101">K150^2</f>
        <v>2.7777777777777776E-2</v>
      </c>
      <c r="M150" s="113">
        <f>J150*'Input Data'!$B$2</f>
        <v>0.22499999999999998</v>
      </c>
      <c r="N150" s="113">
        <f>J150*'Input Data'!$B$3</f>
        <v>0</v>
      </c>
      <c r="O150" s="113">
        <f>J150*'Input Data'!$B$4</f>
        <v>0.30000000000000004</v>
      </c>
      <c r="P150" s="114">
        <f>J150*'Input Data'!$B$5</f>
        <v>0.375</v>
      </c>
      <c r="Q150" s="244">
        <f>'Adjustment Factors'!C29</f>
        <v>1.29</v>
      </c>
      <c r="R150" s="202">
        <f t="shared" ref="R150:R153" si="102">(J150+M150+N150+O150+P150)*Q150</f>
        <v>3.0960000000000005</v>
      </c>
      <c r="S150" s="249">
        <f>'Adjustment Factors'!D29</f>
        <v>5.077997925</v>
      </c>
      <c r="T150" s="202">
        <f t="shared" ref="T150:T153" si="103">(J150+M150+N150+O150+P150)*S150</f>
        <v>12.187195020000003</v>
      </c>
      <c r="U150" s="209"/>
    </row>
    <row r="151" spans="1:420" ht="15.95" customHeight="1">
      <c r="A151" s="29">
        <v>2</v>
      </c>
      <c r="B151" s="138" t="s">
        <v>165</v>
      </c>
      <c r="C151" s="69" t="s">
        <v>166</v>
      </c>
      <c r="D151" s="71" t="s">
        <v>21</v>
      </c>
      <c r="E151" s="72"/>
      <c r="F151" s="9"/>
      <c r="G151" s="132">
        <v>1</v>
      </c>
      <c r="H151" s="133">
        <v>2</v>
      </c>
      <c r="I151" s="134">
        <v>1.5</v>
      </c>
      <c r="J151" s="110">
        <f t="shared" si="99"/>
        <v>1.5</v>
      </c>
      <c r="K151" s="111">
        <f t="shared" si="100"/>
        <v>0.16666666666666666</v>
      </c>
      <c r="L151" s="112">
        <f t="shared" si="101"/>
        <v>2.7777777777777776E-2</v>
      </c>
      <c r="M151" s="113">
        <f>J151*'Input Data'!$B$2</f>
        <v>0.22499999999999998</v>
      </c>
      <c r="N151" s="113">
        <f>J151*'Input Data'!$B$3</f>
        <v>0</v>
      </c>
      <c r="O151" s="113">
        <f>J151*'Input Data'!$B$4</f>
        <v>0.30000000000000004</v>
      </c>
      <c r="P151" s="114">
        <f>J151*'Input Data'!$B$5</f>
        <v>0.375</v>
      </c>
      <c r="Q151" s="241">
        <f>'Adjustment Factors'!C29</f>
        <v>1.29</v>
      </c>
      <c r="R151" s="218">
        <f t="shared" si="102"/>
        <v>3.0960000000000005</v>
      </c>
      <c r="S151" s="249">
        <f>'Adjustment Factors'!D29</f>
        <v>5.077997925</v>
      </c>
      <c r="T151" s="218">
        <f t="shared" si="103"/>
        <v>12.187195020000003</v>
      </c>
      <c r="U151" s="209"/>
    </row>
    <row r="152" spans="1:420" ht="15.95" customHeight="1">
      <c r="A152" s="29">
        <v>3</v>
      </c>
      <c r="B152" s="138" t="s">
        <v>167</v>
      </c>
      <c r="C152" s="69" t="s">
        <v>168</v>
      </c>
      <c r="D152" s="71" t="s">
        <v>21</v>
      </c>
      <c r="E152" s="72"/>
      <c r="F152" s="4"/>
      <c r="G152" s="58">
        <v>0.25</v>
      </c>
      <c r="H152" s="59">
        <v>0.75</v>
      </c>
      <c r="I152" s="60">
        <v>0.5</v>
      </c>
      <c r="J152" s="110">
        <f t="shared" ref="J152:J153" si="104">(G152+H152+4*I152)/6</f>
        <v>0.5</v>
      </c>
      <c r="K152" s="111">
        <f t="shared" ref="K152:K153" si="105">(H152-G152)/6</f>
        <v>8.3333333333333329E-2</v>
      </c>
      <c r="L152" s="112">
        <f t="shared" ref="L152:L153" si="106">K152^2</f>
        <v>6.9444444444444441E-3</v>
      </c>
      <c r="M152" s="113">
        <f>J152*'Input Data'!$B$2</f>
        <v>7.4999999999999997E-2</v>
      </c>
      <c r="N152" s="113">
        <f>J152*'Input Data'!$B$3</f>
        <v>0</v>
      </c>
      <c r="O152" s="113">
        <f>J152*'Input Data'!$B$4</f>
        <v>0.1</v>
      </c>
      <c r="P152" s="114">
        <f>J152*'Input Data'!$B$5</f>
        <v>0.125</v>
      </c>
      <c r="Q152" s="241">
        <f>'Adjustment Factors'!C29</f>
        <v>1.29</v>
      </c>
      <c r="R152" s="218">
        <f t="shared" si="102"/>
        <v>1.032</v>
      </c>
      <c r="S152" s="249">
        <f>'Adjustment Factors'!D29</f>
        <v>5.077997925</v>
      </c>
      <c r="T152" s="218">
        <f t="shared" si="103"/>
        <v>4.0623983399999997</v>
      </c>
      <c r="U152" s="209"/>
    </row>
    <row r="153" spans="1:420" ht="15.95" customHeight="1">
      <c r="A153" s="29">
        <v>4</v>
      </c>
      <c r="B153" s="138" t="s">
        <v>169</v>
      </c>
      <c r="C153" s="69" t="s">
        <v>170</v>
      </c>
      <c r="D153" s="71" t="s">
        <v>21</v>
      </c>
      <c r="E153" s="72"/>
      <c r="F153" s="4"/>
      <c r="G153" s="58">
        <v>0.25</v>
      </c>
      <c r="H153" s="59">
        <v>0.75</v>
      </c>
      <c r="I153" s="60">
        <v>0.5</v>
      </c>
      <c r="J153" s="110">
        <f t="shared" si="104"/>
        <v>0.5</v>
      </c>
      <c r="K153" s="111">
        <f t="shared" si="105"/>
        <v>8.3333333333333329E-2</v>
      </c>
      <c r="L153" s="112">
        <f t="shared" si="106"/>
        <v>6.9444444444444441E-3</v>
      </c>
      <c r="M153" s="113">
        <f>J153*'Input Data'!$B$2</f>
        <v>7.4999999999999997E-2</v>
      </c>
      <c r="N153" s="113">
        <f>J153*'Input Data'!$B$3</f>
        <v>0</v>
      </c>
      <c r="O153" s="113">
        <f>J153*'Input Data'!$B$4</f>
        <v>0.1</v>
      </c>
      <c r="P153" s="114">
        <f>J153*'Input Data'!$B$5</f>
        <v>0.125</v>
      </c>
      <c r="Q153" s="241">
        <f>'Adjustment Factors'!C29</f>
        <v>1.29</v>
      </c>
      <c r="R153" s="218">
        <f t="shared" si="102"/>
        <v>1.032</v>
      </c>
      <c r="S153" s="249">
        <f>'Adjustment Factors'!D29</f>
        <v>5.077997925</v>
      </c>
      <c r="T153" s="218">
        <f t="shared" si="103"/>
        <v>4.0623983399999997</v>
      </c>
      <c r="U153" s="209"/>
    </row>
    <row r="154" spans="1:420" ht="15.75">
      <c r="A154" s="30"/>
      <c r="B154" s="159"/>
      <c r="C154" s="32"/>
      <c r="D154" s="35"/>
      <c r="E154" s="28"/>
      <c r="F154" s="10"/>
      <c r="G154" s="15"/>
      <c r="H154" s="16"/>
      <c r="I154" s="17"/>
      <c r="J154" s="282"/>
      <c r="K154" s="283"/>
      <c r="L154" s="284"/>
      <c r="M154" s="275"/>
      <c r="N154" s="275"/>
      <c r="O154" s="276"/>
      <c r="P154" s="277"/>
      <c r="Q154" s="285"/>
      <c r="R154" s="63"/>
      <c r="S154" s="209"/>
      <c r="U154" s="209"/>
    </row>
    <row r="155" spans="1:420" s="50" customFormat="1" ht="15.95" customHeight="1">
      <c r="A155" s="92">
        <v>18</v>
      </c>
      <c r="B155" s="167" t="s">
        <v>171</v>
      </c>
      <c r="C155" s="540"/>
      <c r="D155" s="541"/>
      <c r="E155" s="541"/>
      <c r="F155" s="541"/>
      <c r="G155" s="541"/>
      <c r="H155" s="541"/>
      <c r="I155" s="541"/>
      <c r="J155" s="541"/>
      <c r="K155" s="541"/>
      <c r="L155" s="541"/>
      <c r="M155" s="541"/>
      <c r="N155" s="541"/>
      <c r="O155" s="541"/>
      <c r="P155" s="541"/>
      <c r="Q155" s="541"/>
      <c r="R155" s="541"/>
      <c r="S155" s="541"/>
      <c r="T155" s="542"/>
    </row>
    <row r="156" spans="1:420" s="74" customFormat="1" ht="15.95" customHeight="1">
      <c r="A156" s="26">
        <v>1</v>
      </c>
      <c r="B156" s="411" t="s">
        <v>172</v>
      </c>
      <c r="C156" s="237" t="s">
        <v>173</v>
      </c>
      <c r="D156" s="238" t="s">
        <v>21</v>
      </c>
      <c r="E156" s="260"/>
      <c r="F156" s="215"/>
      <c r="G156" s="132">
        <v>0.5</v>
      </c>
      <c r="H156" s="133">
        <v>1</v>
      </c>
      <c r="I156" s="134">
        <v>0.75</v>
      </c>
      <c r="J156" s="110">
        <f t="shared" ref="J156" si="107">(G156+H156+4*I156)/6</f>
        <v>0.75</v>
      </c>
      <c r="K156" s="111">
        <f t="shared" ref="K156" si="108">(H156-G156)/6</f>
        <v>8.3333333333333329E-2</v>
      </c>
      <c r="L156" s="112">
        <f t="shared" ref="L156" si="109">K156^2</f>
        <v>6.9444444444444441E-3</v>
      </c>
      <c r="M156" s="113">
        <f>J156*'Input Data'!$B$2</f>
        <v>0.11249999999999999</v>
      </c>
      <c r="N156" s="113">
        <f>J156*'Input Data'!$B$3</f>
        <v>0</v>
      </c>
      <c r="O156" s="113">
        <f>J156*'Input Data'!$B$4</f>
        <v>0.15000000000000002</v>
      </c>
      <c r="P156" s="114">
        <f>J156*'Input Data'!$B$5</f>
        <v>0.1875</v>
      </c>
      <c r="Q156" s="244">
        <f>'Adjustment Factors'!C29</f>
        <v>1.29</v>
      </c>
      <c r="R156" s="202">
        <f t="shared" ref="R156:R157" si="110">(J156+M156+N156+O156+P156)*Q156</f>
        <v>1.5480000000000003</v>
      </c>
      <c r="S156" s="249">
        <f>'Adjustment Factors'!D29</f>
        <v>5.077997925</v>
      </c>
      <c r="T156" s="202">
        <f t="shared" ref="T156:T157" si="111">(J156+M156+N156+O156+P156)*S156</f>
        <v>6.0935975100000013</v>
      </c>
      <c r="U156" s="209"/>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s="224"/>
    </row>
    <row r="157" spans="1:420" s="74" customFormat="1" ht="15.95" customHeight="1">
      <c r="A157" s="26">
        <v>2</v>
      </c>
      <c r="B157" s="412"/>
      <c r="C157" s="69" t="s">
        <v>174</v>
      </c>
      <c r="D157" s="500" t="s">
        <v>21</v>
      </c>
      <c r="E157" s="259"/>
      <c r="F157" s="534"/>
      <c r="G157" s="427">
        <v>0.5</v>
      </c>
      <c r="H157" s="428">
        <v>1</v>
      </c>
      <c r="I157" s="489">
        <v>0.75</v>
      </c>
      <c r="J157" s="490">
        <f t="shared" ref="J157" si="112">(G157+H157+4*I157)/6</f>
        <v>0.75</v>
      </c>
      <c r="K157" s="491">
        <f t="shared" ref="K157" si="113">(H157-G157)/6</f>
        <v>8.3333333333333329E-2</v>
      </c>
      <c r="L157" s="492">
        <f t="shared" ref="L157" si="114">K157^2</f>
        <v>6.9444444444444441E-3</v>
      </c>
      <c r="M157" s="493">
        <f>J157*'Input Data'!$B$2</f>
        <v>0.11249999999999999</v>
      </c>
      <c r="N157" s="494">
        <f>J157*'Input Data'!$B$3</f>
        <v>0</v>
      </c>
      <c r="O157" s="494">
        <f>J157*'Input Data'!$B$4</f>
        <v>0.15000000000000002</v>
      </c>
      <c r="P157" s="495">
        <f>J157*'Input Data'!$B$5</f>
        <v>0.1875</v>
      </c>
      <c r="Q157" s="496">
        <f>'Adjustment Factors'!C29</f>
        <v>1.29</v>
      </c>
      <c r="R157" s="535">
        <f t="shared" si="110"/>
        <v>1.5480000000000003</v>
      </c>
      <c r="S157" s="536">
        <f>'Adjustment Factors'!D29</f>
        <v>5.077997925</v>
      </c>
      <c r="T157" s="535">
        <f t="shared" si="111"/>
        <v>6.0935975100000013</v>
      </c>
      <c r="U157" s="209"/>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s="224"/>
    </row>
    <row r="158" spans="1:420" s="74" customFormat="1" ht="15.95" customHeight="1">
      <c r="A158" s="26">
        <v>3</v>
      </c>
      <c r="B158" s="412"/>
      <c r="C158" s="69" t="s">
        <v>175</v>
      </c>
      <c r="D158" s="501"/>
      <c r="E158" s="259"/>
      <c r="F158" s="537"/>
      <c r="G158" s="427"/>
      <c r="H158" s="428"/>
      <c r="I158" s="489"/>
      <c r="J158" s="490"/>
      <c r="K158" s="491"/>
      <c r="L158" s="492"/>
      <c r="M158" s="493"/>
      <c r="N158" s="494"/>
      <c r="O158" s="494"/>
      <c r="P158" s="495"/>
      <c r="Q158" s="497"/>
      <c r="R158" s="532"/>
      <c r="S158" s="533"/>
      <c r="T158" s="532"/>
      <c r="U158" s="209"/>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s="224"/>
    </row>
    <row r="159" spans="1:420" s="74" customFormat="1" ht="15.95" customHeight="1">
      <c r="A159" s="26">
        <v>4</v>
      </c>
      <c r="B159" s="430"/>
      <c r="C159" s="69" t="s">
        <v>176</v>
      </c>
      <c r="D159" s="91" t="s">
        <v>21</v>
      </c>
      <c r="E159" s="259"/>
      <c r="F159" s="211"/>
      <c r="G159" s="132">
        <v>0.5</v>
      </c>
      <c r="H159" s="133">
        <v>1</v>
      </c>
      <c r="I159" s="134">
        <v>0.75</v>
      </c>
      <c r="J159" s="110">
        <f t="shared" ref="J159" si="115">(G159+H159+4*I159)/6</f>
        <v>0.75</v>
      </c>
      <c r="K159" s="111">
        <f t="shared" ref="K159" si="116">(H159-G159)/6</f>
        <v>8.3333333333333329E-2</v>
      </c>
      <c r="L159" s="112">
        <f t="shared" ref="L159" si="117">K159^2</f>
        <v>6.9444444444444441E-3</v>
      </c>
      <c r="M159" s="113">
        <f>J159*'Input Data'!$B$2</f>
        <v>0.11249999999999999</v>
      </c>
      <c r="N159" s="113">
        <f>J159*'Input Data'!$B$3</f>
        <v>0</v>
      </c>
      <c r="O159" s="113">
        <f>J159*'Input Data'!$B$4</f>
        <v>0.15000000000000002</v>
      </c>
      <c r="P159" s="114">
        <f>J159*'Input Data'!$B$5</f>
        <v>0.1875</v>
      </c>
      <c r="Q159" s="241">
        <f>'Adjustment Factors'!C29</f>
        <v>1.29</v>
      </c>
      <c r="R159" s="218">
        <f t="shared" ref="R159" si="118">(J159+M159+N159+O159+P159)*Q159</f>
        <v>1.5480000000000003</v>
      </c>
      <c r="S159" s="249">
        <f>'Adjustment Factors'!D29</f>
        <v>5.077997925</v>
      </c>
      <c r="T159" s="218">
        <f t="shared" ref="T159" si="119">(J159+M159+N159+O159+P159)*S159</f>
        <v>6.0935975100000013</v>
      </c>
      <c r="U159" s="20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s="224"/>
    </row>
    <row r="160" spans="1:420" ht="15.75">
      <c r="A160" s="30"/>
      <c r="B160" s="158"/>
      <c r="C160" s="31"/>
      <c r="D160" s="34"/>
      <c r="E160" s="87"/>
      <c r="F160" s="209"/>
      <c r="G160" s="89"/>
      <c r="H160" s="90"/>
      <c r="I160" s="83"/>
      <c r="J160" s="272"/>
      <c r="K160" s="273"/>
      <c r="L160" s="274"/>
      <c r="M160" s="275"/>
      <c r="N160" s="275"/>
      <c r="O160" s="276"/>
      <c r="P160" s="277"/>
      <c r="Q160" s="278"/>
      <c r="R160" s="63"/>
      <c r="S160" s="209"/>
      <c r="U160" s="209"/>
    </row>
    <row r="161" spans="1:420" s="50" customFormat="1" ht="15.95" customHeight="1">
      <c r="A161" s="92">
        <v>19</v>
      </c>
      <c r="B161" s="167" t="s">
        <v>177</v>
      </c>
      <c r="C161" s="540"/>
      <c r="D161" s="541"/>
      <c r="E161" s="541"/>
      <c r="F161" s="541"/>
      <c r="G161" s="541"/>
      <c r="H161" s="541"/>
      <c r="I161" s="541"/>
      <c r="J161" s="541"/>
      <c r="K161" s="541"/>
      <c r="L161" s="541"/>
      <c r="M161" s="541"/>
      <c r="N161" s="541"/>
      <c r="O161" s="541"/>
      <c r="P161" s="541"/>
      <c r="Q161" s="541"/>
      <c r="R161" s="541"/>
      <c r="S161" s="541"/>
      <c r="T161" s="542"/>
    </row>
    <row r="162" spans="1:420" s="74" customFormat="1" ht="15.95" customHeight="1">
      <c r="A162" s="26">
        <v>1</v>
      </c>
      <c r="B162" s="411" t="s">
        <v>178</v>
      </c>
      <c r="C162" s="237" t="s">
        <v>179</v>
      </c>
      <c r="D162" s="498" t="s">
        <v>21</v>
      </c>
      <c r="E162" s="260"/>
      <c r="F162" s="560"/>
      <c r="G162" s="457">
        <v>1</v>
      </c>
      <c r="H162" s="389">
        <v>2</v>
      </c>
      <c r="I162" s="458">
        <v>1.5</v>
      </c>
      <c r="J162" s="459">
        <f t="shared" ref="J162" si="120">(G162+H162+4*I162)/6</f>
        <v>1.5</v>
      </c>
      <c r="K162" s="460">
        <f t="shared" ref="K162" si="121">(H162-G162)/6</f>
        <v>0.16666666666666666</v>
      </c>
      <c r="L162" s="461">
        <f t="shared" ref="L162" si="122">K162^2</f>
        <v>2.7777777777777776E-2</v>
      </c>
      <c r="M162" s="462">
        <f>J162*'Input Data'!$B$2</f>
        <v>0.22499999999999998</v>
      </c>
      <c r="N162" s="467">
        <f>J162*'Input Data'!$B$3</f>
        <v>0</v>
      </c>
      <c r="O162" s="467">
        <f>J162*'Input Data'!$B$4</f>
        <v>0.30000000000000004</v>
      </c>
      <c r="P162" s="468">
        <f>J162*'Input Data'!$B$5</f>
        <v>0.375</v>
      </c>
      <c r="Q162" s="397">
        <f>'Adjustment Factors'!C29</f>
        <v>1.29</v>
      </c>
      <c r="R162" s="530">
        <f t="shared" ref="R162" si="123">(J162+M162+N162+O162+P162)*Q162</f>
        <v>3.0960000000000005</v>
      </c>
      <c r="S162" s="531">
        <f>'Adjustment Factors'!D29</f>
        <v>5.077997925</v>
      </c>
      <c r="T162" s="530">
        <f t="shared" ref="T162" si="124">(J162+M162+N162+O162+P162)*S162</f>
        <v>12.187195020000003</v>
      </c>
      <c r="U162" s="209"/>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s="224"/>
    </row>
    <row r="163" spans="1:420" s="74" customFormat="1" ht="15.95" customHeight="1">
      <c r="A163" s="26">
        <v>2</v>
      </c>
      <c r="B163" s="412"/>
      <c r="C163" s="69" t="s">
        <v>180</v>
      </c>
      <c r="D163" s="498"/>
      <c r="E163" s="259"/>
      <c r="F163" s="560"/>
      <c r="G163" s="434"/>
      <c r="H163" s="435"/>
      <c r="I163" s="436"/>
      <c r="J163" s="437"/>
      <c r="K163" s="438"/>
      <c r="L163" s="439"/>
      <c r="M163" s="440"/>
      <c r="N163" s="441"/>
      <c r="O163" s="441"/>
      <c r="P163" s="469"/>
      <c r="Q163" s="394"/>
      <c r="R163" s="530"/>
      <c r="S163" s="531"/>
      <c r="T163" s="530"/>
      <c r="U163" s="209"/>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s="224"/>
    </row>
    <row r="164" spans="1:420" s="74" customFormat="1" ht="15.95" customHeight="1">
      <c r="A164" s="26">
        <v>3</v>
      </c>
      <c r="B164" s="412"/>
      <c r="C164" s="69" t="s">
        <v>181</v>
      </c>
      <c r="D164" s="498"/>
      <c r="E164" s="259"/>
      <c r="F164" s="560"/>
      <c r="G164" s="434"/>
      <c r="H164" s="435"/>
      <c r="I164" s="436"/>
      <c r="J164" s="437"/>
      <c r="K164" s="438"/>
      <c r="L164" s="439"/>
      <c r="M164" s="440"/>
      <c r="N164" s="441"/>
      <c r="O164" s="441"/>
      <c r="P164" s="469"/>
      <c r="Q164" s="394"/>
      <c r="R164" s="530"/>
      <c r="S164" s="531"/>
      <c r="T164" s="530"/>
      <c r="U164" s="209"/>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s="224"/>
    </row>
    <row r="165" spans="1:420" s="74" customFormat="1" ht="15.95" customHeight="1">
      <c r="A165" s="26">
        <v>4</v>
      </c>
      <c r="B165" s="430"/>
      <c r="C165" s="69" t="s">
        <v>182</v>
      </c>
      <c r="D165" s="499"/>
      <c r="E165" s="259"/>
      <c r="F165" s="537"/>
      <c r="G165" s="434"/>
      <c r="H165" s="435"/>
      <c r="I165" s="436"/>
      <c r="J165" s="437"/>
      <c r="K165" s="438"/>
      <c r="L165" s="439"/>
      <c r="M165" s="440"/>
      <c r="N165" s="441"/>
      <c r="O165" s="441"/>
      <c r="P165" s="469"/>
      <c r="Q165" s="394"/>
      <c r="R165" s="532"/>
      <c r="S165" s="533"/>
      <c r="T165" s="532"/>
      <c r="U165" s="209"/>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s="224"/>
    </row>
    <row r="166" spans="1:420" s="74" customFormat="1" ht="15.75">
      <c r="A166" s="26">
        <v>5</v>
      </c>
      <c r="B166" s="109" t="s">
        <v>183</v>
      </c>
      <c r="C166" s="69" t="s">
        <v>184</v>
      </c>
      <c r="D166" s="91" t="s">
        <v>21</v>
      </c>
      <c r="E166" s="259"/>
      <c r="F166" s="211"/>
      <c r="G166" s="132">
        <v>0.25</v>
      </c>
      <c r="H166" s="133">
        <v>1</v>
      </c>
      <c r="I166" s="134">
        <v>0.5</v>
      </c>
      <c r="J166" s="110">
        <f t="shared" ref="J166" si="125">(G166+H166+4*I166)/6</f>
        <v>0.54166666666666663</v>
      </c>
      <c r="K166" s="111">
        <f t="shared" ref="K166" si="126">(H166-G166)/6</f>
        <v>0.125</v>
      </c>
      <c r="L166" s="112">
        <f t="shared" ref="L166" si="127">K166^2</f>
        <v>1.5625E-2</v>
      </c>
      <c r="M166" s="113">
        <f>J166*'Input Data'!$B$2</f>
        <v>8.1249999999999989E-2</v>
      </c>
      <c r="N166" s="113">
        <f>J166*'Input Data'!$B$3</f>
        <v>0</v>
      </c>
      <c r="O166" s="113">
        <f>J166*'Input Data'!$B$4</f>
        <v>0.10833333333333334</v>
      </c>
      <c r="P166" s="114">
        <f>J166*'Input Data'!$B$5</f>
        <v>0.13541666666666666</v>
      </c>
      <c r="Q166" s="241">
        <f>'Adjustment Factors'!C29</f>
        <v>1.29</v>
      </c>
      <c r="R166" s="218">
        <f>(J166+M166+N166+O166+P166)*Q166</f>
        <v>1.1179999999999999</v>
      </c>
      <c r="S166" s="249">
        <f>'Adjustment Factors'!D29</f>
        <v>5.077997925</v>
      </c>
      <c r="T166" s="218">
        <f t="shared" ref="T166" si="128">(J166+M166+N166+O166+P166)*S166</f>
        <v>4.4009315349999998</v>
      </c>
      <c r="U166" s="209"/>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s="224"/>
    </row>
    <row r="167" spans="1:420" ht="15.75">
      <c r="A167" s="30"/>
      <c r="B167" s="158"/>
      <c r="D167" s="34"/>
      <c r="E167" s="80"/>
      <c r="J167" s="61"/>
      <c r="K167" s="61"/>
      <c r="L167" s="61"/>
      <c r="M167" s="61"/>
      <c r="N167" s="61"/>
      <c r="O167" s="61"/>
      <c r="P167" s="61"/>
      <c r="Q167" s="62"/>
      <c r="R167" s="63"/>
      <c r="S167" s="209"/>
      <c r="U167" s="209"/>
    </row>
    <row r="168" spans="1:420" s="50" customFormat="1" ht="15.95" customHeight="1">
      <c r="A168" s="92">
        <v>20</v>
      </c>
      <c r="B168" s="167" t="s">
        <v>185</v>
      </c>
      <c r="C168" s="540"/>
      <c r="D168" s="541"/>
      <c r="E168" s="541"/>
      <c r="F168" s="541"/>
      <c r="G168" s="541"/>
      <c r="H168" s="541"/>
      <c r="I168" s="541"/>
      <c r="J168" s="541"/>
      <c r="K168" s="541"/>
      <c r="L168" s="541"/>
      <c r="M168" s="541"/>
      <c r="N168" s="541"/>
      <c r="O168" s="541"/>
      <c r="P168" s="541"/>
      <c r="Q168" s="541"/>
      <c r="R168" s="541"/>
      <c r="S168" s="541"/>
      <c r="T168" s="542"/>
    </row>
    <row r="169" spans="1:420" s="74" customFormat="1" ht="15.95" customHeight="1">
      <c r="A169" s="26">
        <v>1</v>
      </c>
      <c r="B169" s="411" t="s">
        <v>186</v>
      </c>
      <c r="C169" s="237" t="s">
        <v>187</v>
      </c>
      <c r="D169" s="498" t="s">
        <v>21</v>
      </c>
      <c r="E169" s="260"/>
      <c r="F169" s="560"/>
      <c r="G169" s="479">
        <v>0.5</v>
      </c>
      <c r="H169" s="388">
        <v>1.5</v>
      </c>
      <c r="I169" s="480">
        <v>1</v>
      </c>
      <c r="J169" s="481">
        <f t="shared" ref="J169" si="129">(G169+H169+4*I169)/6</f>
        <v>1</v>
      </c>
      <c r="K169" s="482">
        <f t="shared" ref="K169" si="130">(H169-G169)/6</f>
        <v>0.16666666666666666</v>
      </c>
      <c r="L169" s="484">
        <f t="shared" ref="L169" si="131">K169^2</f>
        <v>2.7777777777777776E-2</v>
      </c>
      <c r="M169" s="481">
        <f>J169*'Input Data'!$B$2</f>
        <v>0.15</v>
      </c>
      <c r="N169" s="486">
        <f>J169*'Input Data'!$B$3</f>
        <v>0</v>
      </c>
      <c r="O169" s="486">
        <f>J169*'Input Data'!$B$4</f>
        <v>0.2</v>
      </c>
      <c r="P169" s="486">
        <f>J169*'Input Data'!$B$5</f>
        <v>0.25</v>
      </c>
      <c r="Q169" s="396">
        <f>'Adjustment Factors'!C29</f>
        <v>1.29</v>
      </c>
      <c r="R169" s="530">
        <f>(J169+M169+N169+O169+P169)*Q169</f>
        <v>2.0640000000000001</v>
      </c>
      <c r="S169" s="531">
        <f>'Adjustment Factors'!D29</f>
        <v>5.077997925</v>
      </c>
      <c r="T169" s="530">
        <f t="shared" ref="T169" si="132">(J169+M169+N169+O169+P169)*S169</f>
        <v>8.1247966799999993</v>
      </c>
      <c r="U169" s="20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s="224"/>
    </row>
    <row r="170" spans="1:420" s="74" customFormat="1" ht="15.95" customHeight="1">
      <c r="A170" s="26">
        <v>2</v>
      </c>
      <c r="B170" s="430"/>
      <c r="C170" s="69" t="s">
        <v>188</v>
      </c>
      <c r="D170" s="499"/>
      <c r="E170" s="259"/>
      <c r="F170" s="537"/>
      <c r="G170" s="457"/>
      <c r="H170" s="389"/>
      <c r="I170" s="458"/>
      <c r="J170" s="459"/>
      <c r="K170" s="483"/>
      <c r="L170" s="485"/>
      <c r="M170" s="459"/>
      <c r="N170" s="487"/>
      <c r="O170" s="487"/>
      <c r="P170" s="487"/>
      <c r="Q170" s="397"/>
      <c r="R170" s="532"/>
      <c r="S170" s="533"/>
      <c r="T170" s="532"/>
      <c r="U170" s="209"/>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s="224"/>
    </row>
    <row r="171" spans="1:420" ht="15.75">
      <c r="A171" s="30"/>
      <c r="B171" s="158"/>
      <c r="C171" s="31"/>
      <c r="D171" s="34"/>
      <c r="E171" s="87"/>
      <c r="F171" s="88"/>
      <c r="G171" s="89"/>
      <c r="H171" s="90"/>
      <c r="I171" s="83"/>
      <c r="J171" s="272"/>
      <c r="K171" s="273"/>
      <c r="L171" s="274"/>
      <c r="M171" s="275"/>
      <c r="N171" s="275"/>
      <c r="O171" s="276"/>
      <c r="P171" s="277"/>
      <c r="Q171" s="278"/>
      <c r="R171" s="279"/>
      <c r="U171" s="209"/>
    </row>
    <row r="172" spans="1:420" s="50" customFormat="1" ht="15.95" customHeight="1">
      <c r="A172" s="78">
        <v>21</v>
      </c>
      <c r="B172" s="168" t="s">
        <v>189</v>
      </c>
      <c r="C172" s="540"/>
      <c r="D172" s="541"/>
      <c r="E172" s="541"/>
      <c r="F172" s="541"/>
      <c r="G172" s="541"/>
      <c r="H172" s="541"/>
      <c r="I172" s="541"/>
      <c r="J172" s="541"/>
      <c r="K172" s="541"/>
      <c r="L172" s="541"/>
      <c r="M172" s="541"/>
      <c r="N172" s="541"/>
      <c r="O172" s="541"/>
      <c r="P172" s="541"/>
      <c r="Q172" s="541"/>
      <c r="R172" s="541"/>
      <c r="S172" s="541"/>
      <c r="T172" s="542"/>
    </row>
    <row r="173" spans="1:420" ht="15.6" customHeight="1">
      <c r="A173" s="29">
        <v>1</v>
      </c>
      <c r="B173" s="411" t="s">
        <v>190</v>
      </c>
      <c r="C173" s="237" t="s">
        <v>191</v>
      </c>
      <c r="D173" s="498" t="s">
        <v>21</v>
      </c>
      <c r="E173" s="85"/>
      <c r="F173" s="538"/>
      <c r="G173" s="399">
        <v>1</v>
      </c>
      <c r="H173" s="388">
        <v>3</v>
      </c>
      <c r="I173" s="390">
        <v>2</v>
      </c>
      <c r="J173" s="392">
        <f t="shared" ref="J173" si="133">(G173+H173+4*I173)/6</f>
        <v>2</v>
      </c>
      <c r="K173" s="402">
        <f t="shared" ref="K173" si="134">(H173-G173)/6</f>
        <v>0.33333333333333331</v>
      </c>
      <c r="L173" s="405">
        <f t="shared" ref="L173" si="135">K173^2</f>
        <v>0.1111111111111111</v>
      </c>
      <c r="M173" s="408">
        <f>J173*'Input Data'!$B$2</f>
        <v>0.3</v>
      </c>
      <c r="N173" s="386">
        <f>J173*'Input Data'!$B$3</f>
        <v>0</v>
      </c>
      <c r="O173" s="386">
        <f>J173*'Input Data'!$B$4</f>
        <v>0.4</v>
      </c>
      <c r="P173" s="451">
        <f>J173*'Input Data'!$B$5</f>
        <v>0.5</v>
      </c>
      <c r="Q173" s="396">
        <f>'Adjustment Factors'!C29</f>
        <v>1.29</v>
      </c>
      <c r="R173" s="548">
        <f>(J173+M173+N173+O173+P173)*Q173</f>
        <v>4.1280000000000001</v>
      </c>
      <c r="S173" s="543">
        <f>'Adjustment Factors'!D29</f>
        <v>5.077997925</v>
      </c>
      <c r="T173" s="559">
        <f t="shared" ref="T173" si="136">(J173+M173+N173+O173+P173)*S173</f>
        <v>16.249593359999999</v>
      </c>
      <c r="U173" s="209"/>
    </row>
    <row r="174" spans="1:420" ht="15.95" customHeight="1">
      <c r="A174" s="29">
        <v>2</v>
      </c>
      <c r="B174" s="412"/>
      <c r="C174" s="69" t="s">
        <v>192</v>
      </c>
      <c r="D174" s="498"/>
      <c r="E174" s="72"/>
      <c r="F174" s="538"/>
      <c r="G174" s="399"/>
      <c r="H174" s="388"/>
      <c r="I174" s="390"/>
      <c r="J174" s="392"/>
      <c r="K174" s="402"/>
      <c r="L174" s="405"/>
      <c r="M174" s="408"/>
      <c r="N174" s="386"/>
      <c r="O174" s="386"/>
      <c r="P174" s="451"/>
      <c r="Q174" s="396"/>
      <c r="R174" s="548"/>
      <c r="S174" s="543"/>
      <c r="T174" s="559"/>
      <c r="U174" s="209"/>
    </row>
    <row r="175" spans="1:420" ht="15.95" customHeight="1">
      <c r="A175" s="29">
        <v>3</v>
      </c>
      <c r="B175" s="412"/>
      <c r="C175" s="69" t="s">
        <v>193</v>
      </c>
      <c r="D175" s="498"/>
      <c r="E175" s="72"/>
      <c r="F175" s="544"/>
      <c r="G175" s="400"/>
      <c r="H175" s="389"/>
      <c r="I175" s="391"/>
      <c r="J175" s="447"/>
      <c r="K175" s="403"/>
      <c r="L175" s="406"/>
      <c r="M175" s="409"/>
      <c r="N175" s="387"/>
      <c r="O175" s="387"/>
      <c r="P175" s="452"/>
      <c r="Q175" s="397"/>
      <c r="R175" s="561"/>
      <c r="S175" s="543"/>
      <c r="T175" s="559"/>
      <c r="U175" s="209"/>
    </row>
    <row r="176" spans="1:420" ht="15.75">
      <c r="A176" s="30"/>
      <c r="B176" s="158"/>
      <c r="C176" s="31"/>
      <c r="D176" s="34"/>
      <c r="E176" s="28"/>
      <c r="F176" s="10"/>
      <c r="G176" s="15"/>
      <c r="H176" s="16"/>
      <c r="I176" s="17"/>
      <c r="J176" s="282"/>
      <c r="K176" s="283"/>
      <c r="L176" s="284"/>
      <c r="M176" s="275"/>
      <c r="N176" s="275"/>
      <c r="O176" s="276"/>
      <c r="P176" s="277"/>
      <c r="Q176" s="285"/>
      <c r="R176" s="279"/>
      <c r="U176" s="209"/>
    </row>
    <row r="177" spans="1:420" s="50" customFormat="1" ht="15.95" customHeight="1">
      <c r="A177" s="78">
        <v>22</v>
      </c>
      <c r="B177" s="168" t="s">
        <v>194</v>
      </c>
      <c r="C177" s="540"/>
      <c r="D177" s="541"/>
      <c r="E177" s="541"/>
      <c r="F177" s="541"/>
      <c r="G177" s="541"/>
      <c r="H177" s="541"/>
      <c r="I177" s="541"/>
      <c r="J177" s="541"/>
      <c r="K177" s="541"/>
      <c r="L177" s="541"/>
      <c r="M177" s="541"/>
      <c r="N177" s="541"/>
      <c r="O177" s="541"/>
      <c r="P177" s="541"/>
      <c r="Q177" s="541"/>
      <c r="R177" s="541"/>
      <c r="S177" s="541"/>
      <c r="T177" s="542"/>
    </row>
    <row r="178" spans="1:420" ht="15.95" customHeight="1">
      <c r="A178" s="29">
        <v>1</v>
      </c>
      <c r="B178" s="411" t="s">
        <v>195</v>
      </c>
      <c r="C178" s="237" t="s">
        <v>196</v>
      </c>
      <c r="D178" s="498" t="s">
        <v>21</v>
      </c>
      <c r="E178" s="295"/>
      <c r="F178" s="562"/>
      <c r="G178" s="399">
        <v>0.5</v>
      </c>
      <c r="H178" s="388">
        <v>1.5</v>
      </c>
      <c r="I178" s="390">
        <v>1</v>
      </c>
      <c r="J178" s="392">
        <f t="shared" ref="J178" si="137">(G178+H178+4*I178)/6</f>
        <v>1</v>
      </c>
      <c r="K178" s="402">
        <f t="shared" ref="K178" si="138">(H178-G178)/6</f>
        <v>0.16666666666666666</v>
      </c>
      <c r="L178" s="405">
        <f t="shared" ref="L178" si="139">K178^2</f>
        <v>2.7777777777777776E-2</v>
      </c>
      <c r="M178" s="408">
        <f>J178*'Input Data'!$B$2</f>
        <v>0.15</v>
      </c>
      <c r="N178" s="386">
        <f>J178*'Input Data'!$B$3</f>
        <v>0</v>
      </c>
      <c r="O178" s="386">
        <f>J178*'Input Data'!$B$4</f>
        <v>0.2</v>
      </c>
      <c r="P178" s="451">
        <f>J178*'Input Data'!$B$5</f>
        <v>0.25</v>
      </c>
      <c r="Q178" s="396">
        <f>'Adjustment Factors'!C29</f>
        <v>1.29</v>
      </c>
      <c r="R178" s="530">
        <f>(J178+M178+N178+O178+P178)*Q178</f>
        <v>2.0640000000000001</v>
      </c>
      <c r="S178" s="563">
        <f>'Adjustment Factors'!D29</f>
        <v>5.077997925</v>
      </c>
      <c r="T178" s="559">
        <f t="shared" ref="T178" si="140">(J178+M178+N178+O178+P178)*S178</f>
        <v>8.1247966799999993</v>
      </c>
      <c r="U178" s="209"/>
    </row>
    <row r="179" spans="1:420" ht="15.95" customHeight="1">
      <c r="A179" s="29">
        <v>2</v>
      </c>
      <c r="B179" s="412"/>
      <c r="C179" s="69" t="s">
        <v>197</v>
      </c>
      <c r="D179" s="498"/>
      <c r="E179" s="258"/>
      <c r="F179" s="562"/>
      <c r="G179" s="399"/>
      <c r="H179" s="388"/>
      <c r="I179" s="390"/>
      <c r="J179" s="392"/>
      <c r="K179" s="402"/>
      <c r="L179" s="405"/>
      <c r="M179" s="408"/>
      <c r="N179" s="386"/>
      <c r="O179" s="386"/>
      <c r="P179" s="451"/>
      <c r="Q179" s="396"/>
      <c r="R179" s="530"/>
      <c r="S179" s="563"/>
      <c r="T179" s="559"/>
      <c r="U179" s="209"/>
    </row>
    <row r="180" spans="1:420" ht="15.95" customHeight="1">
      <c r="A180" s="29">
        <v>3</v>
      </c>
      <c r="B180" s="412"/>
      <c r="C180" s="69" t="s">
        <v>198</v>
      </c>
      <c r="D180" s="498"/>
      <c r="E180" s="258"/>
      <c r="F180" s="562"/>
      <c r="G180" s="399"/>
      <c r="H180" s="388"/>
      <c r="I180" s="390"/>
      <c r="J180" s="392"/>
      <c r="K180" s="402"/>
      <c r="L180" s="405"/>
      <c r="M180" s="408"/>
      <c r="N180" s="386"/>
      <c r="O180" s="386"/>
      <c r="P180" s="451"/>
      <c r="Q180" s="396"/>
      <c r="R180" s="530"/>
      <c r="S180" s="563"/>
      <c r="T180" s="559"/>
      <c r="U180" s="209"/>
    </row>
    <row r="181" spans="1:420" ht="15.95" customHeight="1">
      <c r="A181" s="29">
        <v>4</v>
      </c>
      <c r="B181" s="412"/>
      <c r="C181" s="69" t="s">
        <v>199</v>
      </c>
      <c r="D181" s="498"/>
      <c r="E181" s="258"/>
      <c r="F181" s="562"/>
      <c r="G181" s="399"/>
      <c r="H181" s="388"/>
      <c r="I181" s="390"/>
      <c r="J181" s="392"/>
      <c r="K181" s="402"/>
      <c r="L181" s="405"/>
      <c r="M181" s="408"/>
      <c r="N181" s="386"/>
      <c r="O181" s="386"/>
      <c r="P181" s="451"/>
      <c r="Q181" s="396"/>
      <c r="R181" s="530"/>
      <c r="S181" s="563"/>
      <c r="T181" s="559"/>
      <c r="U181" s="209"/>
    </row>
    <row r="182" spans="1:420" ht="15.95" customHeight="1">
      <c r="A182" s="29">
        <v>5</v>
      </c>
      <c r="B182" s="430"/>
      <c r="C182" s="69" t="s">
        <v>200</v>
      </c>
      <c r="D182" s="499"/>
      <c r="E182" s="258"/>
      <c r="F182" s="564"/>
      <c r="G182" s="400"/>
      <c r="H182" s="389"/>
      <c r="I182" s="391"/>
      <c r="J182" s="447"/>
      <c r="K182" s="403"/>
      <c r="L182" s="406"/>
      <c r="M182" s="409"/>
      <c r="N182" s="387"/>
      <c r="O182" s="387"/>
      <c r="P182" s="452"/>
      <c r="Q182" s="397"/>
      <c r="R182" s="532"/>
      <c r="S182" s="563"/>
      <c r="T182" s="565"/>
      <c r="U182" s="209"/>
    </row>
    <row r="183" spans="1:420" s="74" customFormat="1" ht="15.75">
      <c r="A183" s="26">
        <v>6</v>
      </c>
      <c r="B183" s="69" t="s">
        <v>201</v>
      </c>
      <c r="C183" s="69"/>
      <c r="D183" s="91" t="s">
        <v>21</v>
      </c>
      <c r="E183" s="259"/>
      <c r="F183" s="211"/>
      <c r="G183" s="139">
        <v>5</v>
      </c>
      <c r="H183" s="140">
        <v>7</v>
      </c>
      <c r="I183" s="141">
        <v>6</v>
      </c>
      <c r="J183" s="110">
        <f t="shared" ref="J183:J187" si="141">(G183+H183+4*I183)/6</f>
        <v>6</v>
      </c>
      <c r="K183" s="111">
        <f t="shared" ref="K183:K187" si="142">(H183-G183)/6</f>
        <v>0.33333333333333331</v>
      </c>
      <c r="L183" s="112">
        <f t="shared" ref="L183:L187" si="143">K183^2</f>
        <v>0.1111111111111111</v>
      </c>
      <c r="M183" s="113">
        <f>J183*'Input Data'!$B$2</f>
        <v>0.89999999999999991</v>
      </c>
      <c r="N183" s="113">
        <f>J183*'Input Data'!$B$3</f>
        <v>0</v>
      </c>
      <c r="O183" s="113">
        <f>J183*'Input Data'!$B$4</f>
        <v>1.2000000000000002</v>
      </c>
      <c r="P183" s="114">
        <f>J183*'Input Data'!$B$5</f>
        <v>1.5</v>
      </c>
      <c r="Q183" s="241">
        <f>'Adjustment Factors'!C29</f>
        <v>1.29</v>
      </c>
      <c r="R183" s="218">
        <f t="shared" ref="R183:R187" si="144">(J183+M183+N183+O183+P183)*Q183</f>
        <v>12.384000000000002</v>
      </c>
      <c r="S183" s="249">
        <f>'Adjustment Factors'!D29</f>
        <v>5.077997925</v>
      </c>
      <c r="T183" s="218">
        <f t="shared" ref="T183:T187" si="145">(J183+M183+N183+O183+P183)*S183</f>
        <v>48.74878008000001</v>
      </c>
      <c r="U183" s="209"/>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s="224"/>
    </row>
    <row r="184" spans="1:420" s="74" customFormat="1" ht="15.75">
      <c r="A184" s="26">
        <v>7</v>
      </c>
      <c r="B184" s="69" t="s">
        <v>202</v>
      </c>
      <c r="C184" s="69"/>
      <c r="D184" s="91" t="s">
        <v>21</v>
      </c>
      <c r="E184" s="259"/>
      <c r="F184" s="211"/>
      <c r="G184" s="139">
        <v>2</v>
      </c>
      <c r="H184" s="142">
        <v>4</v>
      </c>
      <c r="I184" s="143">
        <v>3</v>
      </c>
      <c r="J184" s="110">
        <f t="shared" si="141"/>
        <v>3</v>
      </c>
      <c r="K184" s="111">
        <f t="shared" si="142"/>
        <v>0.33333333333333331</v>
      </c>
      <c r="L184" s="112">
        <f t="shared" si="143"/>
        <v>0.1111111111111111</v>
      </c>
      <c r="M184" s="113">
        <f>J184*'Input Data'!$B$2</f>
        <v>0.44999999999999996</v>
      </c>
      <c r="N184" s="113">
        <f>J184*'Input Data'!$B$3</f>
        <v>0</v>
      </c>
      <c r="O184" s="113">
        <f>J184*'Input Data'!$B$4</f>
        <v>0.60000000000000009</v>
      </c>
      <c r="P184" s="114">
        <f>J184*'Input Data'!$B$5</f>
        <v>0.75</v>
      </c>
      <c r="Q184" s="241">
        <f>'Adjustment Factors'!C29</f>
        <v>1.29</v>
      </c>
      <c r="R184" s="218">
        <f t="shared" si="144"/>
        <v>6.1920000000000011</v>
      </c>
      <c r="S184" s="249">
        <f>'Adjustment Factors'!D29</f>
        <v>5.077997925</v>
      </c>
      <c r="T184" s="218">
        <f t="shared" si="145"/>
        <v>24.374390040000005</v>
      </c>
      <c r="U184" s="209"/>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s="224"/>
    </row>
    <row r="185" spans="1:420" s="74" customFormat="1" ht="15.75">
      <c r="A185" s="26">
        <v>8</v>
      </c>
      <c r="B185" s="69" t="s">
        <v>203</v>
      </c>
      <c r="C185" s="69"/>
      <c r="D185" s="91" t="s">
        <v>21</v>
      </c>
      <c r="E185" s="259"/>
      <c r="F185" s="211"/>
      <c r="G185" s="139">
        <v>2</v>
      </c>
      <c r="H185" s="142">
        <v>4</v>
      </c>
      <c r="I185" s="143">
        <v>3</v>
      </c>
      <c r="J185" s="110">
        <f t="shared" si="141"/>
        <v>3</v>
      </c>
      <c r="K185" s="111">
        <f t="shared" si="142"/>
        <v>0.33333333333333331</v>
      </c>
      <c r="L185" s="112">
        <f t="shared" si="143"/>
        <v>0.1111111111111111</v>
      </c>
      <c r="M185" s="113">
        <f>J185*'Input Data'!$B$2</f>
        <v>0.44999999999999996</v>
      </c>
      <c r="N185" s="113">
        <f>J185*'Input Data'!$B$3</f>
        <v>0</v>
      </c>
      <c r="O185" s="113">
        <f>J185*'Input Data'!$B$4</f>
        <v>0.60000000000000009</v>
      </c>
      <c r="P185" s="114">
        <f>J185*'Input Data'!$B$5</f>
        <v>0.75</v>
      </c>
      <c r="Q185" s="241">
        <f>'Adjustment Factors'!C29</f>
        <v>1.29</v>
      </c>
      <c r="R185" s="218">
        <f t="shared" si="144"/>
        <v>6.1920000000000011</v>
      </c>
      <c r="S185" s="249">
        <f>'Adjustment Factors'!D29</f>
        <v>5.077997925</v>
      </c>
      <c r="T185" s="218">
        <f t="shared" si="145"/>
        <v>24.374390040000005</v>
      </c>
      <c r="U185" s="209"/>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s="224"/>
    </row>
    <row r="186" spans="1:420" s="74" customFormat="1" ht="15.75">
      <c r="A186" s="26">
        <v>9</v>
      </c>
      <c r="B186" s="69" t="s">
        <v>204</v>
      </c>
      <c r="C186" s="69"/>
      <c r="D186" s="91" t="s">
        <v>21</v>
      </c>
      <c r="E186" s="259"/>
      <c r="F186" s="211"/>
      <c r="G186" s="139">
        <v>3</v>
      </c>
      <c r="H186" s="142">
        <v>5</v>
      </c>
      <c r="I186" s="143">
        <v>4</v>
      </c>
      <c r="J186" s="110">
        <f t="shared" si="141"/>
        <v>4</v>
      </c>
      <c r="K186" s="111">
        <f t="shared" si="142"/>
        <v>0.33333333333333331</v>
      </c>
      <c r="L186" s="112">
        <f t="shared" si="143"/>
        <v>0.1111111111111111</v>
      </c>
      <c r="M186" s="113">
        <f>J186*'Input Data'!$B$2</f>
        <v>0.6</v>
      </c>
      <c r="N186" s="113">
        <f>J186*'Input Data'!$B$3</f>
        <v>0</v>
      </c>
      <c r="O186" s="113">
        <f>J186*'Input Data'!$B$4</f>
        <v>0.8</v>
      </c>
      <c r="P186" s="114">
        <f>J186*'Input Data'!$B$5</f>
        <v>1</v>
      </c>
      <c r="Q186" s="241">
        <f>'Adjustment Factors'!C29</f>
        <v>1.29</v>
      </c>
      <c r="R186" s="218">
        <f t="shared" si="144"/>
        <v>8.2560000000000002</v>
      </c>
      <c r="S186" s="249">
        <f>'Adjustment Factors'!D29</f>
        <v>5.077997925</v>
      </c>
      <c r="T186" s="218">
        <f t="shared" si="145"/>
        <v>32.499186719999997</v>
      </c>
      <c r="U186" s="209"/>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s="224"/>
    </row>
    <row r="187" spans="1:420" s="74" customFormat="1" ht="15.75">
      <c r="A187" s="26">
        <v>10</v>
      </c>
      <c r="B187" s="69" t="s">
        <v>205</v>
      </c>
      <c r="C187" s="69"/>
      <c r="D187" s="91" t="s">
        <v>21</v>
      </c>
      <c r="E187" s="259"/>
      <c r="F187" s="211"/>
      <c r="G187" s="132">
        <v>0.5</v>
      </c>
      <c r="H187" s="133">
        <v>1</v>
      </c>
      <c r="I187" s="134">
        <v>1</v>
      </c>
      <c r="J187" s="110">
        <f t="shared" si="141"/>
        <v>0.91666666666666663</v>
      </c>
      <c r="K187" s="111">
        <f t="shared" si="142"/>
        <v>8.3333333333333329E-2</v>
      </c>
      <c r="L187" s="112">
        <f t="shared" si="143"/>
        <v>6.9444444444444441E-3</v>
      </c>
      <c r="M187" s="113">
        <f>J187*'Input Data'!$B$2</f>
        <v>0.13749999999999998</v>
      </c>
      <c r="N187" s="113">
        <f>J187*'Input Data'!$B$3</f>
        <v>0</v>
      </c>
      <c r="O187" s="113">
        <f>J187*'Input Data'!$B$4</f>
        <v>0.18333333333333335</v>
      </c>
      <c r="P187" s="114">
        <f>J187*'Input Data'!$B$5</f>
        <v>0.22916666666666666</v>
      </c>
      <c r="Q187" s="241">
        <f>'Adjustment Factors'!C29</f>
        <v>1.29</v>
      </c>
      <c r="R187" s="218">
        <f t="shared" si="144"/>
        <v>1.8920000000000001</v>
      </c>
      <c r="S187" s="249">
        <f>'Adjustment Factors'!D29</f>
        <v>5.077997925</v>
      </c>
      <c r="T187" s="218">
        <f t="shared" si="145"/>
        <v>7.4477302900000009</v>
      </c>
      <c r="U187" s="209"/>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s="224"/>
    </row>
    <row r="188" spans="1:420" ht="15.75">
      <c r="A188" s="30"/>
      <c r="B188" s="159"/>
      <c r="D188" s="35"/>
      <c r="E188" s="87"/>
      <c r="F188" s="209"/>
      <c r="G188" s="89"/>
      <c r="H188" s="90"/>
      <c r="I188" s="83"/>
      <c r="J188" s="272"/>
      <c r="K188" s="273"/>
      <c r="L188" s="274"/>
      <c r="M188" s="275"/>
      <c r="N188" s="275"/>
      <c r="O188" s="276"/>
      <c r="P188" s="277"/>
      <c r="Q188" s="278"/>
      <c r="R188" s="63"/>
      <c r="S188" s="209"/>
      <c r="U188" s="209"/>
    </row>
    <row r="189" spans="1:420" s="50" customFormat="1" ht="15.95" customHeight="1">
      <c r="A189" s="92">
        <v>23</v>
      </c>
      <c r="B189" s="167" t="s">
        <v>206</v>
      </c>
      <c r="C189" s="540"/>
      <c r="D189" s="541"/>
      <c r="E189" s="541"/>
      <c r="F189" s="541"/>
      <c r="G189" s="541"/>
      <c r="H189" s="541"/>
      <c r="I189" s="541"/>
      <c r="J189" s="541"/>
      <c r="K189" s="541"/>
      <c r="L189" s="541"/>
      <c r="M189" s="541"/>
      <c r="N189" s="541"/>
      <c r="O189" s="541"/>
      <c r="P189" s="541"/>
      <c r="Q189" s="541"/>
      <c r="R189" s="541"/>
      <c r="S189" s="541"/>
      <c r="T189" s="542"/>
    </row>
    <row r="190" spans="1:420" s="74" customFormat="1" ht="15.95" customHeight="1">
      <c r="A190" s="26">
        <v>1</v>
      </c>
      <c r="B190" s="109" t="s">
        <v>207</v>
      </c>
      <c r="C190" s="237" t="s">
        <v>208</v>
      </c>
      <c r="D190" s="238" t="s">
        <v>21</v>
      </c>
      <c r="E190" s="260"/>
      <c r="F190" s="215"/>
      <c r="G190" s="132">
        <v>1</v>
      </c>
      <c r="H190" s="133">
        <v>2</v>
      </c>
      <c r="I190" s="134">
        <v>1.5</v>
      </c>
      <c r="J190" s="110">
        <f t="shared" ref="J190:J191" si="146">(G190+H190+4*I190)/6</f>
        <v>1.5</v>
      </c>
      <c r="K190" s="111">
        <f t="shared" ref="K190:K191" si="147">(H190-G190)/6</f>
        <v>0.16666666666666666</v>
      </c>
      <c r="L190" s="112">
        <f t="shared" ref="L190:L191" si="148">K190^2</f>
        <v>2.7777777777777776E-2</v>
      </c>
      <c r="M190" s="113">
        <f>J190*'Input Data'!$B$2</f>
        <v>0.22499999999999998</v>
      </c>
      <c r="N190" s="113">
        <f>J190*'Input Data'!$B$3</f>
        <v>0</v>
      </c>
      <c r="O190" s="113">
        <f>J190*'Input Data'!$B$4</f>
        <v>0.30000000000000004</v>
      </c>
      <c r="P190" s="114">
        <f>J190*'Input Data'!$B$5</f>
        <v>0.375</v>
      </c>
      <c r="Q190" s="244">
        <f>'Adjustment Factors'!C29</f>
        <v>1.29</v>
      </c>
      <c r="R190" s="202">
        <f t="shared" ref="R190:R191" si="149">(J190+M190+N190+O190+P190)*Q190</f>
        <v>3.0960000000000005</v>
      </c>
      <c r="S190" s="249">
        <f>'Adjustment Factors'!D29</f>
        <v>5.077997925</v>
      </c>
      <c r="T190" s="202">
        <f t="shared" ref="T190:T191" si="150">(J190+M190+N190+O190+P190)*S190</f>
        <v>12.187195020000003</v>
      </c>
      <c r="U190" s="209"/>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s="224"/>
    </row>
    <row r="191" spans="1:420" s="74" customFormat="1" ht="15.95" customHeight="1">
      <c r="A191" s="26">
        <v>2</v>
      </c>
      <c r="B191" s="109" t="s">
        <v>209</v>
      </c>
      <c r="C191" s="69" t="s">
        <v>210</v>
      </c>
      <c r="D191" s="91" t="s">
        <v>21</v>
      </c>
      <c r="E191" s="259"/>
      <c r="F191" s="211"/>
      <c r="G191" s="132">
        <v>1</v>
      </c>
      <c r="H191" s="133">
        <v>2</v>
      </c>
      <c r="I191" s="134">
        <v>1.5</v>
      </c>
      <c r="J191" s="110">
        <f t="shared" si="146"/>
        <v>1.5</v>
      </c>
      <c r="K191" s="111">
        <f t="shared" si="147"/>
        <v>0.16666666666666666</v>
      </c>
      <c r="L191" s="112">
        <f t="shared" si="148"/>
        <v>2.7777777777777776E-2</v>
      </c>
      <c r="M191" s="113">
        <f>J191*'Input Data'!$B$2</f>
        <v>0.22499999999999998</v>
      </c>
      <c r="N191" s="113">
        <f>J191*'Input Data'!$B$3</f>
        <v>0</v>
      </c>
      <c r="O191" s="113">
        <f>J191*'Input Data'!$B$4</f>
        <v>0.30000000000000004</v>
      </c>
      <c r="P191" s="114">
        <f>J191*'Input Data'!$B$5</f>
        <v>0.375</v>
      </c>
      <c r="Q191" s="241">
        <f>'Adjustment Factors'!C29</f>
        <v>1.29</v>
      </c>
      <c r="R191" s="218">
        <f t="shared" si="149"/>
        <v>3.0960000000000005</v>
      </c>
      <c r="S191" s="249">
        <f>'Adjustment Factors'!D29</f>
        <v>5.077997925</v>
      </c>
      <c r="T191" s="218">
        <f t="shared" si="150"/>
        <v>12.187195020000003</v>
      </c>
      <c r="U191" s="209"/>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s="224"/>
    </row>
    <row r="192" spans="1:420" ht="15.75">
      <c r="A192" s="30"/>
      <c r="B192" s="159"/>
      <c r="C192" s="32"/>
      <c r="D192" s="35"/>
      <c r="E192" s="87"/>
      <c r="F192" s="209"/>
      <c r="G192" s="89"/>
      <c r="H192" s="90"/>
      <c r="I192" s="83"/>
      <c r="J192" s="272"/>
      <c r="K192" s="273"/>
      <c r="L192" s="274"/>
      <c r="M192" s="275"/>
      <c r="N192" s="275"/>
      <c r="O192" s="276"/>
      <c r="P192" s="277"/>
      <c r="Q192" s="278"/>
      <c r="R192" s="63"/>
      <c r="S192" s="209"/>
      <c r="U192" s="209"/>
    </row>
    <row r="193" spans="1:420" s="50" customFormat="1" ht="15.95" customHeight="1">
      <c r="A193" s="78">
        <v>24</v>
      </c>
      <c r="B193" s="168" t="s">
        <v>211</v>
      </c>
      <c r="C193" s="540"/>
      <c r="D193" s="541"/>
      <c r="E193" s="541"/>
      <c r="F193" s="541"/>
      <c r="G193" s="541"/>
      <c r="H193" s="541"/>
      <c r="I193" s="541"/>
      <c r="J193" s="541"/>
      <c r="K193" s="541"/>
      <c r="L193" s="541"/>
      <c r="M193" s="541"/>
      <c r="N193" s="541"/>
      <c r="O193" s="541"/>
      <c r="P193" s="541"/>
      <c r="Q193" s="541"/>
      <c r="R193" s="541"/>
      <c r="S193" s="541"/>
      <c r="T193" s="542"/>
    </row>
    <row r="194" spans="1:420" ht="15.95" customHeight="1">
      <c r="A194" s="29">
        <v>1</v>
      </c>
      <c r="B194" s="411" t="s">
        <v>212</v>
      </c>
      <c r="C194" s="237" t="s">
        <v>213</v>
      </c>
      <c r="D194" s="498" t="s">
        <v>21</v>
      </c>
      <c r="E194" s="295"/>
      <c r="F194" s="562"/>
      <c r="G194" s="399">
        <v>0.5</v>
      </c>
      <c r="H194" s="388">
        <v>1.5</v>
      </c>
      <c r="I194" s="390">
        <v>1</v>
      </c>
      <c r="J194" s="392">
        <f t="shared" ref="J194" si="151">(G194+H194+4*I194)/6</f>
        <v>1</v>
      </c>
      <c r="K194" s="402">
        <f t="shared" ref="K194" si="152">(H194-G194)/6</f>
        <v>0.16666666666666666</v>
      </c>
      <c r="L194" s="405">
        <f t="shared" ref="L194" si="153">K194^2</f>
        <v>2.7777777777777776E-2</v>
      </c>
      <c r="M194" s="408">
        <f>J194*'Input Data'!$B$2</f>
        <v>0.15</v>
      </c>
      <c r="N194" s="386">
        <f>J194*'Input Data'!$B$3</f>
        <v>0</v>
      </c>
      <c r="O194" s="386">
        <f>J194*'Input Data'!$B$4</f>
        <v>0.2</v>
      </c>
      <c r="P194" s="451">
        <f>J194*'Input Data'!$B$5</f>
        <v>0.25</v>
      </c>
      <c r="Q194" s="396">
        <f>'Adjustment Factors'!C29</f>
        <v>1.29</v>
      </c>
      <c r="R194" s="530">
        <f t="shared" ref="R194:R207" si="154">(J194+M194+N194+O194+P194)*Q194</f>
        <v>2.0640000000000001</v>
      </c>
      <c r="S194" s="531">
        <f>'Adjustment Factors'!D29</f>
        <v>5.077997925</v>
      </c>
      <c r="T194" s="530">
        <f t="shared" ref="T194" si="155">(J194+M194+N194+O194+P194)*S194</f>
        <v>8.1247966799999993</v>
      </c>
      <c r="U194" s="209"/>
    </row>
    <row r="195" spans="1:420" ht="15.95" customHeight="1">
      <c r="A195" s="29">
        <v>2</v>
      </c>
      <c r="B195" s="412"/>
      <c r="C195" s="69" t="s">
        <v>214</v>
      </c>
      <c r="D195" s="498"/>
      <c r="E195" s="258"/>
      <c r="F195" s="562"/>
      <c r="G195" s="399"/>
      <c r="H195" s="388"/>
      <c r="I195" s="390"/>
      <c r="J195" s="392"/>
      <c r="K195" s="402"/>
      <c r="L195" s="405"/>
      <c r="M195" s="408"/>
      <c r="N195" s="386"/>
      <c r="O195" s="386"/>
      <c r="P195" s="451"/>
      <c r="Q195" s="396"/>
      <c r="R195" s="530"/>
      <c r="S195" s="531"/>
      <c r="T195" s="530"/>
      <c r="U195" s="209"/>
    </row>
    <row r="196" spans="1:420" ht="15.95" customHeight="1">
      <c r="A196" s="29">
        <v>3</v>
      </c>
      <c r="B196" s="412"/>
      <c r="C196" s="69" t="s">
        <v>215</v>
      </c>
      <c r="D196" s="498"/>
      <c r="E196" s="258"/>
      <c r="F196" s="562"/>
      <c r="G196" s="399"/>
      <c r="H196" s="388"/>
      <c r="I196" s="390"/>
      <c r="J196" s="392"/>
      <c r="K196" s="402"/>
      <c r="L196" s="405"/>
      <c r="M196" s="408"/>
      <c r="N196" s="386"/>
      <c r="O196" s="386"/>
      <c r="P196" s="451"/>
      <c r="Q196" s="396"/>
      <c r="R196" s="530"/>
      <c r="S196" s="531"/>
      <c r="T196" s="530"/>
      <c r="U196" s="209"/>
    </row>
    <row r="197" spans="1:420" ht="15.95" customHeight="1">
      <c r="A197" s="29">
        <v>4</v>
      </c>
      <c r="B197" s="430"/>
      <c r="C197" s="69" t="s">
        <v>216</v>
      </c>
      <c r="D197" s="499"/>
      <c r="E197" s="258"/>
      <c r="F197" s="564"/>
      <c r="G197" s="400"/>
      <c r="H197" s="389"/>
      <c r="I197" s="391"/>
      <c r="J197" s="447"/>
      <c r="K197" s="403"/>
      <c r="L197" s="406"/>
      <c r="M197" s="409"/>
      <c r="N197" s="387"/>
      <c r="O197" s="387"/>
      <c r="P197" s="452"/>
      <c r="Q197" s="397"/>
      <c r="R197" s="532"/>
      <c r="S197" s="533"/>
      <c r="T197" s="532"/>
      <c r="U197" s="209"/>
    </row>
    <row r="198" spans="1:420" ht="15.75">
      <c r="A198" s="29">
        <v>5</v>
      </c>
      <c r="B198" s="138" t="s">
        <v>217</v>
      </c>
      <c r="C198" s="69" t="s">
        <v>218</v>
      </c>
      <c r="D198" s="71" t="s">
        <v>21</v>
      </c>
      <c r="E198" s="258"/>
      <c r="F198" s="257"/>
      <c r="G198" s="132">
        <v>0.5</v>
      </c>
      <c r="H198" s="133">
        <v>1.5</v>
      </c>
      <c r="I198" s="134">
        <v>1</v>
      </c>
      <c r="J198" s="110">
        <f t="shared" ref="J198" si="156">(G198+H198+4*I198)/6</f>
        <v>1</v>
      </c>
      <c r="K198" s="111">
        <f t="shared" ref="K198" si="157">(H198-G198)/6</f>
        <v>0.16666666666666666</v>
      </c>
      <c r="L198" s="112">
        <f t="shared" ref="L198" si="158">K198^2</f>
        <v>2.7777777777777776E-2</v>
      </c>
      <c r="M198" s="113">
        <f>J198*'Input Data'!$B$2</f>
        <v>0.15</v>
      </c>
      <c r="N198" s="113">
        <f>J198*'Input Data'!$B$3</f>
        <v>0</v>
      </c>
      <c r="O198" s="113">
        <f>J198*'Input Data'!$B$4</f>
        <v>0.2</v>
      </c>
      <c r="P198" s="114">
        <f>J198*'Input Data'!$B$5</f>
        <v>0.25</v>
      </c>
      <c r="Q198" s="241">
        <f>'Adjustment Factors'!C29</f>
        <v>1.29</v>
      </c>
      <c r="R198" s="218">
        <f t="shared" si="154"/>
        <v>2.0640000000000001</v>
      </c>
      <c r="S198" s="249">
        <f>'Adjustment Factors'!D29</f>
        <v>5.077997925</v>
      </c>
      <c r="T198" s="218">
        <f t="shared" ref="T198:T207" si="159">(J198+M198+N198+O198+P198)*S198</f>
        <v>8.1247966799999993</v>
      </c>
      <c r="U198" s="209"/>
    </row>
    <row r="199" spans="1:420" s="74" customFormat="1" ht="15.75">
      <c r="A199" s="26">
        <v>6</v>
      </c>
      <c r="B199" s="69" t="s">
        <v>219</v>
      </c>
      <c r="C199" s="69"/>
      <c r="D199" s="71" t="s">
        <v>21</v>
      </c>
      <c r="E199" s="259"/>
      <c r="F199" s="211"/>
      <c r="G199" s="132">
        <v>1</v>
      </c>
      <c r="H199" s="133">
        <v>2</v>
      </c>
      <c r="I199" s="134">
        <v>1.5</v>
      </c>
      <c r="J199" s="110">
        <f t="shared" ref="J199:J207" si="160">(G199+H199+4*I199)/6</f>
        <v>1.5</v>
      </c>
      <c r="K199" s="111">
        <f t="shared" ref="K199:K207" si="161">(H199-G199)/6</f>
        <v>0.16666666666666666</v>
      </c>
      <c r="L199" s="112">
        <f t="shared" ref="L199:L207" si="162">K199^2</f>
        <v>2.7777777777777776E-2</v>
      </c>
      <c r="M199" s="113">
        <f>J199*'Input Data'!$B$2</f>
        <v>0.22499999999999998</v>
      </c>
      <c r="N199" s="113">
        <f>J199*'Input Data'!$B$3</f>
        <v>0</v>
      </c>
      <c r="O199" s="113">
        <f>J199*'Input Data'!$B$4</f>
        <v>0.30000000000000004</v>
      </c>
      <c r="P199" s="114">
        <f>J199*'Input Data'!$B$5</f>
        <v>0.375</v>
      </c>
      <c r="Q199" s="241">
        <f>'Adjustment Factors'!C29</f>
        <v>1.29</v>
      </c>
      <c r="R199" s="218">
        <f t="shared" si="154"/>
        <v>3.0960000000000005</v>
      </c>
      <c r="S199" s="249">
        <f>'Adjustment Factors'!D29</f>
        <v>5.077997925</v>
      </c>
      <c r="T199" s="218">
        <f t="shared" si="159"/>
        <v>12.187195020000003</v>
      </c>
      <c r="U199" s="20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s="224"/>
    </row>
    <row r="200" spans="1:420" s="74" customFormat="1" ht="15.75">
      <c r="A200" s="108">
        <v>7</v>
      </c>
      <c r="B200" s="69" t="s">
        <v>220</v>
      </c>
      <c r="C200" s="69"/>
      <c r="D200" s="71" t="s">
        <v>21</v>
      </c>
      <c r="E200" s="259"/>
      <c r="F200" s="211"/>
      <c r="G200" s="132">
        <v>0.5</v>
      </c>
      <c r="H200" s="133">
        <v>1.5</v>
      </c>
      <c r="I200" s="134">
        <v>1</v>
      </c>
      <c r="J200" s="110">
        <f t="shared" si="160"/>
        <v>1</v>
      </c>
      <c r="K200" s="111">
        <f t="shared" si="161"/>
        <v>0.16666666666666666</v>
      </c>
      <c r="L200" s="112">
        <f t="shared" si="162"/>
        <v>2.7777777777777776E-2</v>
      </c>
      <c r="M200" s="113">
        <f>J200*'Input Data'!$B$2</f>
        <v>0.15</v>
      </c>
      <c r="N200" s="113">
        <f>J200*'Input Data'!$B$3</f>
        <v>0</v>
      </c>
      <c r="O200" s="113">
        <f>J200*'Input Data'!$B$4</f>
        <v>0.2</v>
      </c>
      <c r="P200" s="114">
        <f>J200*'Input Data'!$B$5</f>
        <v>0.25</v>
      </c>
      <c r="Q200" s="241">
        <f>'Adjustment Factors'!C29</f>
        <v>1.29</v>
      </c>
      <c r="R200" s="218">
        <f t="shared" si="154"/>
        <v>2.0640000000000001</v>
      </c>
      <c r="S200" s="249">
        <f>'Adjustment Factors'!D29</f>
        <v>5.077997925</v>
      </c>
      <c r="T200" s="218">
        <f t="shared" si="159"/>
        <v>8.1247966799999993</v>
      </c>
      <c r="U200" s="209"/>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s="224"/>
    </row>
    <row r="201" spans="1:420" s="74" customFormat="1" ht="15.75">
      <c r="A201" s="26">
        <v>8</v>
      </c>
      <c r="B201" s="69" t="s">
        <v>221</v>
      </c>
      <c r="C201" s="69"/>
      <c r="D201" s="71" t="s">
        <v>21</v>
      </c>
      <c r="E201" s="259"/>
      <c r="F201" s="211"/>
      <c r="G201" s="132">
        <v>1</v>
      </c>
      <c r="H201" s="133">
        <v>2</v>
      </c>
      <c r="I201" s="134">
        <v>1.5</v>
      </c>
      <c r="J201" s="110">
        <f t="shared" si="160"/>
        <v>1.5</v>
      </c>
      <c r="K201" s="111">
        <f t="shared" si="161"/>
        <v>0.16666666666666666</v>
      </c>
      <c r="L201" s="112">
        <f t="shared" si="162"/>
        <v>2.7777777777777776E-2</v>
      </c>
      <c r="M201" s="113">
        <f>J201*'Input Data'!$B$2</f>
        <v>0.22499999999999998</v>
      </c>
      <c r="N201" s="113">
        <f>J201*'Input Data'!$B$3</f>
        <v>0</v>
      </c>
      <c r="O201" s="113">
        <f>J201*'Input Data'!$B$4</f>
        <v>0.30000000000000004</v>
      </c>
      <c r="P201" s="114">
        <f>J201*'Input Data'!$B$5</f>
        <v>0.375</v>
      </c>
      <c r="Q201" s="241">
        <f>'Adjustment Factors'!C29</f>
        <v>1.29</v>
      </c>
      <c r="R201" s="218">
        <f t="shared" si="154"/>
        <v>3.0960000000000005</v>
      </c>
      <c r="S201" s="249">
        <f>'Adjustment Factors'!D29</f>
        <v>5.077997925</v>
      </c>
      <c r="T201" s="218">
        <f t="shared" si="159"/>
        <v>12.187195020000003</v>
      </c>
      <c r="U201" s="209"/>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s="224"/>
    </row>
    <row r="202" spans="1:420" s="74" customFormat="1" ht="15.75">
      <c r="A202" s="26">
        <v>9</v>
      </c>
      <c r="B202" s="69" t="s">
        <v>222</v>
      </c>
      <c r="C202" s="69"/>
      <c r="D202" s="71" t="s">
        <v>21</v>
      </c>
      <c r="E202" s="259"/>
      <c r="F202" s="211"/>
      <c r="G202" s="132">
        <v>0.5</v>
      </c>
      <c r="H202" s="133">
        <v>1.5</v>
      </c>
      <c r="I202" s="134">
        <v>1</v>
      </c>
      <c r="J202" s="110">
        <f t="shared" si="160"/>
        <v>1</v>
      </c>
      <c r="K202" s="111">
        <f t="shared" si="161"/>
        <v>0.16666666666666666</v>
      </c>
      <c r="L202" s="112">
        <f t="shared" si="162"/>
        <v>2.7777777777777776E-2</v>
      </c>
      <c r="M202" s="113">
        <f>J202*'Input Data'!$B$2</f>
        <v>0.15</v>
      </c>
      <c r="N202" s="113">
        <f>J202*'Input Data'!$B$3</f>
        <v>0</v>
      </c>
      <c r="O202" s="113">
        <f>J202*'Input Data'!$B$4</f>
        <v>0.2</v>
      </c>
      <c r="P202" s="114">
        <f>J202*'Input Data'!$B$5</f>
        <v>0.25</v>
      </c>
      <c r="Q202" s="241">
        <f>'Adjustment Factors'!C29</f>
        <v>1.29</v>
      </c>
      <c r="R202" s="218">
        <f t="shared" si="154"/>
        <v>2.0640000000000001</v>
      </c>
      <c r="S202" s="249">
        <f>'Adjustment Factors'!D29</f>
        <v>5.077997925</v>
      </c>
      <c r="T202" s="218">
        <f t="shared" si="159"/>
        <v>8.1247966799999993</v>
      </c>
      <c r="U202" s="209"/>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s="224"/>
    </row>
    <row r="203" spans="1:420" s="74" customFormat="1" ht="15.75">
      <c r="A203" s="26">
        <v>10</v>
      </c>
      <c r="B203" s="69" t="s">
        <v>223</v>
      </c>
      <c r="C203" s="69"/>
      <c r="D203" s="71" t="s">
        <v>21</v>
      </c>
      <c r="E203" s="259"/>
      <c r="F203" s="211"/>
      <c r="G203" s="58">
        <v>0.25</v>
      </c>
      <c r="H203" s="59">
        <v>0.75</v>
      </c>
      <c r="I203" s="60">
        <v>0.5</v>
      </c>
      <c r="J203" s="110">
        <f t="shared" si="160"/>
        <v>0.5</v>
      </c>
      <c r="K203" s="111">
        <f t="shared" si="161"/>
        <v>8.3333333333333329E-2</v>
      </c>
      <c r="L203" s="112">
        <f t="shared" si="162"/>
        <v>6.9444444444444441E-3</v>
      </c>
      <c r="M203" s="113">
        <f>J203*'Input Data'!$B$2</f>
        <v>7.4999999999999997E-2</v>
      </c>
      <c r="N203" s="113">
        <f>J203*'Input Data'!$B$3</f>
        <v>0</v>
      </c>
      <c r="O203" s="113">
        <f>J203*'Input Data'!$B$4</f>
        <v>0.1</v>
      </c>
      <c r="P203" s="114">
        <f>J203*'Input Data'!$B$5</f>
        <v>0.125</v>
      </c>
      <c r="Q203" s="241">
        <f>'Adjustment Factors'!C29</f>
        <v>1.29</v>
      </c>
      <c r="R203" s="218">
        <f t="shared" si="154"/>
        <v>1.032</v>
      </c>
      <c r="S203" s="249">
        <f>'Adjustment Factors'!D29</f>
        <v>5.077997925</v>
      </c>
      <c r="T203" s="218">
        <f t="shared" si="159"/>
        <v>4.0623983399999997</v>
      </c>
      <c r="U203" s="209"/>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s="224"/>
    </row>
    <row r="204" spans="1:420" s="74" customFormat="1" ht="15.75">
      <c r="A204" s="26">
        <v>11</v>
      </c>
      <c r="B204" s="69" t="s">
        <v>224</v>
      </c>
      <c r="C204" s="69"/>
      <c r="D204" s="71" t="s">
        <v>21</v>
      </c>
      <c r="E204" s="259"/>
      <c r="F204" s="211"/>
      <c r="G204" s="58">
        <v>0.25</v>
      </c>
      <c r="H204" s="59">
        <v>0.75</v>
      </c>
      <c r="I204" s="60">
        <v>0.5</v>
      </c>
      <c r="J204" s="110">
        <f t="shared" si="160"/>
        <v>0.5</v>
      </c>
      <c r="K204" s="111">
        <f t="shared" si="161"/>
        <v>8.3333333333333329E-2</v>
      </c>
      <c r="L204" s="112">
        <f t="shared" si="162"/>
        <v>6.9444444444444441E-3</v>
      </c>
      <c r="M204" s="113">
        <f>J204*'Input Data'!$B$2</f>
        <v>7.4999999999999997E-2</v>
      </c>
      <c r="N204" s="113">
        <f>J204*'Input Data'!$B$3</f>
        <v>0</v>
      </c>
      <c r="O204" s="113">
        <f>J204*'Input Data'!$B$4</f>
        <v>0.1</v>
      </c>
      <c r="P204" s="114">
        <f>J204*'Input Data'!$B$5</f>
        <v>0.125</v>
      </c>
      <c r="Q204" s="241">
        <f>'Adjustment Factors'!C29</f>
        <v>1.29</v>
      </c>
      <c r="R204" s="218">
        <f t="shared" si="154"/>
        <v>1.032</v>
      </c>
      <c r="S204" s="249">
        <f>'Adjustment Factors'!D29</f>
        <v>5.077997925</v>
      </c>
      <c r="T204" s="218">
        <f t="shared" si="159"/>
        <v>4.0623983399999997</v>
      </c>
      <c r="U204" s="209"/>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s="224"/>
    </row>
    <row r="205" spans="1:420" s="74" customFormat="1" ht="15.75">
      <c r="A205" s="26">
        <v>12</v>
      </c>
      <c r="B205" s="69" t="s">
        <v>225</v>
      </c>
      <c r="C205" s="69"/>
      <c r="D205" s="71" t="s">
        <v>21</v>
      </c>
      <c r="E205" s="259"/>
      <c r="F205" s="211"/>
      <c r="G205" s="58">
        <v>0.25</v>
      </c>
      <c r="H205" s="59">
        <v>0.75</v>
      </c>
      <c r="I205" s="60">
        <v>0.5</v>
      </c>
      <c r="J205" s="110">
        <f t="shared" si="160"/>
        <v>0.5</v>
      </c>
      <c r="K205" s="111">
        <f t="shared" si="161"/>
        <v>8.3333333333333329E-2</v>
      </c>
      <c r="L205" s="112">
        <f t="shared" si="162"/>
        <v>6.9444444444444441E-3</v>
      </c>
      <c r="M205" s="113">
        <f>J205*'Input Data'!$B$2</f>
        <v>7.4999999999999997E-2</v>
      </c>
      <c r="N205" s="113">
        <f>J205*'Input Data'!$B$3</f>
        <v>0</v>
      </c>
      <c r="O205" s="113">
        <f>J205*'Input Data'!$B$4</f>
        <v>0.1</v>
      </c>
      <c r="P205" s="114">
        <f>J205*'Input Data'!$B$5</f>
        <v>0.125</v>
      </c>
      <c r="Q205" s="241">
        <f>'Adjustment Factors'!C29</f>
        <v>1.29</v>
      </c>
      <c r="R205" s="218">
        <f t="shared" si="154"/>
        <v>1.032</v>
      </c>
      <c r="S205" s="249">
        <f>'Adjustment Factors'!D29</f>
        <v>5.077997925</v>
      </c>
      <c r="T205" s="218">
        <f t="shared" si="159"/>
        <v>4.0623983399999997</v>
      </c>
      <c r="U205" s="209"/>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s="224"/>
    </row>
    <row r="206" spans="1:420" s="74" customFormat="1" ht="15.75">
      <c r="A206" s="108">
        <v>13</v>
      </c>
      <c r="B206" s="69" t="s">
        <v>226</v>
      </c>
      <c r="C206" s="69"/>
      <c r="D206" s="71" t="s">
        <v>21</v>
      </c>
      <c r="E206" s="259"/>
      <c r="F206" s="211"/>
      <c r="G206" s="58">
        <v>0.25</v>
      </c>
      <c r="H206" s="59">
        <v>0.75</v>
      </c>
      <c r="I206" s="60">
        <v>0.5</v>
      </c>
      <c r="J206" s="110">
        <f t="shared" si="160"/>
        <v>0.5</v>
      </c>
      <c r="K206" s="111">
        <f t="shared" si="161"/>
        <v>8.3333333333333329E-2</v>
      </c>
      <c r="L206" s="112">
        <f t="shared" si="162"/>
        <v>6.9444444444444441E-3</v>
      </c>
      <c r="M206" s="113">
        <f>J206*'Input Data'!$B$2</f>
        <v>7.4999999999999997E-2</v>
      </c>
      <c r="N206" s="113">
        <f>J206*'Input Data'!$B$3</f>
        <v>0</v>
      </c>
      <c r="O206" s="113">
        <f>J206*'Input Data'!$B$4</f>
        <v>0.1</v>
      </c>
      <c r="P206" s="114">
        <f>J206*'Input Data'!$B$5</f>
        <v>0.125</v>
      </c>
      <c r="Q206" s="241">
        <f>'Adjustment Factors'!C29</f>
        <v>1.29</v>
      </c>
      <c r="R206" s="218">
        <f t="shared" si="154"/>
        <v>1.032</v>
      </c>
      <c r="S206" s="249">
        <f>'Adjustment Factors'!D29</f>
        <v>5.077997925</v>
      </c>
      <c r="T206" s="218">
        <f t="shared" si="159"/>
        <v>4.0623983399999997</v>
      </c>
      <c r="U206" s="209"/>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s="224"/>
    </row>
    <row r="207" spans="1:420" s="74" customFormat="1" ht="15.75">
      <c r="A207" s="26">
        <v>14</v>
      </c>
      <c r="B207" s="69" t="s">
        <v>227</v>
      </c>
      <c r="C207" s="69"/>
      <c r="D207" s="71" t="s">
        <v>21</v>
      </c>
      <c r="E207" s="259"/>
      <c r="F207" s="211"/>
      <c r="G207" s="58">
        <v>0.25</v>
      </c>
      <c r="H207" s="59">
        <v>0.75</v>
      </c>
      <c r="I207" s="60">
        <v>0.5</v>
      </c>
      <c r="J207" s="110">
        <f t="shared" si="160"/>
        <v>0.5</v>
      </c>
      <c r="K207" s="111">
        <f t="shared" si="161"/>
        <v>8.3333333333333329E-2</v>
      </c>
      <c r="L207" s="112">
        <f t="shared" si="162"/>
        <v>6.9444444444444441E-3</v>
      </c>
      <c r="M207" s="113">
        <f>J207*'Input Data'!$B$2</f>
        <v>7.4999999999999997E-2</v>
      </c>
      <c r="N207" s="113">
        <f>J207*'Input Data'!$B$3</f>
        <v>0</v>
      </c>
      <c r="O207" s="113">
        <f>J207*'Input Data'!$B$4</f>
        <v>0.1</v>
      </c>
      <c r="P207" s="114">
        <f>J207*'Input Data'!$B$5</f>
        <v>0.125</v>
      </c>
      <c r="Q207" s="241">
        <f>'Adjustment Factors'!C29</f>
        <v>1.29</v>
      </c>
      <c r="R207" s="218">
        <f t="shared" si="154"/>
        <v>1.032</v>
      </c>
      <c r="S207" s="249">
        <f>'Adjustment Factors'!D29</f>
        <v>5.077997925</v>
      </c>
      <c r="T207" s="218">
        <f t="shared" si="159"/>
        <v>4.0623983399999997</v>
      </c>
      <c r="U207" s="209"/>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s="224"/>
    </row>
    <row r="208" spans="1:420" ht="15.75">
      <c r="A208" s="30"/>
      <c r="B208" s="158"/>
      <c r="D208" s="34"/>
      <c r="E208" s="87"/>
      <c r="F208" s="209"/>
      <c r="G208" s="89"/>
      <c r="H208" s="90"/>
      <c r="I208" s="83"/>
      <c r="J208" s="272"/>
      <c r="K208" s="273"/>
      <c r="L208" s="274"/>
      <c r="M208" s="275"/>
      <c r="N208" s="275"/>
      <c r="O208" s="276"/>
      <c r="P208" s="277"/>
      <c r="Q208" s="278"/>
      <c r="R208" s="63"/>
      <c r="S208" s="209"/>
      <c r="U208" s="209"/>
    </row>
    <row r="209" spans="1:420" s="50" customFormat="1" ht="15.95" customHeight="1">
      <c r="A209" s="78">
        <v>25</v>
      </c>
      <c r="B209" s="168" t="s">
        <v>228</v>
      </c>
      <c r="C209" s="540"/>
      <c r="D209" s="541"/>
      <c r="E209" s="541"/>
      <c r="F209" s="541"/>
      <c r="G209" s="541"/>
      <c r="H209" s="541"/>
      <c r="I209" s="541"/>
      <c r="J209" s="541"/>
      <c r="K209" s="541"/>
      <c r="L209" s="541"/>
      <c r="M209" s="541"/>
      <c r="N209" s="541"/>
      <c r="O209" s="541"/>
      <c r="P209" s="541"/>
      <c r="Q209" s="541"/>
      <c r="R209" s="541"/>
      <c r="S209" s="541"/>
      <c r="T209" s="542"/>
    </row>
    <row r="210" spans="1:420" ht="15.95" customHeight="1">
      <c r="A210" s="29">
        <v>1</v>
      </c>
      <c r="B210" s="411" t="s">
        <v>229</v>
      </c>
      <c r="C210" s="237" t="s">
        <v>230</v>
      </c>
      <c r="D210" s="498" t="s">
        <v>21</v>
      </c>
      <c r="E210" s="85"/>
      <c r="F210" s="538"/>
      <c r="G210" s="399">
        <v>0.5</v>
      </c>
      <c r="H210" s="388">
        <v>1.5</v>
      </c>
      <c r="I210" s="390">
        <v>1</v>
      </c>
      <c r="J210" s="392">
        <f t="shared" ref="J210" si="163">(G210+H210+4*I210)/6</f>
        <v>1</v>
      </c>
      <c r="K210" s="402">
        <f t="shared" ref="K210" si="164">(H210-G210)/6</f>
        <v>0.16666666666666666</v>
      </c>
      <c r="L210" s="405">
        <f t="shared" ref="L210" si="165">K210^2</f>
        <v>2.7777777777777776E-2</v>
      </c>
      <c r="M210" s="408">
        <f>J210*'Input Data'!$B$2</f>
        <v>0.15</v>
      </c>
      <c r="N210" s="386">
        <f>J210*'Input Data'!$B$3</f>
        <v>0</v>
      </c>
      <c r="O210" s="386">
        <f>J210*'Input Data'!$B$4</f>
        <v>0.2</v>
      </c>
      <c r="P210" s="451">
        <f>J210*'Input Data'!$B$5</f>
        <v>0.25</v>
      </c>
      <c r="Q210" s="396">
        <f>'Adjustment Factors'!C29</f>
        <v>1.29</v>
      </c>
      <c r="R210" s="548">
        <f t="shared" ref="R210" si="166">(J210+M210+N210+O210+P210)*Q210</f>
        <v>2.0640000000000001</v>
      </c>
      <c r="S210" s="529">
        <f>'Adjustment Factors'!D29</f>
        <v>5.077997925</v>
      </c>
      <c r="T210" s="530">
        <f t="shared" ref="T210" si="167">(J210+M210+N210+O210+P210)*S210</f>
        <v>8.1247966799999993</v>
      </c>
      <c r="U210" s="209"/>
    </row>
    <row r="211" spans="1:420" ht="15.95" customHeight="1">
      <c r="A211" s="29">
        <v>2</v>
      </c>
      <c r="B211" s="412"/>
      <c r="C211" s="69" t="s">
        <v>231</v>
      </c>
      <c r="D211" s="498"/>
      <c r="E211" s="72"/>
      <c r="F211" s="544"/>
      <c r="G211" s="400"/>
      <c r="H211" s="389"/>
      <c r="I211" s="391"/>
      <c r="J211" s="447"/>
      <c r="K211" s="403"/>
      <c r="L211" s="406"/>
      <c r="M211" s="409"/>
      <c r="N211" s="387"/>
      <c r="O211" s="387"/>
      <c r="P211" s="452"/>
      <c r="Q211" s="397"/>
      <c r="R211" s="561"/>
      <c r="S211" s="539"/>
      <c r="T211" s="530"/>
      <c r="U211" s="209"/>
    </row>
    <row r="212" spans="1:420" ht="15.75">
      <c r="A212" s="30"/>
      <c r="B212" s="158"/>
      <c r="C212" s="31"/>
      <c r="D212" s="34"/>
      <c r="E212" s="28"/>
      <c r="F212" s="10"/>
      <c r="G212" s="15"/>
      <c r="H212" s="16"/>
      <c r="I212" s="17"/>
      <c r="J212" s="282"/>
      <c r="K212" s="283"/>
      <c r="L212" s="284"/>
      <c r="M212" s="275"/>
      <c r="N212" s="275"/>
      <c r="O212" s="276"/>
      <c r="P212" s="277"/>
      <c r="Q212" s="285"/>
      <c r="R212" s="279"/>
      <c r="U212" s="209"/>
    </row>
    <row r="213" spans="1:420" s="50" customFormat="1" ht="15.95" customHeight="1">
      <c r="A213" s="78">
        <v>26</v>
      </c>
      <c r="B213" s="168" t="s">
        <v>232</v>
      </c>
      <c r="C213" s="540"/>
      <c r="D213" s="541"/>
      <c r="E213" s="541"/>
      <c r="F213" s="541"/>
      <c r="G213" s="541"/>
      <c r="H213" s="541"/>
      <c r="I213" s="541"/>
      <c r="J213" s="541"/>
      <c r="K213" s="541"/>
      <c r="L213" s="541"/>
      <c r="M213" s="541"/>
      <c r="N213" s="541"/>
      <c r="O213" s="541"/>
      <c r="P213" s="541"/>
      <c r="Q213" s="541"/>
      <c r="R213" s="541"/>
      <c r="S213" s="541"/>
      <c r="T213" s="542"/>
    </row>
    <row r="214" spans="1:420" ht="15.95" customHeight="1">
      <c r="A214" s="29">
        <v>1</v>
      </c>
      <c r="B214" s="138" t="s">
        <v>233</v>
      </c>
      <c r="C214" s="296" t="s">
        <v>234</v>
      </c>
      <c r="D214" s="82" t="s">
        <v>21</v>
      </c>
      <c r="E214" s="297"/>
      <c r="F214" s="263"/>
      <c r="G214" s="132">
        <v>1</v>
      </c>
      <c r="H214" s="133">
        <v>2</v>
      </c>
      <c r="I214" s="134">
        <v>1.5</v>
      </c>
      <c r="J214" s="110">
        <f t="shared" ref="J214" si="168">(G214+H214+4*I214)/6</f>
        <v>1.5</v>
      </c>
      <c r="K214" s="111">
        <f t="shared" ref="K214" si="169">(H214-G214)/6</f>
        <v>0.16666666666666666</v>
      </c>
      <c r="L214" s="112">
        <f t="shared" ref="L214" si="170">K214^2</f>
        <v>2.7777777777777776E-2</v>
      </c>
      <c r="M214" s="113">
        <f>J214*'Input Data'!$B$2</f>
        <v>0.22499999999999998</v>
      </c>
      <c r="N214" s="113">
        <f>J214*'Input Data'!$B$3</f>
        <v>0</v>
      </c>
      <c r="O214" s="113">
        <f>J214*'Input Data'!$B$4</f>
        <v>0.30000000000000004</v>
      </c>
      <c r="P214" s="114">
        <f>J214*'Input Data'!$B$5</f>
        <v>0.375</v>
      </c>
      <c r="Q214" s="244">
        <f>'Adjustment Factors'!C29</f>
        <v>1.29</v>
      </c>
      <c r="R214" s="202">
        <f t="shared" ref="R214:R217" si="171">(J214+M214+N214+O214+P214)*Q214</f>
        <v>3.0960000000000005</v>
      </c>
      <c r="S214" s="249">
        <f>'Adjustment Factors'!D29</f>
        <v>5.077997925</v>
      </c>
      <c r="T214" s="202">
        <f t="shared" ref="T214:T217" si="172">(J214+M214+N214+O214+P214)*S214</f>
        <v>12.187195020000003</v>
      </c>
      <c r="U214" s="209"/>
    </row>
    <row r="215" spans="1:420" s="74" customFormat="1" ht="15.75">
      <c r="A215" s="26">
        <v>3</v>
      </c>
      <c r="B215" s="69" t="s">
        <v>235</v>
      </c>
      <c r="C215" s="69"/>
      <c r="D215" s="91" t="s">
        <v>21</v>
      </c>
      <c r="E215" s="265"/>
      <c r="F215" s="264"/>
      <c r="G215" s="132">
        <v>1</v>
      </c>
      <c r="H215" s="133">
        <v>2</v>
      </c>
      <c r="I215" s="134">
        <v>1.5</v>
      </c>
      <c r="J215" s="110">
        <f t="shared" ref="J215:J217" si="173">(G215+H215+4*I215)/6</f>
        <v>1.5</v>
      </c>
      <c r="K215" s="111">
        <f t="shared" ref="K215:K217" si="174">(H215-G215)/6</f>
        <v>0.16666666666666666</v>
      </c>
      <c r="L215" s="112">
        <f t="shared" ref="L215:L217" si="175">K215^2</f>
        <v>2.7777777777777776E-2</v>
      </c>
      <c r="M215" s="113">
        <f>J215*'Input Data'!$B$2</f>
        <v>0.22499999999999998</v>
      </c>
      <c r="N215" s="113">
        <f>J215*'Input Data'!$B$3</f>
        <v>0</v>
      </c>
      <c r="O215" s="113">
        <f>J215*'Input Data'!$B$4</f>
        <v>0.30000000000000004</v>
      </c>
      <c r="P215" s="114">
        <f>J215*'Input Data'!$B$5</f>
        <v>0.375</v>
      </c>
      <c r="Q215" s="241">
        <f>'Adjustment Factors'!C29</f>
        <v>1.29</v>
      </c>
      <c r="R215" s="218">
        <f t="shared" si="171"/>
        <v>3.0960000000000005</v>
      </c>
      <c r="S215" s="249">
        <f>'Adjustment Factors'!D29</f>
        <v>5.077997925</v>
      </c>
      <c r="T215" s="218">
        <f t="shared" si="172"/>
        <v>12.187195020000003</v>
      </c>
      <c r="U215" s="209"/>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s="224"/>
    </row>
    <row r="216" spans="1:420" s="74" customFormat="1" ht="15.75">
      <c r="A216" s="26">
        <v>4</v>
      </c>
      <c r="B216" s="69" t="s">
        <v>236</v>
      </c>
      <c r="C216" s="69"/>
      <c r="D216" s="91" t="s">
        <v>21</v>
      </c>
      <c r="E216" s="265"/>
      <c r="F216" s="264"/>
      <c r="G216" s="132">
        <v>0.5</v>
      </c>
      <c r="H216" s="133">
        <v>1.5</v>
      </c>
      <c r="I216" s="134">
        <v>1</v>
      </c>
      <c r="J216" s="110">
        <f t="shared" si="173"/>
        <v>1</v>
      </c>
      <c r="K216" s="111">
        <f t="shared" si="174"/>
        <v>0.16666666666666666</v>
      </c>
      <c r="L216" s="112">
        <f t="shared" si="175"/>
        <v>2.7777777777777776E-2</v>
      </c>
      <c r="M216" s="113">
        <f>J216*'Input Data'!$B$2</f>
        <v>0.15</v>
      </c>
      <c r="N216" s="113">
        <f>J216*'Input Data'!$B$3</f>
        <v>0</v>
      </c>
      <c r="O216" s="113">
        <f>J216*'Input Data'!$B$4</f>
        <v>0.2</v>
      </c>
      <c r="P216" s="114">
        <f>J216*'Input Data'!$B$5</f>
        <v>0.25</v>
      </c>
      <c r="Q216" s="241">
        <f>'Adjustment Factors'!C29</f>
        <v>1.29</v>
      </c>
      <c r="R216" s="218">
        <f t="shared" si="171"/>
        <v>2.0640000000000001</v>
      </c>
      <c r="S216" s="249">
        <f>'Adjustment Factors'!D29</f>
        <v>5.077997925</v>
      </c>
      <c r="T216" s="218">
        <f t="shared" si="172"/>
        <v>8.1247966799999993</v>
      </c>
      <c r="U216" s="209"/>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s="224"/>
    </row>
    <row r="217" spans="1:420" s="74" customFormat="1" ht="15.75">
      <c r="A217" s="26">
        <v>5</v>
      </c>
      <c r="B217" s="69" t="s">
        <v>237</v>
      </c>
      <c r="C217" s="69"/>
      <c r="D217" s="91" t="s">
        <v>21</v>
      </c>
      <c r="E217" s="265"/>
      <c r="F217" s="264"/>
      <c r="G217" s="58">
        <v>0.25</v>
      </c>
      <c r="H217" s="59">
        <v>0.75</v>
      </c>
      <c r="I217" s="60">
        <v>0.5</v>
      </c>
      <c r="J217" s="110">
        <f t="shared" si="173"/>
        <v>0.5</v>
      </c>
      <c r="K217" s="111">
        <f t="shared" si="174"/>
        <v>8.3333333333333329E-2</v>
      </c>
      <c r="L217" s="112">
        <f t="shared" si="175"/>
        <v>6.9444444444444441E-3</v>
      </c>
      <c r="M217" s="113">
        <f>J217*'Input Data'!$B$2</f>
        <v>7.4999999999999997E-2</v>
      </c>
      <c r="N217" s="113">
        <f>J217*'Input Data'!$B$3</f>
        <v>0</v>
      </c>
      <c r="O217" s="113">
        <f>J217*'Input Data'!$B$4</f>
        <v>0.1</v>
      </c>
      <c r="P217" s="114">
        <f>J217*'Input Data'!$B$5</f>
        <v>0.125</v>
      </c>
      <c r="Q217" s="241">
        <f>'Adjustment Factors'!C29</f>
        <v>1.29</v>
      </c>
      <c r="R217" s="218">
        <f t="shared" si="171"/>
        <v>1.032</v>
      </c>
      <c r="S217" s="249">
        <f>'Adjustment Factors'!D29</f>
        <v>5.077997925</v>
      </c>
      <c r="T217" s="218">
        <f t="shared" si="172"/>
        <v>4.0623983399999997</v>
      </c>
      <c r="U217" s="209"/>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s="224"/>
    </row>
    <row r="218" spans="1:420" ht="15.75">
      <c r="A218" s="30"/>
      <c r="B218" s="158"/>
      <c r="C218" s="31"/>
      <c r="D218" s="34"/>
      <c r="E218" s="87"/>
      <c r="F218" s="263"/>
      <c r="G218" s="89"/>
      <c r="H218" s="90"/>
      <c r="I218" s="83"/>
      <c r="J218" s="272"/>
      <c r="K218" s="273"/>
      <c r="L218" s="274"/>
      <c r="M218" s="275"/>
      <c r="N218" s="275"/>
      <c r="O218" s="276"/>
      <c r="P218" s="277"/>
      <c r="Q218" s="278"/>
      <c r="R218" s="63"/>
      <c r="S218" s="209"/>
      <c r="U218" s="209"/>
    </row>
    <row r="219" spans="1:420" s="50" customFormat="1" ht="15.95" customHeight="1">
      <c r="A219" s="78">
        <v>27</v>
      </c>
      <c r="B219" s="168" t="s">
        <v>238</v>
      </c>
      <c r="C219" s="540"/>
      <c r="D219" s="541"/>
      <c r="E219" s="541"/>
      <c r="F219" s="541"/>
      <c r="G219" s="541"/>
      <c r="H219" s="541"/>
      <c r="I219" s="541"/>
      <c r="J219" s="541"/>
      <c r="K219" s="541"/>
      <c r="L219" s="541"/>
      <c r="M219" s="541"/>
      <c r="N219" s="541"/>
      <c r="O219" s="541"/>
      <c r="P219" s="541"/>
      <c r="Q219" s="541"/>
      <c r="R219" s="541"/>
      <c r="S219" s="541"/>
      <c r="T219" s="542"/>
    </row>
    <row r="220" spans="1:420" ht="15.95" customHeight="1">
      <c r="A220" s="29">
        <v>1</v>
      </c>
      <c r="B220" s="411" t="s">
        <v>239</v>
      </c>
      <c r="C220" s="237" t="s">
        <v>240</v>
      </c>
      <c r="D220" s="498" t="s">
        <v>21</v>
      </c>
      <c r="E220" s="295"/>
      <c r="F220" s="562"/>
      <c r="G220" s="399">
        <v>0.5</v>
      </c>
      <c r="H220" s="388">
        <v>1.5</v>
      </c>
      <c r="I220" s="390">
        <v>1</v>
      </c>
      <c r="J220" s="392">
        <f t="shared" ref="J220" si="176">(G220+H220+4*I220)/6</f>
        <v>1</v>
      </c>
      <c r="K220" s="402">
        <f t="shared" ref="K220" si="177">(H220-G220)/6</f>
        <v>0.16666666666666666</v>
      </c>
      <c r="L220" s="405">
        <f t="shared" ref="L220" si="178">K220^2</f>
        <v>2.7777777777777776E-2</v>
      </c>
      <c r="M220" s="408">
        <f>J220*'Input Data'!$B$2</f>
        <v>0.15</v>
      </c>
      <c r="N220" s="386">
        <f>J220*'Input Data'!$B$3</f>
        <v>0</v>
      </c>
      <c r="O220" s="386">
        <f>J220*'Input Data'!$B$4</f>
        <v>0.2</v>
      </c>
      <c r="P220" s="451">
        <f>J220*'Input Data'!$B$5</f>
        <v>0.25</v>
      </c>
      <c r="Q220" s="396">
        <f>'Adjustment Factors'!C29</f>
        <v>1.29</v>
      </c>
      <c r="R220" s="530">
        <f t="shared" ref="R220" si="179">(J220+M220+N220+O220+P220)*Q220</f>
        <v>2.0640000000000001</v>
      </c>
      <c r="S220" s="531">
        <f>'Adjustment Factors'!D29</f>
        <v>5.077997925</v>
      </c>
      <c r="T220" s="530">
        <f t="shared" ref="T220" si="180">(J220+M220+N220+O220+P220)*S220</f>
        <v>8.1247966799999993</v>
      </c>
      <c r="U220" s="209"/>
    </row>
    <row r="221" spans="1:420" ht="15.95" customHeight="1">
      <c r="A221" s="29">
        <v>2</v>
      </c>
      <c r="B221" s="412"/>
      <c r="C221" s="69" t="s">
        <v>241</v>
      </c>
      <c r="D221" s="498"/>
      <c r="E221" s="258"/>
      <c r="F221" s="562"/>
      <c r="G221" s="399"/>
      <c r="H221" s="388"/>
      <c r="I221" s="390"/>
      <c r="J221" s="392"/>
      <c r="K221" s="402"/>
      <c r="L221" s="405"/>
      <c r="M221" s="408"/>
      <c r="N221" s="386"/>
      <c r="O221" s="386"/>
      <c r="P221" s="451"/>
      <c r="Q221" s="396"/>
      <c r="R221" s="530"/>
      <c r="S221" s="531"/>
      <c r="T221" s="530"/>
      <c r="U221" s="209"/>
    </row>
    <row r="222" spans="1:420" ht="15.95" customHeight="1">
      <c r="A222" s="29">
        <v>3</v>
      </c>
      <c r="B222" s="412"/>
      <c r="C222" s="69" t="s">
        <v>242</v>
      </c>
      <c r="D222" s="499"/>
      <c r="E222" s="258"/>
      <c r="F222" s="564"/>
      <c r="G222" s="400"/>
      <c r="H222" s="389"/>
      <c r="I222" s="391"/>
      <c r="J222" s="447"/>
      <c r="K222" s="403"/>
      <c r="L222" s="406"/>
      <c r="M222" s="409"/>
      <c r="N222" s="387"/>
      <c r="O222" s="387"/>
      <c r="P222" s="452"/>
      <c r="Q222" s="397"/>
      <c r="R222" s="532"/>
      <c r="S222" s="533"/>
      <c r="T222" s="532"/>
      <c r="U222" s="209"/>
    </row>
    <row r="223" spans="1:420" ht="15.95" customHeight="1">
      <c r="A223" s="29">
        <v>4</v>
      </c>
      <c r="B223" s="138" t="s">
        <v>243</v>
      </c>
      <c r="C223" s="69" t="s">
        <v>244</v>
      </c>
      <c r="D223" s="71" t="s">
        <v>21</v>
      </c>
      <c r="E223" s="258"/>
      <c r="F223" s="257"/>
      <c r="G223" s="132">
        <v>0.5</v>
      </c>
      <c r="H223" s="133">
        <v>1.5</v>
      </c>
      <c r="I223" s="134">
        <v>1</v>
      </c>
      <c r="J223" s="110">
        <f t="shared" ref="J223:J225" si="181">(G223+H223+4*I223)/6</f>
        <v>1</v>
      </c>
      <c r="K223" s="111">
        <f t="shared" ref="K223:K225" si="182">(H223-G223)/6</f>
        <v>0.16666666666666666</v>
      </c>
      <c r="L223" s="112">
        <f t="shared" ref="L223:L225" si="183">K223^2</f>
        <v>2.7777777777777776E-2</v>
      </c>
      <c r="M223" s="113">
        <f>J223*'Input Data'!$B$2</f>
        <v>0.15</v>
      </c>
      <c r="N223" s="113">
        <f>J223*'Input Data'!$B$3</f>
        <v>0</v>
      </c>
      <c r="O223" s="113">
        <f>J223*'Input Data'!$B$4</f>
        <v>0.2</v>
      </c>
      <c r="P223" s="114">
        <f>J223*'Input Data'!$B$5</f>
        <v>0.25</v>
      </c>
      <c r="Q223" s="241">
        <f>'Adjustment Factors'!C29</f>
        <v>1.29</v>
      </c>
      <c r="R223" s="218">
        <f t="shared" ref="R223:R225" si="184">(J223+M223+N223+O223+P223)*Q223</f>
        <v>2.0640000000000001</v>
      </c>
      <c r="S223" s="249">
        <f>'Adjustment Factors'!D29</f>
        <v>5.077997925</v>
      </c>
      <c r="T223" s="218">
        <f t="shared" ref="T223:T225" si="185">(J223+M223+N223+O223+P223)*S223</f>
        <v>8.1247966799999993</v>
      </c>
      <c r="U223" s="209"/>
    </row>
    <row r="224" spans="1:420" s="74" customFormat="1" ht="15.75">
      <c r="A224" s="26">
        <v>5</v>
      </c>
      <c r="B224" s="69" t="s">
        <v>245</v>
      </c>
      <c r="C224" s="69"/>
      <c r="D224" s="71" t="s">
        <v>21</v>
      </c>
      <c r="E224" s="259"/>
      <c r="F224" s="211"/>
      <c r="G224" s="58">
        <v>0.25</v>
      </c>
      <c r="H224" s="59">
        <v>0.75</v>
      </c>
      <c r="I224" s="60">
        <v>0.5</v>
      </c>
      <c r="J224" s="110">
        <f t="shared" si="181"/>
        <v>0.5</v>
      </c>
      <c r="K224" s="111">
        <f t="shared" si="182"/>
        <v>8.3333333333333329E-2</v>
      </c>
      <c r="L224" s="112">
        <f t="shared" si="183"/>
        <v>6.9444444444444441E-3</v>
      </c>
      <c r="M224" s="113">
        <f>J224*'Input Data'!$B$2</f>
        <v>7.4999999999999997E-2</v>
      </c>
      <c r="N224" s="113">
        <f>J224*'Input Data'!$B$3</f>
        <v>0</v>
      </c>
      <c r="O224" s="113">
        <f>J224*'Input Data'!$B$4</f>
        <v>0.1</v>
      </c>
      <c r="P224" s="114">
        <f>J224*'Input Data'!$B$5</f>
        <v>0.125</v>
      </c>
      <c r="Q224" s="241">
        <f>'Adjustment Factors'!C29</f>
        <v>1.29</v>
      </c>
      <c r="R224" s="218">
        <f t="shared" si="184"/>
        <v>1.032</v>
      </c>
      <c r="S224" s="249">
        <f>'Adjustment Factors'!D29</f>
        <v>5.077997925</v>
      </c>
      <c r="T224" s="218">
        <f t="shared" si="185"/>
        <v>4.0623983399999997</v>
      </c>
      <c r="U224" s="209"/>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s="224"/>
    </row>
    <row r="225" spans="1:16383" s="74" customFormat="1" ht="15.75">
      <c r="A225" s="26">
        <v>6</v>
      </c>
      <c r="B225" s="69" t="s">
        <v>246</v>
      </c>
      <c r="C225" s="69"/>
      <c r="D225" s="71" t="s">
        <v>21</v>
      </c>
      <c r="E225" s="259"/>
      <c r="F225" s="211"/>
      <c r="G225" s="58">
        <v>0.25</v>
      </c>
      <c r="H225" s="59">
        <v>0.75</v>
      </c>
      <c r="I225" s="60">
        <v>0.5</v>
      </c>
      <c r="J225" s="110">
        <f t="shared" si="181"/>
        <v>0.5</v>
      </c>
      <c r="K225" s="111">
        <f t="shared" si="182"/>
        <v>8.3333333333333329E-2</v>
      </c>
      <c r="L225" s="112">
        <f t="shared" si="183"/>
        <v>6.9444444444444441E-3</v>
      </c>
      <c r="M225" s="113">
        <f>J225*'Input Data'!$B$2</f>
        <v>7.4999999999999997E-2</v>
      </c>
      <c r="N225" s="113">
        <f>J225*'Input Data'!$B$3</f>
        <v>0</v>
      </c>
      <c r="O225" s="113">
        <f>J225*'Input Data'!$B$4</f>
        <v>0.1</v>
      </c>
      <c r="P225" s="114">
        <f>J225*'Input Data'!$B$5</f>
        <v>0.125</v>
      </c>
      <c r="Q225" s="241">
        <f>'Adjustment Factors'!C29</f>
        <v>1.29</v>
      </c>
      <c r="R225" s="218">
        <f t="shared" si="184"/>
        <v>1.032</v>
      </c>
      <c r="S225" s="249">
        <f>'Adjustment Factors'!D29</f>
        <v>5.077997925</v>
      </c>
      <c r="T225" s="218">
        <f t="shared" si="185"/>
        <v>4.0623983399999997</v>
      </c>
      <c r="U225" s="209"/>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s="224"/>
    </row>
    <row r="226" spans="1:16383" s="230" customFormat="1" ht="15.75">
      <c r="C226" s="232"/>
      <c r="D226" s="144"/>
      <c r="E226" s="262"/>
      <c r="F226" s="253"/>
      <c r="G226" s="233"/>
      <c r="H226" s="233"/>
      <c r="I226" s="233"/>
      <c r="J226" s="234"/>
      <c r="K226" s="234"/>
      <c r="L226" s="234"/>
      <c r="M226" s="234"/>
      <c r="N226" s="234"/>
      <c r="O226" s="234"/>
      <c r="P226" s="246"/>
      <c r="Q226" s="245"/>
      <c r="R226" s="254"/>
      <c r="S226" s="253"/>
      <c r="T226" s="235"/>
      <c r="U226" s="239"/>
      <c r="V226" s="221"/>
      <c r="W226" s="221"/>
      <c r="X226" s="221"/>
      <c r="Y226" s="221"/>
      <c r="Z226" s="221"/>
      <c r="AA226" s="221"/>
      <c r="AB226" s="221"/>
      <c r="AC226" s="221"/>
      <c r="AD226" s="221"/>
      <c r="AE226" s="221"/>
      <c r="AF226" s="221"/>
      <c r="AG226" s="221"/>
      <c r="AH226" s="221"/>
      <c r="AI226" s="221"/>
      <c r="AJ226" s="221"/>
      <c r="AK226" s="221"/>
      <c r="AL226" s="221"/>
      <c r="AM226" s="221"/>
      <c r="AN226" s="221"/>
      <c r="AO226" s="221"/>
      <c r="AP226" s="221"/>
      <c r="AQ226" s="221"/>
      <c r="AR226" s="221"/>
      <c r="AS226" s="221"/>
      <c r="AT226" s="221"/>
      <c r="AU226" s="221"/>
      <c r="AV226" s="221"/>
      <c r="AW226" s="221"/>
      <c r="AX226" s="221"/>
      <c r="AY226" s="221"/>
      <c r="AZ226" s="221"/>
      <c r="BA226" s="221"/>
      <c r="BB226" s="221"/>
      <c r="BC226" s="221"/>
      <c r="BD226" s="221"/>
      <c r="BE226" s="221"/>
      <c r="BF226" s="221"/>
      <c r="BG226" s="221"/>
      <c r="BH226" s="221"/>
      <c r="BI226" s="221"/>
      <c r="BJ226" s="221"/>
      <c r="BK226" s="221"/>
      <c r="BL226" s="221"/>
      <c r="BM226" s="221"/>
      <c r="BN226" s="221"/>
      <c r="BO226" s="221"/>
      <c r="BP226" s="221"/>
      <c r="BQ226" s="221"/>
      <c r="BR226" s="221"/>
      <c r="BS226" s="221"/>
      <c r="BT226" s="221"/>
      <c r="BU226" s="221"/>
      <c r="BV226" s="221"/>
      <c r="BW226" s="221"/>
      <c r="BX226" s="221"/>
      <c r="BY226" s="221"/>
      <c r="BZ226" s="221"/>
      <c r="CA226" s="221"/>
      <c r="CB226" s="221"/>
      <c r="CC226" s="221"/>
      <c r="CD226" s="221"/>
      <c r="CE226" s="221"/>
      <c r="CF226" s="221"/>
      <c r="CG226" s="221"/>
      <c r="CH226" s="221"/>
      <c r="CI226" s="221"/>
      <c r="CJ226" s="221"/>
      <c r="CK226" s="221"/>
      <c r="CL226" s="221"/>
      <c r="CM226" s="221"/>
      <c r="CN226" s="221"/>
      <c r="CO226" s="221"/>
      <c r="CP226" s="221"/>
      <c r="CQ226" s="221"/>
      <c r="CR226" s="221"/>
      <c r="CS226" s="221"/>
      <c r="CT226" s="221"/>
      <c r="CU226" s="221"/>
      <c r="CV226" s="221"/>
      <c r="CW226" s="221"/>
      <c r="CX226" s="221"/>
      <c r="CY226" s="221"/>
      <c r="CZ226" s="221"/>
      <c r="DA226" s="221"/>
      <c r="DB226" s="221"/>
      <c r="DC226" s="221"/>
      <c r="DD226" s="221"/>
      <c r="DE226" s="221"/>
      <c r="DF226" s="221"/>
      <c r="DG226" s="221"/>
      <c r="DH226" s="221"/>
      <c r="DI226" s="221"/>
      <c r="DJ226" s="221"/>
      <c r="DK226" s="221"/>
      <c r="DL226" s="221"/>
      <c r="DM226" s="221"/>
      <c r="DN226" s="221"/>
      <c r="DO226" s="221"/>
      <c r="DP226" s="221"/>
      <c r="DQ226" s="221"/>
      <c r="DR226" s="221"/>
      <c r="DS226" s="221"/>
      <c r="DT226" s="221"/>
      <c r="DU226" s="221"/>
      <c r="DV226" s="221"/>
      <c r="DW226" s="221"/>
      <c r="DX226" s="221"/>
      <c r="DY226" s="221"/>
      <c r="DZ226" s="221"/>
      <c r="EA226" s="221"/>
      <c r="EB226" s="221"/>
      <c r="EC226" s="221"/>
      <c r="ED226" s="221"/>
      <c r="EE226" s="221"/>
      <c r="EF226" s="221"/>
      <c r="EG226" s="221"/>
      <c r="EH226" s="221"/>
      <c r="EI226" s="221"/>
      <c r="EJ226" s="221"/>
      <c r="EK226" s="221"/>
      <c r="EL226" s="221"/>
      <c r="EM226" s="221"/>
      <c r="EN226" s="221"/>
      <c r="EO226" s="221"/>
      <c r="EP226" s="221"/>
      <c r="EQ226" s="221"/>
      <c r="ER226" s="221"/>
      <c r="ES226" s="221"/>
      <c r="ET226" s="221"/>
      <c r="EU226" s="221"/>
      <c r="EV226" s="221"/>
      <c r="EW226" s="221"/>
      <c r="EX226" s="221"/>
      <c r="EY226" s="221"/>
      <c r="EZ226" s="221"/>
      <c r="FA226" s="221"/>
      <c r="FB226" s="221"/>
      <c r="FC226" s="221"/>
      <c r="FD226" s="221"/>
      <c r="FE226" s="221"/>
      <c r="FF226" s="221"/>
      <c r="FG226" s="221"/>
      <c r="FH226" s="221"/>
      <c r="FI226" s="221"/>
      <c r="FJ226" s="221"/>
      <c r="FK226" s="221"/>
      <c r="FL226" s="221"/>
      <c r="FM226" s="221"/>
      <c r="FN226" s="221"/>
      <c r="FO226" s="221"/>
      <c r="FP226" s="221"/>
      <c r="FQ226" s="221"/>
      <c r="FR226" s="221"/>
      <c r="FS226" s="221"/>
      <c r="FT226" s="221"/>
      <c r="FU226" s="221"/>
      <c r="FV226" s="221"/>
      <c r="FW226" s="221"/>
      <c r="FX226" s="221"/>
      <c r="FY226" s="221"/>
      <c r="FZ226" s="221"/>
      <c r="GA226" s="221"/>
      <c r="GB226" s="221"/>
      <c r="GC226" s="221"/>
      <c r="GD226" s="221"/>
      <c r="GE226" s="221"/>
      <c r="GF226" s="221"/>
      <c r="GG226" s="221"/>
      <c r="GH226" s="221"/>
      <c r="GI226" s="221"/>
      <c r="GJ226" s="221"/>
      <c r="GK226" s="221"/>
      <c r="GL226" s="221"/>
      <c r="GM226" s="221"/>
      <c r="GN226" s="221"/>
      <c r="GO226" s="221"/>
      <c r="GP226" s="221"/>
      <c r="GQ226" s="221"/>
      <c r="GR226" s="221"/>
      <c r="GS226" s="221"/>
      <c r="GT226" s="221"/>
      <c r="GU226" s="221"/>
      <c r="GV226" s="221"/>
      <c r="GW226" s="221"/>
      <c r="GX226" s="221"/>
      <c r="GY226" s="221"/>
      <c r="GZ226" s="221"/>
      <c r="HA226" s="221"/>
      <c r="HB226" s="221"/>
      <c r="HC226" s="221"/>
      <c r="HD226" s="221"/>
      <c r="HE226" s="221"/>
      <c r="HF226" s="221"/>
      <c r="HG226" s="221"/>
      <c r="HH226" s="221"/>
      <c r="HI226" s="221"/>
      <c r="HJ226" s="221"/>
      <c r="HK226" s="221"/>
      <c r="HL226" s="221"/>
      <c r="HM226" s="221"/>
      <c r="HN226" s="221"/>
      <c r="HO226" s="221"/>
      <c r="HP226" s="221"/>
      <c r="HQ226" s="221"/>
      <c r="HR226" s="221"/>
      <c r="HS226" s="221"/>
      <c r="HT226" s="221"/>
      <c r="HU226" s="221"/>
      <c r="HV226" s="221"/>
      <c r="HW226" s="221"/>
      <c r="HX226" s="221"/>
      <c r="HY226" s="221"/>
      <c r="HZ226" s="221"/>
      <c r="IA226" s="221"/>
      <c r="IB226" s="221"/>
      <c r="IC226" s="221"/>
      <c r="ID226" s="221"/>
      <c r="IE226" s="221"/>
      <c r="IF226" s="221"/>
      <c r="IG226" s="221"/>
      <c r="IH226" s="221"/>
      <c r="II226" s="221"/>
      <c r="IJ226" s="221"/>
      <c r="IK226" s="221"/>
      <c r="IL226" s="221"/>
      <c r="IM226" s="221"/>
      <c r="IN226" s="221"/>
      <c r="IO226" s="221"/>
      <c r="IP226" s="221"/>
      <c r="IQ226" s="221"/>
      <c r="IR226" s="221"/>
      <c r="IS226" s="221"/>
      <c r="IT226" s="221"/>
      <c r="IU226" s="221"/>
      <c r="IV226" s="221"/>
      <c r="IW226" s="221"/>
      <c r="IX226" s="221"/>
      <c r="IY226" s="221"/>
      <c r="IZ226" s="221"/>
      <c r="JA226" s="221"/>
      <c r="JB226" s="221"/>
      <c r="JC226" s="221"/>
      <c r="JD226" s="221"/>
      <c r="JE226" s="221"/>
      <c r="JF226" s="221"/>
      <c r="JG226" s="221"/>
      <c r="JH226" s="221"/>
      <c r="JI226" s="221"/>
      <c r="JJ226" s="221"/>
      <c r="JK226" s="221"/>
      <c r="JL226" s="221"/>
      <c r="JM226" s="221"/>
      <c r="JN226" s="221"/>
      <c r="JO226" s="221"/>
      <c r="JP226" s="221"/>
      <c r="JQ226" s="221"/>
      <c r="JR226" s="221"/>
      <c r="JS226" s="221"/>
      <c r="JT226" s="221"/>
      <c r="JU226" s="221"/>
      <c r="JV226" s="221"/>
      <c r="JW226" s="221"/>
      <c r="JX226" s="221"/>
      <c r="JY226" s="221"/>
      <c r="JZ226" s="221"/>
      <c r="KA226" s="221"/>
      <c r="KB226" s="221"/>
      <c r="KC226" s="221"/>
      <c r="KD226" s="221"/>
      <c r="KE226" s="221"/>
      <c r="KF226" s="221"/>
      <c r="KG226" s="221"/>
      <c r="KH226" s="221"/>
      <c r="KI226" s="221"/>
      <c r="KJ226" s="221"/>
      <c r="KK226" s="221"/>
      <c r="KL226" s="221"/>
      <c r="KM226" s="221"/>
      <c r="KN226" s="221"/>
      <c r="KO226" s="221"/>
      <c r="KP226" s="221"/>
      <c r="KQ226" s="221"/>
      <c r="KR226" s="221"/>
      <c r="KS226" s="221"/>
      <c r="KT226" s="221"/>
      <c r="KU226" s="221"/>
      <c r="KV226" s="221"/>
      <c r="KW226" s="221"/>
      <c r="KX226" s="221"/>
      <c r="KY226" s="221"/>
      <c r="KZ226" s="221"/>
      <c r="LA226" s="221"/>
      <c r="LB226" s="221"/>
      <c r="LC226" s="221"/>
      <c r="LD226" s="221"/>
      <c r="LE226" s="221"/>
      <c r="LF226" s="221"/>
      <c r="LG226" s="221"/>
      <c r="LH226" s="221"/>
      <c r="LI226" s="221"/>
      <c r="LJ226" s="221"/>
      <c r="LK226" s="221"/>
      <c r="LL226" s="221"/>
      <c r="LM226" s="221"/>
      <c r="LN226" s="221"/>
      <c r="LO226" s="221"/>
      <c r="LP226" s="221"/>
      <c r="LQ226" s="221"/>
      <c r="LR226" s="221"/>
      <c r="LS226" s="221"/>
      <c r="LT226" s="221"/>
      <c r="LU226" s="221"/>
      <c r="LV226" s="221"/>
      <c r="LW226" s="221"/>
      <c r="LX226" s="221"/>
      <c r="LY226" s="221"/>
      <c r="LZ226" s="221"/>
      <c r="MA226" s="221"/>
      <c r="MB226" s="221"/>
      <c r="MC226" s="221"/>
      <c r="MD226" s="221"/>
      <c r="ME226" s="221"/>
      <c r="MF226" s="221"/>
      <c r="MG226" s="221"/>
      <c r="MH226" s="221"/>
      <c r="MI226" s="221"/>
      <c r="MJ226" s="221"/>
      <c r="MK226" s="221"/>
      <c r="ML226" s="221"/>
      <c r="MM226" s="221"/>
      <c r="MN226" s="221"/>
      <c r="MO226" s="221"/>
      <c r="MP226" s="221"/>
      <c r="MQ226" s="221"/>
      <c r="MR226" s="221"/>
      <c r="MS226" s="221"/>
      <c r="MT226" s="221"/>
      <c r="MU226" s="221"/>
      <c r="MV226" s="221"/>
      <c r="MW226" s="221"/>
      <c r="MX226" s="221"/>
      <c r="MY226" s="221"/>
      <c r="MZ226" s="221"/>
      <c r="NA226" s="221"/>
      <c r="NB226" s="221"/>
      <c r="NC226" s="221"/>
      <c r="ND226" s="221"/>
      <c r="NE226" s="221"/>
      <c r="NF226" s="221"/>
      <c r="NG226" s="221"/>
      <c r="NH226" s="221"/>
      <c r="NI226" s="221"/>
      <c r="NJ226" s="221"/>
      <c r="NK226" s="221"/>
      <c r="NL226" s="221"/>
      <c r="NM226" s="221"/>
      <c r="NN226" s="221"/>
      <c r="NO226" s="221"/>
      <c r="NP226" s="221"/>
      <c r="NQ226" s="221"/>
      <c r="NR226" s="221"/>
      <c r="NS226" s="221"/>
      <c r="NT226" s="221"/>
      <c r="NU226" s="221"/>
      <c r="NV226" s="221"/>
      <c r="NW226" s="221"/>
      <c r="NX226" s="221"/>
      <c r="NY226" s="221"/>
      <c r="NZ226" s="221"/>
      <c r="OA226" s="221"/>
      <c r="OB226" s="221"/>
      <c r="OC226" s="221"/>
      <c r="OD226" s="221"/>
      <c r="OE226" s="221"/>
      <c r="OF226" s="221"/>
      <c r="OG226" s="221"/>
      <c r="OH226" s="221"/>
      <c r="OI226" s="221"/>
      <c r="OJ226" s="221"/>
      <c r="OK226" s="221"/>
      <c r="OL226" s="221"/>
      <c r="OM226" s="221"/>
      <c r="ON226" s="221"/>
      <c r="OO226" s="221"/>
      <c r="OP226" s="221"/>
      <c r="OQ226" s="221"/>
      <c r="OR226" s="221"/>
      <c r="OS226" s="221"/>
      <c r="OT226" s="221"/>
      <c r="OU226" s="221"/>
      <c r="OV226" s="221"/>
      <c r="OW226" s="221"/>
      <c r="OX226" s="221"/>
      <c r="OY226" s="221"/>
      <c r="OZ226" s="221"/>
      <c r="PA226" s="221"/>
      <c r="PB226" s="221"/>
      <c r="PC226" s="221"/>
      <c r="PD226" s="229"/>
    </row>
    <row r="227" spans="1:16383" s="221" customFormat="1" ht="15.6" customHeight="1">
      <c r="A227" s="294">
        <v>28</v>
      </c>
      <c r="B227" s="506" t="s">
        <v>247</v>
      </c>
      <c r="C227" s="507"/>
      <c r="D227" s="507"/>
      <c r="E227" s="507"/>
      <c r="F227" s="507"/>
      <c r="G227" s="507"/>
      <c r="H227" s="507"/>
      <c r="I227" s="507"/>
      <c r="J227" s="507"/>
      <c r="K227" s="507"/>
      <c r="L227" s="507"/>
      <c r="M227" s="507"/>
      <c r="N227" s="507"/>
      <c r="O227" s="507"/>
      <c r="P227" s="507"/>
      <c r="Q227" s="507"/>
      <c r="R227" s="507"/>
      <c r="S227" s="507"/>
      <c r="T227" s="508"/>
      <c r="U227" s="228"/>
      <c r="V227" s="228"/>
      <c r="W227" s="228"/>
      <c r="X227" s="228"/>
      <c r="Y227" s="228"/>
      <c r="Z227" s="228"/>
      <c r="AA227" s="228"/>
      <c r="AB227" s="228"/>
      <c r="AC227" s="228"/>
      <c r="AD227" s="228"/>
      <c r="AE227" s="228"/>
      <c r="AF227" s="227"/>
      <c r="AG227" s="566"/>
      <c r="AH227" s="566"/>
      <c r="AI227" s="566"/>
      <c r="AJ227" s="566"/>
      <c r="AK227" s="566"/>
      <c r="AL227" s="566"/>
      <c r="AM227" s="566"/>
      <c r="AN227" s="566"/>
      <c r="AO227" s="566"/>
      <c r="AP227" s="566"/>
      <c r="AQ227" s="566"/>
      <c r="AR227" s="566"/>
      <c r="AS227" s="566"/>
      <c r="AT227" s="566"/>
      <c r="AU227" s="566"/>
      <c r="AV227" s="227"/>
      <c r="AW227" s="566"/>
      <c r="AX227" s="566"/>
      <c r="AY227" s="566"/>
      <c r="AZ227" s="566"/>
      <c r="BA227" s="566"/>
      <c r="BB227" s="566"/>
      <c r="BC227" s="566"/>
      <c r="BD227" s="566"/>
      <c r="BE227" s="566"/>
      <c r="BF227" s="566"/>
      <c r="BG227" s="566"/>
      <c r="BH227" s="566"/>
      <c r="BI227" s="566"/>
      <c r="BJ227" s="566"/>
      <c r="BK227" s="566"/>
      <c r="BL227" s="227"/>
      <c r="BM227" s="566"/>
      <c r="BN227" s="566"/>
      <c r="BO227" s="566"/>
      <c r="BP227" s="566"/>
      <c r="BQ227" s="566"/>
      <c r="BR227" s="566"/>
      <c r="BS227" s="566"/>
      <c r="BT227" s="566"/>
      <c r="BU227" s="566"/>
      <c r="BV227" s="566"/>
      <c r="BW227" s="566"/>
      <c r="BX227" s="566"/>
      <c r="BY227" s="566"/>
      <c r="BZ227" s="566"/>
      <c r="CA227" s="566"/>
      <c r="CB227" s="227"/>
      <c r="CC227" s="566"/>
      <c r="CD227" s="566"/>
      <c r="CE227" s="566"/>
      <c r="CF227" s="566"/>
      <c r="CG227" s="566"/>
      <c r="CH227" s="566"/>
      <c r="CI227" s="566"/>
      <c r="CJ227" s="566"/>
      <c r="CK227" s="566"/>
      <c r="CL227" s="566"/>
      <c r="CM227" s="566"/>
      <c r="CN227" s="566"/>
      <c r="CO227" s="566"/>
      <c r="CP227" s="566"/>
      <c r="CQ227" s="566"/>
      <c r="CR227" s="227"/>
      <c r="CS227" s="566"/>
      <c r="CT227" s="566"/>
      <c r="CU227" s="566"/>
      <c r="CV227" s="566"/>
      <c r="CW227" s="566"/>
      <c r="CX227" s="566"/>
      <c r="CY227" s="566"/>
      <c r="CZ227" s="566"/>
      <c r="DA227" s="566"/>
      <c r="DB227" s="566"/>
      <c r="DC227" s="566"/>
      <c r="DD227" s="566"/>
      <c r="DE227" s="566"/>
      <c r="DF227" s="566"/>
      <c r="DG227" s="566"/>
      <c r="DH227" s="227"/>
      <c r="DI227" s="566"/>
      <c r="DJ227" s="566"/>
      <c r="DK227" s="566"/>
      <c r="DL227" s="566"/>
      <c r="DM227" s="566"/>
      <c r="DN227" s="566"/>
      <c r="DO227" s="566"/>
      <c r="DP227" s="566"/>
      <c r="DQ227" s="566"/>
      <c r="DR227" s="566"/>
      <c r="DS227" s="566"/>
      <c r="DT227" s="566"/>
      <c r="DU227" s="566"/>
      <c r="DV227" s="566"/>
      <c r="DW227" s="566"/>
      <c r="DX227" s="227"/>
      <c r="DY227" s="566"/>
      <c r="DZ227" s="566"/>
      <c r="EA227" s="566"/>
      <c r="EB227" s="566"/>
      <c r="EC227" s="566"/>
      <c r="ED227" s="566"/>
      <c r="EE227" s="566"/>
      <c r="EF227" s="566"/>
      <c r="EG227" s="566"/>
      <c r="EH227" s="566"/>
      <c r="EI227" s="566"/>
      <c r="EJ227" s="566"/>
      <c r="EK227" s="566"/>
      <c r="EL227" s="566"/>
      <c r="EM227" s="566"/>
      <c r="EN227" s="227"/>
      <c r="EO227" s="566"/>
      <c r="EP227" s="566"/>
      <c r="EQ227" s="566"/>
      <c r="ER227" s="566"/>
      <c r="ES227" s="566"/>
      <c r="ET227" s="566"/>
      <c r="EU227" s="566"/>
      <c r="EV227" s="566"/>
      <c r="EW227" s="566"/>
      <c r="EX227" s="566"/>
      <c r="EY227" s="566"/>
      <c r="EZ227" s="566"/>
      <c r="FA227" s="566"/>
      <c r="FB227" s="566"/>
      <c r="FC227" s="566"/>
      <c r="FD227" s="227"/>
      <c r="FE227" s="566"/>
      <c r="FF227" s="566"/>
      <c r="FG227" s="566"/>
      <c r="FH227" s="566"/>
      <c r="FI227" s="566"/>
      <c r="FJ227" s="566"/>
      <c r="FK227" s="566"/>
      <c r="FL227" s="566"/>
      <c r="FM227" s="566"/>
      <c r="FN227" s="566"/>
      <c r="FO227" s="566"/>
      <c r="FP227" s="566"/>
      <c r="FQ227" s="566"/>
      <c r="FR227" s="566"/>
      <c r="FS227" s="566"/>
      <c r="FT227" s="227"/>
      <c r="FU227" s="566"/>
      <c r="FV227" s="566"/>
      <c r="FW227" s="566"/>
      <c r="FX227" s="566"/>
      <c r="FY227" s="566"/>
      <c r="FZ227" s="566"/>
      <c r="GA227" s="566"/>
      <c r="GB227" s="566"/>
      <c r="GC227" s="566"/>
      <c r="GD227" s="566"/>
      <c r="GE227" s="566"/>
      <c r="GF227" s="566"/>
      <c r="GG227" s="566"/>
      <c r="GH227" s="566"/>
      <c r="GI227" s="566"/>
      <c r="GJ227" s="227"/>
      <c r="GK227" s="566"/>
      <c r="GL227" s="566"/>
      <c r="GM227" s="566"/>
      <c r="GN227" s="566"/>
      <c r="GO227" s="566"/>
      <c r="GP227" s="566"/>
      <c r="GQ227" s="566"/>
      <c r="GR227" s="566"/>
      <c r="GS227" s="566"/>
      <c r="GT227" s="566"/>
      <c r="GU227" s="566"/>
      <c r="GV227" s="566"/>
      <c r="GW227" s="566"/>
      <c r="GX227" s="566"/>
      <c r="GY227" s="566"/>
      <c r="GZ227" s="227"/>
      <c r="HA227" s="566"/>
      <c r="HB227" s="566"/>
      <c r="HC227" s="566"/>
      <c r="HD227" s="566"/>
      <c r="HE227" s="566"/>
      <c r="HF227" s="566"/>
      <c r="HG227" s="566"/>
      <c r="HH227" s="566"/>
      <c r="HI227" s="566"/>
      <c r="HJ227" s="566"/>
      <c r="HK227" s="566"/>
      <c r="HL227" s="566"/>
      <c r="HM227" s="566"/>
      <c r="HN227" s="566"/>
      <c r="HO227" s="566"/>
      <c r="HP227" s="227"/>
      <c r="HQ227" s="566"/>
      <c r="HR227" s="566"/>
      <c r="HS227" s="566"/>
      <c r="HT227" s="566"/>
      <c r="HU227" s="566"/>
      <c r="HV227" s="566"/>
      <c r="HW227" s="566"/>
      <c r="HX227" s="566"/>
      <c r="HY227" s="566"/>
      <c r="HZ227" s="566"/>
      <c r="IA227" s="566"/>
      <c r="IB227" s="566"/>
      <c r="IC227" s="566"/>
      <c r="ID227" s="566"/>
      <c r="IE227" s="566"/>
      <c r="IF227" s="227"/>
      <c r="IG227" s="566"/>
      <c r="IH227" s="566"/>
      <c r="II227" s="566"/>
      <c r="IJ227" s="566"/>
      <c r="IK227" s="566"/>
      <c r="IL227" s="566"/>
      <c r="IM227" s="566"/>
      <c r="IN227" s="566"/>
      <c r="IO227" s="566"/>
      <c r="IP227" s="566"/>
      <c r="IQ227" s="566"/>
      <c r="IR227" s="566"/>
      <c r="IS227" s="566"/>
      <c r="IT227" s="566"/>
      <c r="IU227" s="566"/>
      <c r="IV227" s="227"/>
      <c r="IW227" s="566"/>
      <c r="IX227" s="566"/>
      <c r="IY227" s="566"/>
      <c r="IZ227" s="566"/>
      <c r="JA227" s="566"/>
      <c r="JB227" s="566"/>
      <c r="JC227" s="566"/>
      <c r="JD227" s="566"/>
      <c r="JE227" s="566"/>
      <c r="JF227" s="566"/>
      <c r="JG227" s="566"/>
      <c r="JH227" s="566"/>
      <c r="JI227" s="566"/>
      <c r="JJ227" s="566"/>
      <c r="JK227" s="566"/>
      <c r="JL227" s="227"/>
      <c r="JM227" s="566"/>
      <c r="JN227" s="566"/>
      <c r="JO227" s="566"/>
      <c r="JP227" s="566"/>
      <c r="JQ227" s="566"/>
      <c r="JR227" s="566"/>
      <c r="JS227" s="566"/>
      <c r="JT227" s="566"/>
      <c r="JU227" s="566"/>
      <c r="JV227" s="566"/>
      <c r="JW227" s="566"/>
      <c r="JX227" s="566"/>
      <c r="JY227" s="566"/>
      <c r="JZ227" s="566"/>
      <c r="KA227" s="566"/>
      <c r="KB227" s="227"/>
      <c r="KC227" s="566"/>
      <c r="KD227" s="566"/>
      <c r="KE227" s="566"/>
      <c r="KF227" s="566"/>
      <c r="KG227" s="566"/>
      <c r="KH227" s="566"/>
      <c r="KI227" s="566"/>
      <c r="KJ227" s="566"/>
      <c r="KK227" s="566"/>
      <c r="KL227" s="566"/>
      <c r="KM227" s="566"/>
      <c r="KN227" s="566"/>
      <c r="KO227" s="566"/>
      <c r="KP227" s="566"/>
      <c r="KQ227" s="566"/>
      <c r="KR227" s="227"/>
      <c r="KS227" s="566"/>
      <c r="KT227" s="566"/>
      <c r="KU227" s="566"/>
      <c r="KV227" s="566"/>
      <c r="KW227" s="566"/>
      <c r="KX227" s="566"/>
      <c r="KY227" s="566"/>
      <c r="KZ227" s="566"/>
      <c r="LA227" s="566"/>
      <c r="LB227" s="566"/>
      <c r="LC227" s="566"/>
      <c r="LD227" s="566"/>
      <c r="LE227" s="566"/>
      <c r="LF227" s="566"/>
      <c r="LG227" s="566"/>
      <c r="LH227" s="227"/>
      <c r="LI227" s="566"/>
      <c r="LJ227" s="566"/>
      <c r="LK227" s="566"/>
      <c r="LL227" s="566"/>
      <c r="LM227" s="566"/>
      <c r="LN227" s="566"/>
      <c r="LO227" s="566"/>
      <c r="LP227" s="566"/>
      <c r="LQ227" s="566"/>
      <c r="LR227" s="566"/>
      <c r="LS227" s="566"/>
      <c r="LT227" s="566"/>
      <c r="LU227" s="566"/>
      <c r="LV227" s="566"/>
      <c r="LW227" s="566"/>
      <c r="LX227" s="227"/>
      <c r="LY227" s="566"/>
      <c r="LZ227" s="566"/>
      <c r="MA227" s="566"/>
      <c r="MB227" s="566"/>
      <c r="MC227" s="566"/>
      <c r="MD227" s="566"/>
      <c r="ME227" s="566"/>
      <c r="MF227" s="566"/>
      <c r="MG227" s="566"/>
      <c r="MH227" s="566"/>
      <c r="MI227" s="566"/>
      <c r="MJ227" s="566"/>
      <c r="MK227" s="566"/>
      <c r="ML227" s="566"/>
      <c r="MM227" s="566"/>
      <c r="MN227" s="227"/>
      <c r="MO227" s="566"/>
      <c r="MP227" s="566"/>
      <c r="MQ227" s="566"/>
      <c r="MR227" s="566"/>
      <c r="MS227" s="566"/>
      <c r="MT227" s="566"/>
      <c r="MU227" s="566"/>
      <c r="MV227" s="566"/>
      <c r="MW227" s="566"/>
      <c r="MX227" s="566"/>
      <c r="MY227" s="566"/>
      <c r="MZ227" s="566"/>
      <c r="NA227" s="566"/>
      <c r="NB227" s="566"/>
      <c r="NC227" s="566"/>
      <c r="ND227" s="227"/>
      <c r="NE227" s="566"/>
      <c r="NF227" s="566"/>
      <c r="NG227" s="566"/>
      <c r="NH227" s="566"/>
      <c r="NI227" s="566"/>
      <c r="NJ227" s="566"/>
      <c r="NK227" s="566"/>
      <c r="NL227" s="566"/>
      <c r="NM227" s="566"/>
      <c r="NN227" s="566"/>
      <c r="NO227" s="566"/>
      <c r="NP227" s="566"/>
      <c r="NQ227" s="566"/>
      <c r="NR227" s="566"/>
      <c r="NS227" s="566"/>
      <c r="NT227" s="227"/>
      <c r="NU227" s="566"/>
      <c r="NV227" s="566"/>
      <c r="NW227" s="566"/>
      <c r="NX227" s="566"/>
      <c r="NY227" s="566"/>
      <c r="NZ227" s="566"/>
      <c r="OA227" s="566"/>
      <c r="OB227" s="566"/>
      <c r="OC227" s="566"/>
      <c r="OD227" s="566"/>
      <c r="OE227" s="566"/>
      <c r="OF227" s="566"/>
      <c r="OG227" s="566"/>
      <c r="OH227" s="566"/>
      <c r="OI227" s="566"/>
      <c r="OJ227" s="227"/>
      <c r="OK227" s="566"/>
      <c r="OL227" s="566"/>
      <c r="OM227" s="566"/>
      <c r="ON227" s="566"/>
      <c r="OO227" s="566"/>
      <c r="OP227" s="566"/>
      <c r="OQ227" s="566"/>
      <c r="OR227" s="566"/>
      <c r="OS227" s="566"/>
      <c r="OT227" s="566"/>
      <c r="OU227" s="566"/>
      <c r="OV227" s="566"/>
      <c r="OW227" s="566"/>
      <c r="OX227" s="566"/>
      <c r="OY227" s="566"/>
      <c r="OZ227" s="227"/>
      <c r="PA227" s="566"/>
      <c r="PB227" s="566"/>
      <c r="PC227" s="566"/>
      <c r="PD227" s="566"/>
      <c r="PE227" s="566"/>
      <c r="PF227" s="566"/>
      <c r="PG227" s="566"/>
      <c r="PH227" s="566"/>
      <c r="PI227" s="566"/>
      <c r="PJ227" s="566"/>
      <c r="PK227" s="566"/>
      <c r="PL227" s="566"/>
      <c r="PM227" s="566"/>
      <c r="PN227" s="566"/>
      <c r="PO227" s="566"/>
      <c r="PP227" s="227"/>
      <c r="PQ227" s="566"/>
      <c r="PR227" s="566"/>
      <c r="PS227" s="566"/>
      <c r="PT227" s="566"/>
      <c r="PU227" s="566"/>
      <c r="PV227" s="566"/>
      <c r="PW227" s="566"/>
      <c r="PX227" s="566"/>
      <c r="PY227" s="566"/>
      <c r="PZ227" s="566"/>
      <c r="QA227" s="566"/>
      <c r="QB227" s="566"/>
      <c r="QC227" s="566"/>
      <c r="QD227" s="566"/>
      <c r="QE227" s="566"/>
      <c r="QF227" s="227"/>
      <c r="QG227" s="566"/>
      <c r="QH227" s="566"/>
      <c r="QI227" s="566"/>
      <c r="QJ227" s="566"/>
      <c r="QK227" s="566"/>
      <c r="QL227" s="566"/>
      <c r="QM227" s="566"/>
      <c r="QN227" s="566"/>
      <c r="QO227" s="566"/>
      <c r="QP227" s="566"/>
      <c r="QQ227" s="566"/>
      <c r="QR227" s="566"/>
      <c r="QS227" s="566"/>
      <c r="QT227" s="566"/>
      <c r="QU227" s="566"/>
      <c r="QV227" s="227"/>
      <c r="QW227" s="566"/>
      <c r="QX227" s="566"/>
      <c r="QY227" s="566"/>
      <c r="QZ227" s="566"/>
      <c r="RA227" s="566"/>
      <c r="RB227" s="566"/>
      <c r="RC227" s="566"/>
      <c r="RD227" s="566"/>
      <c r="RE227" s="566"/>
      <c r="RF227" s="566"/>
      <c r="RG227" s="566"/>
      <c r="RH227" s="566"/>
      <c r="RI227" s="566"/>
      <c r="RJ227" s="566"/>
      <c r="RK227" s="566"/>
      <c r="RL227" s="227"/>
      <c r="RM227" s="566"/>
      <c r="RN227" s="566"/>
      <c r="RO227" s="566"/>
      <c r="RP227" s="566"/>
      <c r="RQ227" s="566"/>
      <c r="RR227" s="566"/>
      <c r="RS227" s="566"/>
      <c r="RT227" s="566"/>
      <c r="RU227" s="566"/>
      <c r="RV227" s="566"/>
      <c r="RW227" s="566"/>
      <c r="RX227" s="566"/>
      <c r="RY227" s="566"/>
      <c r="RZ227" s="566"/>
      <c r="SA227" s="566"/>
      <c r="SB227" s="227"/>
      <c r="SC227" s="566"/>
      <c r="SD227" s="566"/>
      <c r="SE227" s="566"/>
      <c r="SF227" s="566"/>
      <c r="SG227" s="566"/>
      <c r="SH227" s="566"/>
      <c r="SI227" s="566"/>
      <c r="SJ227" s="566"/>
      <c r="SK227" s="566"/>
      <c r="SL227" s="566"/>
      <c r="SM227" s="566"/>
      <c r="SN227" s="566"/>
      <c r="SO227" s="566"/>
      <c r="SP227" s="566"/>
      <c r="SQ227" s="566"/>
      <c r="SR227" s="227"/>
      <c r="SS227" s="566"/>
      <c r="ST227" s="566"/>
      <c r="SU227" s="566"/>
      <c r="SV227" s="566"/>
      <c r="SW227" s="566"/>
      <c r="SX227" s="566"/>
      <c r="SY227" s="566"/>
      <c r="SZ227" s="566"/>
      <c r="TA227" s="566"/>
      <c r="TB227" s="566"/>
      <c r="TC227" s="566"/>
      <c r="TD227" s="566"/>
      <c r="TE227" s="566"/>
      <c r="TF227" s="566"/>
      <c r="TG227" s="566"/>
      <c r="TH227" s="227"/>
      <c r="TI227" s="566"/>
      <c r="TJ227" s="566"/>
      <c r="TK227" s="566"/>
      <c r="TL227" s="566"/>
      <c r="TM227" s="566"/>
      <c r="TN227" s="566"/>
      <c r="TO227" s="566"/>
      <c r="TP227" s="566"/>
      <c r="TQ227" s="566"/>
      <c r="TR227" s="566"/>
      <c r="TS227" s="566"/>
      <c r="TT227" s="566"/>
      <c r="TU227" s="566"/>
      <c r="TV227" s="566"/>
      <c r="TW227" s="566"/>
      <c r="TX227" s="227"/>
      <c r="TY227" s="566"/>
      <c r="TZ227" s="566"/>
      <c r="UA227" s="566"/>
      <c r="UB227" s="566"/>
      <c r="UC227" s="566"/>
      <c r="UD227" s="566"/>
      <c r="UE227" s="566"/>
      <c r="UF227" s="566"/>
      <c r="UG227" s="566"/>
      <c r="UH227" s="566"/>
      <c r="UI227" s="566"/>
      <c r="UJ227" s="566"/>
      <c r="UK227" s="566"/>
      <c r="UL227" s="566"/>
      <c r="UM227" s="566"/>
      <c r="UN227" s="227"/>
      <c r="UO227" s="566"/>
      <c r="UP227" s="566"/>
      <c r="UQ227" s="566"/>
      <c r="UR227" s="566"/>
      <c r="US227" s="566"/>
      <c r="UT227" s="566"/>
      <c r="UU227" s="566"/>
      <c r="UV227" s="566"/>
      <c r="UW227" s="566"/>
      <c r="UX227" s="566"/>
      <c r="UY227" s="566"/>
      <c r="UZ227" s="566"/>
      <c r="VA227" s="566"/>
      <c r="VB227" s="566"/>
      <c r="VC227" s="566"/>
      <c r="VD227" s="227"/>
      <c r="VE227" s="566"/>
      <c r="VF227" s="566"/>
      <c r="VG227" s="566"/>
      <c r="VH227" s="566"/>
      <c r="VI227" s="566"/>
      <c r="VJ227" s="566"/>
      <c r="VK227" s="566"/>
      <c r="VL227" s="566"/>
      <c r="VM227" s="566"/>
      <c r="VN227" s="566"/>
      <c r="VO227" s="566"/>
      <c r="VP227" s="566"/>
      <c r="VQ227" s="566"/>
      <c r="VR227" s="566"/>
      <c r="VS227" s="566"/>
      <c r="VT227" s="227"/>
      <c r="VU227" s="566"/>
      <c r="VV227" s="566"/>
      <c r="VW227" s="566"/>
      <c r="VX227" s="566"/>
      <c r="VY227" s="566"/>
      <c r="VZ227" s="566"/>
      <c r="WA227" s="566"/>
      <c r="WB227" s="566"/>
      <c r="WC227" s="566"/>
      <c r="WD227" s="566"/>
      <c r="WE227" s="566"/>
      <c r="WF227" s="566"/>
      <c r="WG227" s="566"/>
      <c r="WH227" s="566"/>
      <c r="WI227" s="566"/>
      <c r="WJ227" s="227"/>
      <c r="WK227" s="566"/>
      <c r="WL227" s="566"/>
      <c r="WM227" s="566"/>
      <c r="WN227" s="566"/>
      <c r="WO227" s="566"/>
      <c r="WP227" s="566"/>
      <c r="WQ227" s="566"/>
      <c r="WR227" s="566"/>
      <c r="WS227" s="566"/>
      <c r="WT227" s="566"/>
      <c r="WU227" s="566"/>
      <c r="WV227" s="566"/>
      <c r="WW227" s="566"/>
      <c r="WX227" s="566"/>
      <c r="WY227" s="566"/>
      <c r="WZ227" s="227"/>
      <c r="XA227" s="566"/>
      <c r="XB227" s="566"/>
      <c r="XC227" s="566"/>
      <c r="XD227" s="566"/>
      <c r="XE227" s="566"/>
      <c r="XF227" s="566"/>
      <c r="XG227" s="566"/>
      <c r="XH227" s="566"/>
      <c r="XI227" s="566"/>
      <c r="XJ227" s="566"/>
      <c r="XK227" s="566"/>
      <c r="XL227" s="566"/>
      <c r="XM227" s="566"/>
      <c r="XN227" s="566"/>
      <c r="XO227" s="566"/>
      <c r="XP227" s="227"/>
      <c r="XQ227" s="566"/>
      <c r="XR227" s="566"/>
      <c r="XS227" s="566"/>
      <c r="XT227" s="566"/>
      <c r="XU227" s="566"/>
      <c r="XV227" s="566"/>
      <c r="XW227" s="566"/>
      <c r="XX227" s="566"/>
      <c r="XY227" s="566"/>
      <c r="XZ227" s="566"/>
      <c r="YA227" s="566"/>
      <c r="YB227" s="566"/>
      <c r="YC227" s="566"/>
      <c r="YD227" s="566"/>
      <c r="YE227" s="566"/>
      <c r="YF227" s="227"/>
      <c r="YG227" s="566"/>
      <c r="YH227" s="566"/>
      <c r="YI227" s="566"/>
      <c r="YJ227" s="566"/>
      <c r="YK227" s="566"/>
      <c r="YL227" s="566"/>
      <c r="YM227" s="566"/>
      <c r="YN227" s="566"/>
      <c r="YO227" s="566"/>
      <c r="YP227" s="566"/>
      <c r="YQ227" s="566"/>
      <c r="YR227" s="566"/>
      <c r="YS227" s="566"/>
      <c r="YT227" s="566"/>
      <c r="YU227" s="566"/>
      <c r="YV227" s="227"/>
      <c r="YW227" s="566"/>
      <c r="YX227" s="566"/>
      <c r="YY227" s="566"/>
      <c r="YZ227" s="566"/>
      <c r="ZA227" s="566"/>
      <c r="ZB227" s="566"/>
      <c r="ZC227" s="566"/>
      <c r="ZD227" s="566"/>
      <c r="ZE227" s="566"/>
      <c r="ZF227" s="566"/>
      <c r="ZG227" s="566"/>
      <c r="ZH227" s="566"/>
      <c r="ZI227" s="566"/>
      <c r="ZJ227" s="566"/>
      <c r="ZK227" s="566"/>
      <c r="ZL227" s="227"/>
      <c r="ZM227" s="566"/>
      <c r="ZN227" s="566"/>
      <c r="ZO227" s="566"/>
      <c r="ZP227" s="566"/>
      <c r="ZQ227" s="566"/>
      <c r="ZR227" s="566"/>
      <c r="ZS227" s="566"/>
      <c r="ZT227" s="566"/>
      <c r="ZU227" s="566"/>
      <c r="ZV227" s="566"/>
      <c r="ZW227" s="566"/>
      <c r="ZX227" s="566"/>
      <c r="ZY227" s="566"/>
      <c r="ZZ227" s="566"/>
      <c r="AAA227" s="566"/>
      <c r="AAB227" s="227"/>
      <c r="AAC227" s="566"/>
      <c r="AAD227" s="566"/>
      <c r="AAE227" s="566"/>
      <c r="AAF227" s="566"/>
      <c r="AAG227" s="566"/>
      <c r="AAH227" s="566"/>
      <c r="AAI227" s="566"/>
      <c r="AAJ227" s="566"/>
      <c r="AAK227" s="566"/>
      <c r="AAL227" s="566"/>
      <c r="AAM227" s="566"/>
      <c r="AAN227" s="566"/>
      <c r="AAO227" s="566"/>
      <c r="AAP227" s="566"/>
      <c r="AAQ227" s="566"/>
      <c r="AAR227" s="227"/>
      <c r="AAS227" s="566"/>
      <c r="AAT227" s="566"/>
      <c r="AAU227" s="566"/>
      <c r="AAV227" s="566"/>
      <c r="AAW227" s="566"/>
      <c r="AAX227" s="566"/>
      <c r="AAY227" s="566"/>
      <c r="AAZ227" s="566"/>
      <c r="ABA227" s="566"/>
      <c r="ABB227" s="566"/>
      <c r="ABC227" s="566"/>
      <c r="ABD227" s="566"/>
      <c r="ABE227" s="566"/>
      <c r="ABF227" s="566"/>
      <c r="ABG227" s="566"/>
      <c r="ABH227" s="227"/>
      <c r="ABI227" s="566"/>
      <c r="ABJ227" s="566"/>
      <c r="ABK227" s="566"/>
      <c r="ABL227" s="566"/>
      <c r="ABM227" s="566"/>
      <c r="ABN227" s="566"/>
      <c r="ABO227" s="566"/>
      <c r="ABP227" s="566"/>
      <c r="ABQ227" s="566"/>
      <c r="ABR227" s="566"/>
      <c r="ABS227" s="566"/>
      <c r="ABT227" s="566"/>
      <c r="ABU227" s="566"/>
      <c r="ABV227" s="566"/>
      <c r="ABW227" s="566"/>
      <c r="ABX227" s="227"/>
      <c r="ABY227" s="566"/>
      <c r="ABZ227" s="566"/>
      <c r="ACA227" s="566"/>
      <c r="ACB227" s="566"/>
      <c r="ACC227" s="566"/>
      <c r="ACD227" s="566"/>
      <c r="ACE227" s="566"/>
      <c r="ACF227" s="566"/>
      <c r="ACG227" s="566"/>
      <c r="ACH227" s="566"/>
      <c r="ACI227" s="566"/>
      <c r="ACJ227" s="566"/>
      <c r="ACK227" s="566"/>
      <c r="ACL227" s="566"/>
      <c r="ACM227" s="566"/>
      <c r="ACN227" s="227"/>
      <c r="ACO227" s="566"/>
      <c r="ACP227" s="566"/>
      <c r="ACQ227" s="566"/>
      <c r="ACR227" s="566"/>
      <c r="ACS227" s="566"/>
      <c r="ACT227" s="566"/>
      <c r="ACU227" s="566"/>
      <c r="ACV227" s="566"/>
      <c r="ACW227" s="566"/>
      <c r="ACX227" s="566"/>
      <c r="ACY227" s="566"/>
      <c r="ACZ227" s="566"/>
      <c r="ADA227" s="566"/>
      <c r="ADB227" s="566"/>
      <c r="ADC227" s="566"/>
      <c r="ADD227" s="227"/>
      <c r="ADE227" s="566"/>
      <c r="ADF227" s="566"/>
      <c r="ADG227" s="566"/>
      <c r="ADH227" s="566"/>
      <c r="ADI227" s="566"/>
      <c r="ADJ227" s="566"/>
      <c r="ADK227" s="566"/>
      <c r="ADL227" s="566"/>
      <c r="ADM227" s="566"/>
      <c r="ADN227" s="566"/>
      <c r="ADO227" s="566"/>
      <c r="ADP227" s="566"/>
      <c r="ADQ227" s="566"/>
      <c r="ADR227" s="566"/>
      <c r="ADS227" s="566"/>
      <c r="ADT227" s="227"/>
      <c r="ADU227" s="566"/>
      <c r="ADV227" s="566"/>
      <c r="ADW227" s="566"/>
      <c r="ADX227" s="566"/>
      <c r="ADY227" s="566"/>
      <c r="ADZ227" s="566"/>
      <c r="AEA227" s="566"/>
      <c r="AEB227" s="566"/>
      <c r="AEC227" s="566"/>
      <c r="AED227" s="566"/>
      <c r="AEE227" s="566"/>
      <c r="AEF227" s="566"/>
      <c r="AEG227" s="566"/>
      <c r="AEH227" s="566"/>
      <c r="AEI227" s="566"/>
      <c r="AEJ227" s="227"/>
      <c r="AEK227" s="566"/>
      <c r="AEL227" s="566"/>
      <c r="AEM227" s="566"/>
      <c r="AEN227" s="566"/>
      <c r="AEO227" s="566"/>
      <c r="AEP227" s="566"/>
      <c r="AEQ227" s="566"/>
      <c r="AER227" s="566"/>
      <c r="AES227" s="566"/>
      <c r="AET227" s="566"/>
      <c r="AEU227" s="566"/>
      <c r="AEV227" s="566"/>
      <c r="AEW227" s="566"/>
      <c r="AEX227" s="566"/>
      <c r="AEY227" s="566"/>
      <c r="AEZ227" s="227"/>
      <c r="AFA227" s="566"/>
      <c r="AFB227" s="566"/>
      <c r="AFC227" s="566"/>
      <c r="AFD227" s="566"/>
      <c r="AFE227" s="566"/>
      <c r="AFF227" s="566"/>
      <c r="AFG227" s="566"/>
      <c r="AFH227" s="566"/>
      <c r="AFI227" s="566"/>
      <c r="AFJ227" s="566"/>
      <c r="AFK227" s="566"/>
      <c r="AFL227" s="566"/>
      <c r="AFM227" s="566"/>
      <c r="AFN227" s="566"/>
      <c r="AFO227" s="566"/>
      <c r="AFP227" s="227"/>
      <c r="AFQ227" s="566"/>
      <c r="AFR227" s="566"/>
      <c r="AFS227" s="566"/>
      <c r="AFT227" s="566"/>
      <c r="AFU227" s="566"/>
      <c r="AFV227" s="566"/>
      <c r="AFW227" s="566"/>
      <c r="AFX227" s="566"/>
      <c r="AFY227" s="566"/>
      <c r="AFZ227" s="566"/>
      <c r="AGA227" s="566"/>
      <c r="AGB227" s="566"/>
      <c r="AGC227" s="566"/>
      <c r="AGD227" s="566"/>
      <c r="AGE227" s="566"/>
      <c r="AGF227" s="227"/>
      <c r="AGG227" s="566"/>
      <c r="AGH227" s="566"/>
      <c r="AGI227" s="566"/>
      <c r="AGJ227" s="566"/>
      <c r="AGK227" s="566"/>
      <c r="AGL227" s="566"/>
      <c r="AGM227" s="566"/>
      <c r="AGN227" s="566"/>
      <c r="AGO227" s="566"/>
      <c r="AGP227" s="566"/>
      <c r="AGQ227" s="566"/>
      <c r="AGR227" s="566"/>
      <c r="AGS227" s="566"/>
      <c r="AGT227" s="566"/>
      <c r="AGU227" s="566"/>
      <c r="AGV227" s="227"/>
      <c r="AGW227" s="566"/>
      <c r="AGX227" s="566"/>
      <c r="AGY227" s="566"/>
      <c r="AGZ227" s="566"/>
      <c r="AHA227" s="566"/>
      <c r="AHB227" s="566"/>
      <c r="AHC227" s="566"/>
      <c r="AHD227" s="566"/>
      <c r="AHE227" s="566"/>
      <c r="AHF227" s="566"/>
      <c r="AHG227" s="566"/>
      <c r="AHH227" s="566"/>
      <c r="AHI227" s="566"/>
      <c r="AHJ227" s="566"/>
      <c r="AHK227" s="566"/>
      <c r="AHL227" s="227"/>
      <c r="AHM227" s="566"/>
      <c r="AHN227" s="566"/>
      <c r="AHO227" s="566"/>
      <c r="AHP227" s="566"/>
      <c r="AHQ227" s="566"/>
      <c r="AHR227" s="566"/>
      <c r="AHS227" s="566"/>
      <c r="AHT227" s="566"/>
      <c r="AHU227" s="566"/>
      <c r="AHV227" s="566"/>
      <c r="AHW227" s="566"/>
      <c r="AHX227" s="566"/>
      <c r="AHY227" s="566"/>
      <c r="AHZ227" s="566"/>
      <c r="AIA227" s="566"/>
      <c r="AIB227" s="227"/>
      <c r="AIC227" s="566"/>
      <c r="AID227" s="566"/>
      <c r="AIE227" s="566"/>
      <c r="AIF227" s="566"/>
      <c r="AIG227" s="566"/>
      <c r="AIH227" s="566"/>
      <c r="AII227" s="566"/>
      <c r="AIJ227" s="566"/>
      <c r="AIK227" s="566"/>
      <c r="AIL227" s="566"/>
      <c r="AIM227" s="566"/>
      <c r="AIN227" s="566"/>
      <c r="AIO227" s="566"/>
      <c r="AIP227" s="566"/>
      <c r="AIQ227" s="566"/>
      <c r="AIR227" s="227"/>
      <c r="AIS227" s="566"/>
      <c r="AIT227" s="566"/>
      <c r="AIU227" s="566"/>
      <c r="AIV227" s="566"/>
      <c r="AIW227" s="566"/>
      <c r="AIX227" s="566"/>
      <c r="AIY227" s="566"/>
      <c r="AIZ227" s="566"/>
      <c r="AJA227" s="566"/>
      <c r="AJB227" s="566"/>
      <c r="AJC227" s="566"/>
      <c r="AJD227" s="566"/>
      <c r="AJE227" s="566"/>
      <c r="AJF227" s="566"/>
      <c r="AJG227" s="566"/>
      <c r="AJH227" s="227"/>
      <c r="AJI227" s="566"/>
      <c r="AJJ227" s="566"/>
      <c r="AJK227" s="566"/>
      <c r="AJL227" s="566"/>
      <c r="AJM227" s="566"/>
      <c r="AJN227" s="566"/>
      <c r="AJO227" s="566"/>
      <c r="AJP227" s="566"/>
      <c r="AJQ227" s="566"/>
      <c r="AJR227" s="566"/>
      <c r="AJS227" s="566"/>
      <c r="AJT227" s="566"/>
      <c r="AJU227" s="566"/>
      <c r="AJV227" s="566"/>
      <c r="AJW227" s="566"/>
      <c r="AJX227" s="227"/>
      <c r="AJY227" s="566"/>
      <c r="AJZ227" s="566"/>
      <c r="AKA227" s="566"/>
      <c r="AKB227" s="566"/>
      <c r="AKC227" s="566"/>
      <c r="AKD227" s="566"/>
      <c r="AKE227" s="566"/>
      <c r="AKF227" s="566"/>
      <c r="AKG227" s="566"/>
      <c r="AKH227" s="566"/>
      <c r="AKI227" s="566"/>
      <c r="AKJ227" s="566"/>
      <c r="AKK227" s="566"/>
      <c r="AKL227" s="566"/>
      <c r="AKM227" s="566"/>
      <c r="AKN227" s="227"/>
      <c r="AKO227" s="566"/>
      <c r="AKP227" s="566"/>
      <c r="AKQ227" s="566"/>
      <c r="AKR227" s="566"/>
      <c r="AKS227" s="566"/>
      <c r="AKT227" s="566"/>
      <c r="AKU227" s="566"/>
      <c r="AKV227" s="566"/>
      <c r="AKW227" s="566"/>
      <c r="AKX227" s="566"/>
      <c r="AKY227" s="566"/>
      <c r="AKZ227" s="566"/>
      <c r="ALA227" s="566"/>
      <c r="ALB227" s="566"/>
      <c r="ALC227" s="566"/>
      <c r="ALD227" s="227"/>
      <c r="ALE227" s="566"/>
      <c r="ALF227" s="566"/>
      <c r="ALG227" s="566"/>
      <c r="ALH227" s="566"/>
      <c r="ALI227" s="566"/>
      <c r="ALJ227" s="566"/>
      <c r="ALK227" s="566"/>
      <c r="ALL227" s="566"/>
      <c r="ALM227" s="566"/>
      <c r="ALN227" s="566"/>
      <c r="ALO227" s="566"/>
      <c r="ALP227" s="566"/>
      <c r="ALQ227" s="566"/>
      <c r="ALR227" s="566"/>
      <c r="ALS227" s="566"/>
      <c r="ALT227" s="227"/>
      <c r="ALU227" s="566"/>
      <c r="ALV227" s="566"/>
      <c r="ALW227" s="566"/>
      <c r="ALX227" s="566"/>
      <c r="ALY227" s="566"/>
      <c r="ALZ227" s="566"/>
      <c r="AMA227" s="566"/>
      <c r="AMB227" s="566"/>
      <c r="AMC227" s="566"/>
      <c r="AMD227" s="566"/>
      <c r="AME227" s="566"/>
      <c r="AMF227" s="566"/>
      <c r="AMG227" s="566"/>
      <c r="AMH227" s="566"/>
      <c r="AMI227" s="566"/>
      <c r="AMJ227" s="227"/>
      <c r="AMK227" s="566"/>
      <c r="AML227" s="566"/>
      <c r="AMM227" s="566"/>
      <c r="AMN227" s="566"/>
      <c r="AMO227" s="566"/>
      <c r="AMP227" s="566"/>
      <c r="AMQ227" s="566"/>
      <c r="AMR227" s="566"/>
      <c r="AMS227" s="566"/>
      <c r="AMT227" s="566"/>
      <c r="AMU227" s="566"/>
      <c r="AMV227" s="566"/>
      <c r="AMW227" s="566"/>
      <c r="AMX227" s="566"/>
      <c r="AMY227" s="566"/>
      <c r="AMZ227" s="227"/>
      <c r="ANA227" s="566"/>
      <c r="ANB227" s="566"/>
      <c r="ANC227" s="566"/>
      <c r="AND227" s="566"/>
      <c r="ANE227" s="566"/>
      <c r="ANF227" s="566"/>
      <c r="ANG227" s="566"/>
      <c r="ANH227" s="566"/>
      <c r="ANI227" s="566"/>
      <c r="ANJ227" s="566"/>
      <c r="ANK227" s="566"/>
      <c r="ANL227" s="566"/>
      <c r="ANM227" s="566"/>
      <c r="ANN227" s="566"/>
      <c r="ANO227" s="566"/>
      <c r="ANP227" s="227"/>
      <c r="ANQ227" s="566"/>
      <c r="ANR227" s="566"/>
      <c r="ANS227" s="566"/>
      <c r="ANT227" s="566"/>
      <c r="ANU227" s="566"/>
      <c r="ANV227" s="566"/>
      <c r="ANW227" s="566"/>
      <c r="ANX227" s="566"/>
      <c r="ANY227" s="566"/>
      <c r="ANZ227" s="566"/>
      <c r="AOA227" s="566"/>
      <c r="AOB227" s="566"/>
      <c r="AOC227" s="566"/>
      <c r="AOD227" s="566"/>
      <c r="AOE227" s="566"/>
      <c r="AOF227" s="227"/>
      <c r="AOG227" s="566"/>
      <c r="AOH227" s="566"/>
      <c r="AOI227" s="566"/>
      <c r="AOJ227" s="566"/>
      <c r="AOK227" s="566"/>
      <c r="AOL227" s="566"/>
      <c r="AOM227" s="566"/>
      <c r="AON227" s="566"/>
      <c r="AOO227" s="566"/>
      <c r="AOP227" s="566"/>
      <c r="AOQ227" s="566"/>
      <c r="AOR227" s="566"/>
      <c r="AOS227" s="566"/>
      <c r="AOT227" s="566"/>
      <c r="AOU227" s="566"/>
      <c r="AOV227" s="227"/>
      <c r="AOW227" s="566"/>
      <c r="AOX227" s="566"/>
      <c r="AOY227" s="566"/>
      <c r="AOZ227" s="566"/>
      <c r="APA227" s="566"/>
      <c r="APB227" s="566"/>
      <c r="APC227" s="566"/>
      <c r="APD227" s="566"/>
      <c r="APE227" s="566"/>
      <c r="APF227" s="566"/>
      <c r="APG227" s="566"/>
      <c r="APH227" s="566"/>
      <c r="API227" s="566"/>
      <c r="APJ227" s="566"/>
      <c r="APK227" s="566"/>
      <c r="APL227" s="227"/>
      <c r="APM227" s="566"/>
      <c r="APN227" s="566"/>
      <c r="APO227" s="566"/>
      <c r="APP227" s="566"/>
      <c r="APQ227" s="566"/>
      <c r="APR227" s="566"/>
      <c r="APS227" s="566"/>
      <c r="APT227" s="566"/>
      <c r="APU227" s="566"/>
      <c r="APV227" s="566"/>
      <c r="APW227" s="566"/>
      <c r="APX227" s="566"/>
      <c r="APY227" s="566"/>
      <c r="APZ227" s="566"/>
      <c r="AQA227" s="566"/>
      <c r="AQB227" s="227"/>
      <c r="AQC227" s="566"/>
      <c r="AQD227" s="566"/>
      <c r="AQE227" s="566"/>
      <c r="AQF227" s="566"/>
      <c r="AQG227" s="566"/>
      <c r="AQH227" s="566"/>
      <c r="AQI227" s="566"/>
      <c r="AQJ227" s="566"/>
      <c r="AQK227" s="566"/>
      <c r="AQL227" s="566"/>
      <c r="AQM227" s="566"/>
      <c r="AQN227" s="566"/>
      <c r="AQO227" s="566"/>
      <c r="AQP227" s="566"/>
      <c r="AQQ227" s="566"/>
      <c r="AQR227" s="227"/>
      <c r="AQS227" s="566"/>
      <c r="AQT227" s="566"/>
      <c r="AQU227" s="566"/>
      <c r="AQV227" s="566"/>
      <c r="AQW227" s="566"/>
      <c r="AQX227" s="566"/>
      <c r="AQY227" s="566"/>
      <c r="AQZ227" s="566"/>
      <c r="ARA227" s="566"/>
      <c r="ARB227" s="566"/>
      <c r="ARC227" s="566"/>
      <c r="ARD227" s="566"/>
      <c r="ARE227" s="566"/>
      <c r="ARF227" s="566"/>
      <c r="ARG227" s="566"/>
      <c r="ARH227" s="227"/>
      <c r="ARI227" s="566"/>
      <c r="ARJ227" s="566"/>
      <c r="ARK227" s="566"/>
      <c r="ARL227" s="566"/>
      <c r="ARM227" s="566"/>
      <c r="ARN227" s="566"/>
      <c r="ARO227" s="566"/>
      <c r="ARP227" s="566"/>
      <c r="ARQ227" s="566"/>
      <c r="ARR227" s="566"/>
      <c r="ARS227" s="566"/>
      <c r="ART227" s="566"/>
      <c r="ARU227" s="566"/>
      <c r="ARV227" s="566"/>
      <c r="ARW227" s="566"/>
      <c r="ARX227" s="227"/>
      <c r="ARY227" s="566"/>
      <c r="ARZ227" s="566"/>
      <c r="ASA227" s="566"/>
      <c r="ASB227" s="566"/>
      <c r="ASC227" s="566"/>
      <c r="ASD227" s="566"/>
      <c r="ASE227" s="566"/>
      <c r="ASF227" s="566"/>
      <c r="ASG227" s="566"/>
      <c r="ASH227" s="566"/>
      <c r="ASI227" s="566"/>
      <c r="ASJ227" s="566"/>
      <c r="ASK227" s="566"/>
      <c r="ASL227" s="566"/>
      <c r="ASM227" s="566"/>
      <c r="ASN227" s="227"/>
      <c r="ASO227" s="566"/>
      <c r="ASP227" s="566"/>
      <c r="ASQ227" s="566"/>
      <c r="ASR227" s="566"/>
      <c r="ASS227" s="566"/>
      <c r="AST227" s="566"/>
      <c r="ASU227" s="566"/>
      <c r="ASV227" s="566"/>
      <c r="ASW227" s="566"/>
      <c r="ASX227" s="566"/>
      <c r="ASY227" s="566"/>
      <c r="ASZ227" s="566"/>
      <c r="ATA227" s="566"/>
      <c r="ATB227" s="566"/>
      <c r="ATC227" s="566"/>
      <c r="ATD227" s="227"/>
      <c r="ATE227" s="566"/>
      <c r="ATF227" s="566"/>
      <c r="ATG227" s="566"/>
      <c r="ATH227" s="566"/>
      <c r="ATI227" s="566"/>
      <c r="ATJ227" s="566"/>
      <c r="ATK227" s="566"/>
      <c r="ATL227" s="566"/>
      <c r="ATM227" s="566"/>
      <c r="ATN227" s="566"/>
      <c r="ATO227" s="566"/>
      <c r="ATP227" s="566"/>
      <c r="ATQ227" s="566"/>
      <c r="ATR227" s="566"/>
      <c r="ATS227" s="566"/>
      <c r="ATT227" s="227"/>
      <c r="ATU227" s="566"/>
      <c r="ATV227" s="566"/>
      <c r="ATW227" s="566"/>
      <c r="ATX227" s="566"/>
      <c r="ATY227" s="566"/>
      <c r="ATZ227" s="566"/>
      <c r="AUA227" s="566"/>
      <c r="AUB227" s="566"/>
      <c r="AUC227" s="566"/>
      <c r="AUD227" s="566"/>
      <c r="AUE227" s="566"/>
      <c r="AUF227" s="566"/>
      <c r="AUG227" s="566"/>
      <c r="AUH227" s="566"/>
      <c r="AUI227" s="566"/>
      <c r="AUJ227" s="227"/>
      <c r="AUK227" s="566"/>
      <c r="AUL227" s="566"/>
      <c r="AUM227" s="566"/>
      <c r="AUN227" s="566"/>
      <c r="AUO227" s="566"/>
      <c r="AUP227" s="566"/>
      <c r="AUQ227" s="566"/>
      <c r="AUR227" s="566"/>
      <c r="AUS227" s="566"/>
      <c r="AUT227" s="566"/>
      <c r="AUU227" s="566"/>
      <c r="AUV227" s="566"/>
      <c r="AUW227" s="566"/>
      <c r="AUX227" s="566"/>
      <c r="AUY227" s="566"/>
      <c r="AUZ227" s="227"/>
      <c r="AVA227" s="566"/>
      <c r="AVB227" s="566"/>
      <c r="AVC227" s="566"/>
      <c r="AVD227" s="566"/>
      <c r="AVE227" s="566"/>
      <c r="AVF227" s="566"/>
      <c r="AVG227" s="566"/>
      <c r="AVH227" s="566"/>
      <c r="AVI227" s="566"/>
      <c r="AVJ227" s="566"/>
      <c r="AVK227" s="566"/>
      <c r="AVL227" s="566"/>
      <c r="AVM227" s="566"/>
      <c r="AVN227" s="566"/>
      <c r="AVO227" s="566"/>
      <c r="AVP227" s="227"/>
      <c r="AVQ227" s="566"/>
      <c r="AVR227" s="566"/>
      <c r="AVS227" s="566"/>
      <c r="AVT227" s="566"/>
      <c r="AVU227" s="566"/>
      <c r="AVV227" s="566"/>
      <c r="AVW227" s="566"/>
      <c r="AVX227" s="566"/>
      <c r="AVY227" s="566"/>
      <c r="AVZ227" s="566"/>
      <c r="AWA227" s="566"/>
      <c r="AWB227" s="566"/>
      <c r="AWC227" s="566"/>
      <c r="AWD227" s="566"/>
      <c r="AWE227" s="566"/>
      <c r="AWF227" s="227"/>
      <c r="AWG227" s="566"/>
      <c r="AWH227" s="566"/>
      <c r="AWI227" s="566"/>
      <c r="AWJ227" s="566"/>
      <c r="AWK227" s="566"/>
      <c r="AWL227" s="566"/>
      <c r="AWM227" s="566"/>
      <c r="AWN227" s="566"/>
      <c r="AWO227" s="566"/>
      <c r="AWP227" s="566"/>
      <c r="AWQ227" s="566"/>
      <c r="AWR227" s="566"/>
      <c r="AWS227" s="566"/>
      <c r="AWT227" s="566"/>
      <c r="AWU227" s="566"/>
      <c r="AWV227" s="227"/>
      <c r="AWW227" s="566"/>
      <c r="AWX227" s="566"/>
      <c r="AWY227" s="566"/>
      <c r="AWZ227" s="566"/>
      <c r="AXA227" s="566"/>
      <c r="AXB227" s="566"/>
      <c r="AXC227" s="566"/>
      <c r="AXD227" s="566"/>
      <c r="AXE227" s="566"/>
      <c r="AXF227" s="566"/>
      <c r="AXG227" s="566"/>
      <c r="AXH227" s="566"/>
      <c r="AXI227" s="566"/>
      <c r="AXJ227" s="566"/>
      <c r="AXK227" s="566"/>
      <c r="AXL227" s="227"/>
      <c r="AXM227" s="566"/>
      <c r="AXN227" s="566"/>
      <c r="AXO227" s="566"/>
      <c r="AXP227" s="566"/>
      <c r="AXQ227" s="566"/>
      <c r="AXR227" s="566"/>
      <c r="AXS227" s="566"/>
      <c r="AXT227" s="566"/>
      <c r="AXU227" s="566"/>
      <c r="AXV227" s="566"/>
      <c r="AXW227" s="566"/>
      <c r="AXX227" s="566"/>
      <c r="AXY227" s="566"/>
      <c r="AXZ227" s="566"/>
      <c r="AYA227" s="566"/>
      <c r="AYB227" s="227"/>
      <c r="AYC227" s="566"/>
      <c r="AYD227" s="566"/>
      <c r="AYE227" s="566"/>
      <c r="AYF227" s="566"/>
      <c r="AYG227" s="566"/>
      <c r="AYH227" s="566"/>
      <c r="AYI227" s="566"/>
      <c r="AYJ227" s="566"/>
      <c r="AYK227" s="566"/>
      <c r="AYL227" s="566"/>
      <c r="AYM227" s="566"/>
      <c r="AYN227" s="566"/>
      <c r="AYO227" s="566"/>
      <c r="AYP227" s="566"/>
      <c r="AYQ227" s="566"/>
      <c r="AYR227" s="227"/>
      <c r="AYS227" s="566"/>
      <c r="AYT227" s="566"/>
      <c r="AYU227" s="566"/>
      <c r="AYV227" s="566"/>
      <c r="AYW227" s="566"/>
      <c r="AYX227" s="566"/>
      <c r="AYY227" s="566"/>
      <c r="AYZ227" s="566"/>
      <c r="AZA227" s="566"/>
      <c r="AZB227" s="566"/>
      <c r="AZC227" s="566"/>
      <c r="AZD227" s="566"/>
      <c r="AZE227" s="566"/>
      <c r="AZF227" s="566"/>
      <c r="AZG227" s="566"/>
      <c r="AZH227" s="227"/>
      <c r="AZI227" s="566"/>
      <c r="AZJ227" s="566"/>
      <c r="AZK227" s="566"/>
      <c r="AZL227" s="566"/>
      <c r="AZM227" s="566"/>
      <c r="AZN227" s="566"/>
      <c r="AZO227" s="566"/>
      <c r="AZP227" s="566"/>
      <c r="AZQ227" s="566"/>
      <c r="AZR227" s="566"/>
      <c r="AZS227" s="566"/>
      <c r="AZT227" s="566"/>
      <c r="AZU227" s="566"/>
      <c r="AZV227" s="566"/>
      <c r="AZW227" s="566"/>
      <c r="AZX227" s="227"/>
      <c r="AZY227" s="566"/>
      <c r="AZZ227" s="566"/>
      <c r="BAA227" s="566"/>
      <c r="BAB227" s="566"/>
      <c r="BAC227" s="566"/>
      <c r="BAD227" s="566"/>
      <c r="BAE227" s="566"/>
      <c r="BAF227" s="566"/>
      <c r="BAG227" s="566"/>
      <c r="BAH227" s="566"/>
      <c r="BAI227" s="566"/>
      <c r="BAJ227" s="566"/>
      <c r="BAK227" s="566"/>
      <c r="BAL227" s="566"/>
      <c r="BAM227" s="566"/>
      <c r="BAN227" s="227"/>
      <c r="BAO227" s="566"/>
      <c r="BAP227" s="566"/>
      <c r="BAQ227" s="566"/>
      <c r="BAR227" s="566"/>
      <c r="BAS227" s="566"/>
      <c r="BAT227" s="566"/>
      <c r="BAU227" s="566"/>
      <c r="BAV227" s="566"/>
      <c r="BAW227" s="566"/>
      <c r="BAX227" s="566"/>
      <c r="BAY227" s="566"/>
      <c r="BAZ227" s="566"/>
      <c r="BBA227" s="566"/>
      <c r="BBB227" s="566"/>
      <c r="BBC227" s="566"/>
      <c r="BBD227" s="227"/>
      <c r="BBE227" s="566"/>
      <c r="BBF227" s="566"/>
      <c r="BBG227" s="566"/>
      <c r="BBH227" s="566"/>
      <c r="BBI227" s="566"/>
      <c r="BBJ227" s="566"/>
      <c r="BBK227" s="566"/>
      <c r="BBL227" s="566"/>
      <c r="BBM227" s="566"/>
      <c r="BBN227" s="566"/>
      <c r="BBO227" s="566"/>
      <c r="BBP227" s="566"/>
      <c r="BBQ227" s="566"/>
      <c r="BBR227" s="566"/>
      <c r="BBS227" s="566"/>
      <c r="BBT227" s="227"/>
      <c r="BBU227" s="566"/>
      <c r="BBV227" s="566"/>
      <c r="BBW227" s="566"/>
      <c r="BBX227" s="566"/>
      <c r="BBY227" s="566"/>
      <c r="BBZ227" s="566"/>
      <c r="BCA227" s="566"/>
      <c r="BCB227" s="566"/>
      <c r="BCC227" s="566"/>
      <c r="BCD227" s="566"/>
      <c r="BCE227" s="566"/>
      <c r="BCF227" s="566"/>
      <c r="BCG227" s="566"/>
      <c r="BCH227" s="566"/>
      <c r="BCI227" s="566"/>
      <c r="BCJ227" s="227"/>
      <c r="BCK227" s="566"/>
      <c r="BCL227" s="566"/>
      <c r="BCM227" s="566"/>
      <c r="BCN227" s="566"/>
      <c r="BCO227" s="566"/>
      <c r="BCP227" s="566"/>
      <c r="BCQ227" s="566"/>
      <c r="BCR227" s="566"/>
      <c r="BCS227" s="566"/>
      <c r="BCT227" s="566"/>
      <c r="BCU227" s="566"/>
      <c r="BCV227" s="566"/>
      <c r="BCW227" s="566"/>
      <c r="BCX227" s="566"/>
      <c r="BCY227" s="566"/>
      <c r="BCZ227" s="227"/>
      <c r="BDA227" s="566"/>
      <c r="BDB227" s="566"/>
      <c r="BDC227" s="566"/>
      <c r="BDD227" s="566"/>
      <c r="BDE227" s="566"/>
      <c r="BDF227" s="566"/>
      <c r="BDG227" s="566"/>
      <c r="BDH227" s="566"/>
      <c r="BDI227" s="566"/>
      <c r="BDJ227" s="566"/>
      <c r="BDK227" s="566"/>
      <c r="BDL227" s="566"/>
      <c r="BDM227" s="566"/>
      <c r="BDN227" s="566"/>
      <c r="BDO227" s="566"/>
      <c r="BDP227" s="227"/>
      <c r="BDQ227" s="566"/>
      <c r="BDR227" s="566"/>
      <c r="BDS227" s="566"/>
      <c r="BDT227" s="566"/>
      <c r="BDU227" s="566"/>
      <c r="BDV227" s="566"/>
      <c r="BDW227" s="566"/>
      <c r="BDX227" s="566"/>
      <c r="BDY227" s="566"/>
      <c r="BDZ227" s="566"/>
      <c r="BEA227" s="566"/>
      <c r="BEB227" s="566"/>
      <c r="BEC227" s="566"/>
      <c r="BED227" s="566"/>
      <c r="BEE227" s="566"/>
      <c r="BEF227" s="227"/>
      <c r="BEG227" s="566"/>
      <c r="BEH227" s="566"/>
      <c r="BEI227" s="566"/>
      <c r="BEJ227" s="566"/>
      <c r="BEK227" s="566"/>
      <c r="BEL227" s="566"/>
      <c r="BEM227" s="566"/>
      <c r="BEN227" s="566"/>
      <c r="BEO227" s="566"/>
      <c r="BEP227" s="566"/>
      <c r="BEQ227" s="566"/>
      <c r="BER227" s="566"/>
      <c r="BES227" s="566"/>
      <c r="BET227" s="566"/>
      <c r="BEU227" s="566"/>
      <c r="BEV227" s="227"/>
      <c r="BEW227" s="566"/>
      <c r="BEX227" s="566"/>
      <c r="BEY227" s="566"/>
      <c r="BEZ227" s="566"/>
      <c r="BFA227" s="566"/>
      <c r="BFB227" s="566"/>
      <c r="BFC227" s="566"/>
      <c r="BFD227" s="566"/>
      <c r="BFE227" s="566"/>
      <c r="BFF227" s="566"/>
      <c r="BFG227" s="566"/>
      <c r="BFH227" s="566"/>
      <c r="BFI227" s="566"/>
      <c r="BFJ227" s="566"/>
      <c r="BFK227" s="566"/>
      <c r="BFL227" s="227"/>
      <c r="BFM227" s="566"/>
      <c r="BFN227" s="566"/>
      <c r="BFO227" s="566"/>
      <c r="BFP227" s="566"/>
      <c r="BFQ227" s="566"/>
      <c r="BFR227" s="566"/>
      <c r="BFS227" s="566"/>
      <c r="BFT227" s="566"/>
      <c r="BFU227" s="566"/>
      <c r="BFV227" s="566"/>
      <c r="BFW227" s="566"/>
      <c r="BFX227" s="566"/>
      <c r="BFY227" s="566"/>
      <c r="BFZ227" s="566"/>
      <c r="BGA227" s="566"/>
      <c r="BGB227" s="227"/>
      <c r="BGC227" s="566"/>
      <c r="BGD227" s="566"/>
      <c r="BGE227" s="566"/>
      <c r="BGF227" s="566"/>
      <c r="BGG227" s="566"/>
      <c r="BGH227" s="566"/>
      <c r="BGI227" s="566"/>
      <c r="BGJ227" s="566"/>
      <c r="BGK227" s="566"/>
      <c r="BGL227" s="566"/>
      <c r="BGM227" s="566"/>
      <c r="BGN227" s="566"/>
      <c r="BGO227" s="566"/>
      <c r="BGP227" s="566"/>
      <c r="BGQ227" s="566"/>
      <c r="BGR227" s="227"/>
      <c r="BGS227" s="566"/>
      <c r="BGT227" s="566"/>
      <c r="BGU227" s="566"/>
      <c r="BGV227" s="566"/>
      <c r="BGW227" s="566"/>
      <c r="BGX227" s="566"/>
      <c r="BGY227" s="566"/>
      <c r="BGZ227" s="566"/>
      <c r="BHA227" s="566"/>
      <c r="BHB227" s="566"/>
      <c r="BHC227" s="566"/>
      <c r="BHD227" s="566"/>
      <c r="BHE227" s="566"/>
      <c r="BHF227" s="566"/>
      <c r="BHG227" s="566"/>
      <c r="BHH227" s="227"/>
      <c r="BHI227" s="566"/>
      <c r="BHJ227" s="566"/>
      <c r="BHK227" s="566"/>
      <c r="BHL227" s="566"/>
      <c r="BHM227" s="566"/>
      <c r="BHN227" s="566"/>
      <c r="BHO227" s="566"/>
      <c r="BHP227" s="566"/>
      <c r="BHQ227" s="566"/>
      <c r="BHR227" s="566"/>
      <c r="BHS227" s="566"/>
      <c r="BHT227" s="566"/>
      <c r="BHU227" s="566"/>
      <c r="BHV227" s="566"/>
      <c r="BHW227" s="566"/>
      <c r="BHX227" s="227"/>
      <c r="BHY227" s="566"/>
      <c r="BHZ227" s="566"/>
      <c r="BIA227" s="566"/>
      <c r="BIB227" s="566"/>
      <c r="BIC227" s="566"/>
      <c r="BID227" s="566"/>
      <c r="BIE227" s="566"/>
      <c r="BIF227" s="566"/>
      <c r="BIG227" s="566"/>
      <c r="BIH227" s="566"/>
      <c r="BII227" s="566"/>
      <c r="BIJ227" s="566"/>
      <c r="BIK227" s="566"/>
      <c r="BIL227" s="566"/>
      <c r="BIM227" s="566"/>
      <c r="BIN227" s="227"/>
      <c r="BIO227" s="566"/>
      <c r="BIP227" s="566"/>
      <c r="BIQ227" s="566"/>
      <c r="BIR227" s="566"/>
      <c r="BIS227" s="566"/>
      <c r="BIT227" s="566"/>
      <c r="BIU227" s="566"/>
      <c r="BIV227" s="566"/>
      <c r="BIW227" s="566"/>
      <c r="BIX227" s="566"/>
      <c r="BIY227" s="566"/>
      <c r="BIZ227" s="566"/>
      <c r="BJA227" s="566"/>
      <c r="BJB227" s="566"/>
      <c r="BJC227" s="566"/>
      <c r="BJD227" s="227"/>
      <c r="BJE227" s="566"/>
      <c r="BJF227" s="566"/>
      <c r="BJG227" s="566"/>
      <c r="BJH227" s="566"/>
      <c r="BJI227" s="566"/>
      <c r="BJJ227" s="566"/>
      <c r="BJK227" s="566"/>
      <c r="BJL227" s="566"/>
      <c r="BJM227" s="566"/>
      <c r="BJN227" s="566"/>
      <c r="BJO227" s="566"/>
      <c r="BJP227" s="566"/>
      <c r="BJQ227" s="566"/>
      <c r="BJR227" s="566"/>
      <c r="BJS227" s="566"/>
      <c r="BJT227" s="227"/>
      <c r="BJU227" s="566"/>
      <c r="BJV227" s="566"/>
      <c r="BJW227" s="566"/>
      <c r="BJX227" s="566"/>
      <c r="BJY227" s="566"/>
      <c r="BJZ227" s="566"/>
      <c r="BKA227" s="566"/>
      <c r="BKB227" s="566"/>
      <c r="BKC227" s="566"/>
      <c r="BKD227" s="566"/>
      <c r="BKE227" s="566"/>
      <c r="BKF227" s="566"/>
      <c r="BKG227" s="566"/>
      <c r="BKH227" s="566"/>
      <c r="BKI227" s="566"/>
      <c r="BKJ227" s="227"/>
      <c r="BKK227" s="566"/>
      <c r="BKL227" s="566"/>
      <c r="BKM227" s="566"/>
      <c r="BKN227" s="566"/>
      <c r="BKO227" s="566"/>
      <c r="BKP227" s="566"/>
      <c r="BKQ227" s="566"/>
      <c r="BKR227" s="566"/>
      <c r="BKS227" s="566"/>
      <c r="BKT227" s="566"/>
      <c r="BKU227" s="566"/>
      <c r="BKV227" s="566"/>
      <c r="BKW227" s="566"/>
      <c r="BKX227" s="566"/>
      <c r="BKY227" s="566"/>
      <c r="BKZ227" s="227"/>
      <c r="BLA227" s="566"/>
      <c r="BLB227" s="566"/>
      <c r="BLC227" s="566"/>
      <c r="BLD227" s="566"/>
      <c r="BLE227" s="566"/>
      <c r="BLF227" s="566"/>
      <c r="BLG227" s="566"/>
      <c r="BLH227" s="566"/>
      <c r="BLI227" s="566"/>
      <c r="BLJ227" s="566"/>
      <c r="BLK227" s="566"/>
      <c r="BLL227" s="566"/>
      <c r="BLM227" s="566"/>
      <c r="BLN227" s="566"/>
      <c r="BLO227" s="566"/>
      <c r="BLP227" s="227"/>
      <c r="BLQ227" s="566"/>
      <c r="BLR227" s="566"/>
      <c r="BLS227" s="566"/>
      <c r="BLT227" s="566"/>
      <c r="BLU227" s="566"/>
      <c r="BLV227" s="566"/>
      <c r="BLW227" s="566"/>
      <c r="BLX227" s="566"/>
      <c r="BLY227" s="566"/>
      <c r="BLZ227" s="566"/>
      <c r="BMA227" s="566"/>
      <c r="BMB227" s="566"/>
      <c r="BMC227" s="566"/>
      <c r="BMD227" s="566"/>
      <c r="BME227" s="566"/>
      <c r="BMF227" s="227"/>
      <c r="BMG227" s="566"/>
      <c r="BMH227" s="566"/>
      <c r="BMI227" s="566"/>
      <c r="BMJ227" s="566"/>
      <c r="BMK227" s="566"/>
      <c r="BML227" s="566"/>
      <c r="BMM227" s="566"/>
      <c r="BMN227" s="566"/>
      <c r="BMO227" s="566"/>
      <c r="BMP227" s="566"/>
      <c r="BMQ227" s="566"/>
      <c r="BMR227" s="566"/>
      <c r="BMS227" s="566"/>
      <c r="BMT227" s="566"/>
      <c r="BMU227" s="566"/>
      <c r="BMV227" s="227"/>
      <c r="BMW227" s="566"/>
      <c r="BMX227" s="566"/>
      <c r="BMY227" s="566"/>
      <c r="BMZ227" s="566"/>
      <c r="BNA227" s="566"/>
      <c r="BNB227" s="566"/>
      <c r="BNC227" s="566"/>
      <c r="BND227" s="566"/>
      <c r="BNE227" s="566"/>
      <c r="BNF227" s="566"/>
      <c r="BNG227" s="566"/>
      <c r="BNH227" s="566"/>
      <c r="BNI227" s="566"/>
      <c r="BNJ227" s="566"/>
      <c r="BNK227" s="566"/>
      <c r="BNL227" s="227"/>
      <c r="BNM227" s="566"/>
      <c r="BNN227" s="566"/>
      <c r="BNO227" s="566"/>
      <c r="BNP227" s="566"/>
      <c r="BNQ227" s="566"/>
      <c r="BNR227" s="566"/>
      <c r="BNS227" s="566"/>
      <c r="BNT227" s="566"/>
      <c r="BNU227" s="566"/>
      <c r="BNV227" s="566"/>
      <c r="BNW227" s="566"/>
      <c r="BNX227" s="566"/>
      <c r="BNY227" s="566"/>
      <c r="BNZ227" s="566"/>
      <c r="BOA227" s="566"/>
      <c r="BOB227" s="227"/>
      <c r="BOC227" s="566"/>
      <c r="BOD227" s="566"/>
      <c r="BOE227" s="566"/>
      <c r="BOF227" s="566"/>
      <c r="BOG227" s="566"/>
      <c r="BOH227" s="566"/>
      <c r="BOI227" s="566"/>
      <c r="BOJ227" s="566"/>
      <c r="BOK227" s="566"/>
      <c r="BOL227" s="566"/>
      <c r="BOM227" s="566"/>
      <c r="BON227" s="566"/>
      <c r="BOO227" s="566"/>
      <c r="BOP227" s="566"/>
      <c r="BOQ227" s="566"/>
      <c r="BOR227" s="227"/>
      <c r="BOS227" s="566"/>
      <c r="BOT227" s="566"/>
      <c r="BOU227" s="566"/>
      <c r="BOV227" s="566"/>
      <c r="BOW227" s="566"/>
      <c r="BOX227" s="566"/>
      <c r="BOY227" s="566"/>
      <c r="BOZ227" s="566"/>
      <c r="BPA227" s="566"/>
      <c r="BPB227" s="566"/>
      <c r="BPC227" s="566"/>
      <c r="BPD227" s="566"/>
      <c r="BPE227" s="566"/>
      <c r="BPF227" s="566"/>
      <c r="BPG227" s="566"/>
      <c r="BPH227" s="227"/>
      <c r="BPI227" s="566"/>
      <c r="BPJ227" s="566"/>
      <c r="BPK227" s="566"/>
      <c r="BPL227" s="566"/>
      <c r="BPM227" s="566"/>
      <c r="BPN227" s="566"/>
      <c r="BPO227" s="566"/>
      <c r="BPP227" s="566"/>
      <c r="BPQ227" s="566"/>
      <c r="BPR227" s="566"/>
      <c r="BPS227" s="566"/>
      <c r="BPT227" s="566"/>
      <c r="BPU227" s="566"/>
      <c r="BPV227" s="566"/>
      <c r="BPW227" s="566"/>
      <c r="BPX227" s="227"/>
      <c r="BPY227" s="566"/>
      <c r="BPZ227" s="566"/>
      <c r="BQA227" s="566"/>
      <c r="BQB227" s="566"/>
      <c r="BQC227" s="566"/>
      <c r="BQD227" s="566"/>
      <c r="BQE227" s="566"/>
      <c r="BQF227" s="566"/>
      <c r="BQG227" s="566"/>
      <c r="BQH227" s="566"/>
      <c r="BQI227" s="566"/>
      <c r="BQJ227" s="566"/>
      <c r="BQK227" s="566"/>
      <c r="BQL227" s="566"/>
      <c r="BQM227" s="566"/>
      <c r="BQN227" s="227"/>
      <c r="BQO227" s="566"/>
      <c r="BQP227" s="566"/>
      <c r="BQQ227" s="566"/>
      <c r="BQR227" s="566"/>
      <c r="BQS227" s="566"/>
      <c r="BQT227" s="566"/>
      <c r="BQU227" s="566"/>
      <c r="BQV227" s="566"/>
      <c r="BQW227" s="566"/>
      <c r="BQX227" s="566"/>
      <c r="BQY227" s="566"/>
      <c r="BQZ227" s="566"/>
      <c r="BRA227" s="566"/>
      <c r="BRB227" s="566"/>
      <c r="BRC227" s="566"/>
      <c r="BRD227" s="227"/>
      <c r="BRE227" s="566"/>
      <c r="BRF227" s="566"/>
      <c r="BRG227" s="566"/>
      <c r="BRH227" s="566"/>
      <c r="BRI227" s="566"/>
      <c r="BRJ227" s="566"/>
      <c r="BRK227" s="566"/>
      <c r="BRL227" s="566"/>
      <c r="BRM227" s="566"/>
      <c r="BRN227" s="566"/>
      <c r="BRO227" s="566"/>
      <c r="BRP227" s="566"/>
      <c r="BRQ227" s="566"/>
      <c r="BRR227" s="566"/>
      <c r="BRS227" s="566"/>
      <c r="BRT227" s="227"/>
      <c r="BRU227" s="566"/>
      <c r="BRV227" s="566"/>
      <c r="BRW227" s="566"/>
      <c r="BRX227" s="566"/>
      <c r="BRY227" s="566"/>
      <c r="BRZ227" s="566"/>
      <c r="BSA227" s="566"/>
      <c r="BSB227" s="566"/>
      <c r="BSC227" s="566"/>
      <c r="BSD227" s="566"/>
      <c r="BSE227" s="566"/>
      <c r="BSF227" s="566"/>
      <c r="BSG227" s="566"/>
      <c r="BSH227" s="566"/>
      <c r="BSI227" s="566"/>
      <c r="BSJ227" s="227"/>
      <c r="BSK227" s="566"/>
      <c r="BSL227" s="566"/>
      <c r="BSM227" s="566"/>
      <c r="BSN227" s="566"/>
      <c r="BSO227" s="566"/>
      <c r="BSP227" s="566"/>
      <c r="BSQ227" s="566"/>
      <c r="BSR227" s="566"/>
      <c r="BSS227" s="566"/>
      <c r="BST227" s="566"/>
      <c r="BSU227" s="566"/>
      <c r="BSV227" s="566"/>
      <c r="BSW227" s="566"/>
      <c r="BSX227" s="566"/>
      <c r="BSY227" s="566"/>
      <c r="BSZ227" s="227"/>
      <c r="BTA227" s="566"/>
      <c r="BTB227" s="566"/>
      <c r="BTC227" s="566"/>
      <c r="BTD227" s="566"/>
      <c r="BTE227" s="566"/>
      <c r="BTF227" s="566"/>
      <c r="BTG227" s="566"/>
      <c r="BTH227" s="566"/>
      <c r="BTI227" s="566"/>
      <c r="BTJ227" s="566"/>
      <c r="BTK227" s="566"/>
      <c r="BTL227" s="566"/>
      <c r="BTM227" s="566"/>
      <c r="BTN227" s="566"/>
      <c r="BTO227" s="566"/>
      <c r="BTP227" s="227"/>
      <c r="BTQ227" s="566"/>
      <c r="BTR227" s="566"/>
      <c r="BTS227" s="566"/>
      <c r="BTT227" s="566"/>
      <c r="BTU227" s="566"/>
      <c r="BTV227" s="566"/>
      <c r="BTW227" s="566"/>
      <c r="BTX227" s="566"/>
      <c r="BTY227" s="566"/>
      <c r="BTZ227" s="566"/>
      <c r="BUA227" s="566"/>
      <c r="BUB227" s="566"/>
      <c r="BUC227" s="566"/>
      <c r="BUD227" s="566"/>
      <c r="BUE227" s="566"/>
      <c r="BUF227" s="227"/>
      <c r="BUG227" s="566"/>
      <c r="BUH227" s="566"/>
      <c r="BUI227" s="566"/>
      <c r="BUJ227" s="566"/>
      <c r="BUK227" s="566"/>
      <c r="BUL227" s="566"/>
      <c r="BUM227" s="566"/>
      <c r="BUN227" s="566"/>
      <c r="BUO227" s="566"/>
      <c r="BUP227" s="566"/>
      <c r="BUQ227" s="566"/>
      <c r="BUR227" s="566"/>
      <c r="BUS227" s="566"/>
      <c r="BUT227" s="566"/>
      <c r="BUU227" s="566"/>
      <c r="BUV227" s="227"/>
      <c r="BUW227" s="566"/>
      <c r="BUX227" s="566"/>
      <c r="BUY227" s="566"/>
      <c r="BUZ227" s="566"/>
      <c r="BVA227" s="566"/>
      <c r="BVB227" s="566"/>
      <c r="BVC227" s="566"/>
      <c r="BVD227" s="566"/>
      <c r="BVE227" s="566"/>
      <c r="BVF227" s="566"/>
      <c r="BVG227" s="566"/>
      <c r="BVH227" s="566"/>
      <c r="BVI227" s="566"/>
      <c r="BVJ227" s="566"/>
      <c r="BVK227" s="566"/>
      <c r="BVL227" s="227"/>
      <c r="BVM227" s="566"/>
      <c r="BVN227" s="566"/>
      <c r="BVO227" s="566"/>
      <c r="BVP227" s="566"/>
      <c r="BVQ227" s="566"/>
      <c r="BVR227" s="566"/>
      <c r="BVS227" s="566"/>
      <c r="BVT227" s="566"/>
      <c r="BVU227" s="566"/>
      <c r="BVV227" s="566"/>
      <c r="BVW227" s="566"/>
      <c r="BVX227" s="566"/>
      <c r="BVY227" s="566"/>
      <c r="BVZ227" s="566"/>
      <c r="BWA227" s="566"/>
      <c r="BWB227" s="227"/>
      <c r="BWC227" s="566"/>
      <c r="BWD227" s="566"/>
      <c r="BWE227" s="566"/>
      <c r="BWF227" s="566"/>
      <c r="BWG227" s="566"/>
      <c r="BWH227" s="566"/>
      <c r="BWI227" s="566"/>
      <c r="BWJ227" s="566"/>
      <c r="BWK227" s="566"/>
      <c r="BWL227" s="566"/>
      <c r="BWM227" s="566"/>
      <c r="BWN227" s="566"/>
      <c r="BWO227" s="566"/>
      <c r="BWP227" s="566"/>
      <c r="BWQ227" s="566"/>
      <c r="BWR227" s="227"/>
      <c r="BWS227" s="566"/>
      <c r="BWT227" s="566"/>
      <c r="BWU227" s="566"/>
      <c r="BWV227" s="566"/>
      <c r="BWW227" s="566"/>
      <c r="BWX227" s="566"/>
      <c r="BWY227" s="566"/>
      <c r="BWZ227" s="566"/>
      <c r="BXA227" s="566"/>
      <c r="BXB227" s="566"/>
      <c r="BXC227" s="566"/>
      <c r="BXD227" s="566"/>
      <c r="BXE227" s="566"/>
      <c r="BXF227" s="566"/>
      <c r="BXG227" s="566"/>
      <c r="BXH227" s="227"/>
      <c r="BXI227" s="566"/>
      <c r="BXJ227" s="566"/>
      <c r="BXK227" s="566"/>
      <c r="BXL227" s="566"/>
      <c r="BXM227" s="566"/>
      <c r="BXN227" s="566"/>
      <c r="BXO227" s="566"/>
      <c r="BXP227" s="566"/>
      <c r="BXQ227" s="566"/>
      <c r="BXR227" s="566"/>
      <c r="BXS227" s="566"/>
      <c r="BXT227" s="566"/>
      <c r="BXU227" s="566"/>
      <c r="BXV227" s="566"/>
      <c r="BXW227" s="566"/>
      <c r="BXX227" s="227"/>
      <c r="BXY227" s="566"/>
      <c r="BXZ227" s="566"/>
      <c r="BYA227" s="566"/>
      <c r="BYB227" s="566"/>
      <c r="BYC227" s="566"/>
      <c r="BYD227" s="566"/>
      <c r="BYE227" s="566"/>
      <c r="BYF227" s="566"/>
      <c r="BYG227" s="566"/>
      <c r="BYH227" s="566"/>
      <c r="BYI227" s="566"/>
      <c r="BYJ227" s="566"/>
      <c r="BYK227" s="566"/>
      <c r="BYL227" s="566"/>
      <c r="BYM227" s="566"/>
      <c r="BYN227" s="227"/>
      <c r="BYO227" s="566"/>
      <c r="BYP227" s="566"/>
      <c r="BYQ227" s="566"/>
      <c r="BYR227" s="566"/>
      <c r="BYS227" s="566"/>
      <c r="BYT227" s="566"/>
      <c r="BYU227" s="566"/>
      <c r="BYV227" s="566"/>
      <c r="BYW227" s="566"/>
      <c r="BYX227" s="566"/>
      <c r="BYY227" s="566"/>
      <c r="BYZ227" s="566"/>
      <c r="BZA227" s="566"/>
      <c r="BZB227" s="566"/>
      <c r="BZC227" s="566"/>
      <c r="BZD227" s="227"/>
      <c r="BZE227" s="566"/>
      <c r="BZF227" s="566"/>
      <c r="BZG227" s="566"/>
      <c r="BZH227" s="566"/>
      <c r="BZI227" s="566"/>
      <c r="BZJ227" s="566"/>
      <c r="BZK227" s="566"/>
      <c r="BZL227" s="566"/>
      <c r="BZM227" s="566"/>
      <c r="BZN227" s="566"/>
      <c r="BZO227" s="566"/>
      <c r="BZP227" s="566"/>
      <c r="BZQ227" s="566"/>
      <c r="BZR227" s="566"/>
      <c r="BZS227" s="566"/>
      <c r="BZT227" s="227"/>
      <c r="BZU227" s="566"/>
      <c r="BZV227" s="566"/>
      <c r="BZW227" s="566"/>
      <c r="BZX227" s="566"/>
      <c r="BZY227" s="566"/>
      <c r="BZZ227" s="566"/>
      <c r="CAA227" s="566"/>
      <c r="CAB227" s="566"/>
      <c r="CAC227" s="566"/>
      <c r="CAD227" s="566"/>
      <c r="CAE227" s="566"/>
      <c r="CAF227" s="566"/>
      <c r="CAG227" s="566"/>
      <c r="CAH227" s="566"/>
      <c r="CAI227" s="566"/>
      <c r="CAJ227" s="227"/>
      <c r="CAK227" s="566"/>
      <c r="CAL227" s="566"/>
      <c r="CAM227" s="566"/>
      <c r="CAN227" s="566"/>
      <c r="CAO227" s="566"/>
      <c r="CAP227" s="566"/>
      <c r="CAQ227" s="566"/>
      <c r="CAR227" s="566"/>
      <c r="CAS227" s="566"/>
      <c r="CAT227" s="566"/>
      <c r="CAU227" s="566"/>
      <c r="CAV227" s="566"/>
      <c r="CAW227" s="566"/>
      <c r="CAX227" s="566"/>
      <c r="CAY227" s="566"/>
      <c r="CAZ227" s="227"/>
      <c r="CBA227" s="566"/>
      <c r="CBB227" s="566"/>
      <c r="CBC227" s="566"/>
      <c r="CBD227" s="566"/>
      <c r="CBE227" s="566"/>
      <c r="CBF227" s="566"/>
      <c r="CBG227" s="566"/>
      <c r="CBH227" s="566"/>
      <c r="CBI227" s="566"/>
      <c r="CBJ227" s="566"/>
      <c r="CBK227" s="566"/>
      <c r="CBL227" s="566"/>
      <c r="CBM227" s="566"/>
      <c r="CBN227" s="566"/>
      <c r="CBO227" s="566"/>
      <c r="CBP227" s="227"/>
      <c r="CBQ227" s="566"/>
      <c r="CBR227" s="566"/>
      <c r="CBS227" s="566"/>
      <c r="CBT227" s="566"/>
      <c r="CBU227" s="566"/>
      <c r="CBV227" s="566"/>
      <c r="CBW227" s="566"/>
      <c r="CBX227" s="566"/>
      <c r="CBY227" s="566"/>
      <c r="CBZ227" s="566"/>
      <c r="CCA227" s="566"/>
      <c r="CCB227" s="566"/>
      <c r="CCC227" s="566"/>
      <c r="CCD227" s="566"/>
      <c r="CCE227" s="566"/>
      <c r="CCF227" s="227"/>
      <c r="CCG227" s="566"/>
      <c r="CCH227" s="566"/>
      <c r="CCI227" s="566"/>
      <c r="CCJ227" s="566"/>
      <c r="CCK227" s="566"/>
      <c r="CCL227" s="566"/>
      <c r="CCM227" s="566"/>
      <c r="CCN227" s="566"/>
      <c r="CCO227" s="566"/>
      <c r="CCP227" s="566"/>
      <c r="CCQ227" s="566"/>
      <c r="CCR227" s="566"/>
      <c r="CCS227" s="566"/>
      <c r="CCT227" s="566"/>
      <c r="CCU227" s="566"/>
      <c r="CCV227" s="227"/>
      <c r="CCW227" s="566"/>
      <c r="CCX227" s="566"/>
      <c r="CCY227" s="566"/>
      <c r="CCZ227" s="566"/>
      <c r="CDA227" s="566"/>
      <c r="CDB227" s="566"/>
      <c r="CDC227" s="566"/>
      <c r="CDD227" s="566"/>
      <c r="CDE227" s="566"/>
      <c r="CDF227" s="566"/>
      <c r="CDG227" s="566"/>
      <c r="CDH227" s="566"/>
      <c r="CDI227" s="566"/>
      <c r="CDJ227" s="566"/>
      <c r="CDK227" s="566"/>
      <c r="CDL227" s="227"/>
      <c r="CDM227" s="566"/>
      <c r="CDN227" s="566"/>
      <c r="CDO227" s="566"/>
      <c r="CDP227" s="566"/>
      <c r="CDQ227" s="566"/>
      <c r="CDR227" s="566"/>
      <c r="CDS227" s="566"/>
      <c r="CDT227" s="566"/>
      <c r="CDU227" s="566"/>
      <c r="CDV227" s="566"/>
      <c r="CDW227" s="566"/>
      <c r="CDX227" s="566"/>
      <c r="CDY227" s="566"/>
      <c r="CDZ227" s="566"/>
      <c r="CEA227" s="566"/>
      <c r="CEB227" s="227"/>
      <c r="CEC227" s="566"/>
      <c r="CED227" s="566"/>
      <c r="CEE227" s="566"/>
      <c r="CEF227" s="566"/>
      <c r="CEG227" s="566"/>
      <c r="CEH227" s="566"/>
      <c r="CEI227" s="566"/>
      <c r="CEJ227" s="566"/>
      <c r="CEK227" s="566"/>
      <c r="CEL227" s="566"/>
      <c r="CEM227" s="566"/>
      <c r="CEN227" s="566"/>
      <c r="CEO227" s="566"/>
      <c r="CEP227" s="566"/>
      <c r="CEQ227" s="566"/>
      <c r="CER227" s="227"/>
      <c r="CES227" s="566"/>
      <c r="CET227" s="566"/>
      <c r="CEU227" s="566"/>
      <c r="CEV227" s="566"/>
      <c r="CEW227" s="566"/>
      <c r="CEX227" s="566"/>
      <c r="CEY227" s="566"/>
      <c r="CEZ227" s="566"/>
      <c r="CFA227" s="566"/>
      <c r="CFB227" s="566"/>
      <c r="CFC227" s="566"/>
      <c r="CFD227" s="566"/>
      <c r="CFE227" s="566"/>
      <c r="CFF227" s="566"/>
      <c r="CFG227" s="566"/>
      <c r="CFH227" s="227"/>
      <c r="CFI227" s="566"/>
      <c r="CFJ227" s="566"/>
      <c r="CFK227" s="566"/>
      <c r="CFL227" s="566"/>
      <c r="CFM227" s="566"/>
      <c r="CFN227" s="566"/>
      <c r="CFO227" s="566"/>
      <c r="CFP227" s="566"/>
      <c r="CFQ227" s="566"/>
      <c r="CFR227" s="566"/>
      <c r="CFS227" s="566"/>
      <c r="CFT227" s="566"/>
      <c r="CFU227" s="566"/>
      <c r="CFV227" s="566"/>
      <c r="CFW227" s="566"/>
      <c r="CFX227" s="227"/>
      <c r="CFY227" s="566"/>
      <c r="CFZ227" s="566"/>
      <c r="CGA227" s="566"/>
      <c r="CGB227" s="566"/>
      <c r="CGC227" s="566"/>
      <c r="CGD227" s="566"/>
      <c r="CGE227" s="566"/>
      <c r="CGF227" s="566"/>
      <c r="CGG227" s="566"/>
      <c r="CGH227" s="566"/>
      <c r="CGI227" s="566"/>
      <c r="CGJ227" s="566"/>
      <c r="CGK227" s="566"/>
      <c r="CGL227" s="566"/>
      <c r="CGM227" s="566"/>
      <c r="CGN227" s="227"/>
      <c r="CGO227" s="566"/>
      <c r="CGP227" s="566"/>
      <c r="CGQ227" s="566"/>
      <c r="CGR227" s="566"/>
      <c r="CGS227" s="566"/>
      <c r="CGT227" s="566"/>
      <c r="CGU227" s="566"/>
      <c r="CGV227" s="566"/>
      <c r="CGW227" s="566"/>
      <c r="CGX227" s="566"/>
      <c r="CGY227" s="566"/>
      <c r="CGZ227" s="566"/>
      <c r="CHA227" s="566"/>
      <c r="CHB227" s="566"/>
      <c r="CHC227" s="566"/>
      <c r="CHD227" s="227"/>
      <c r="CHE227" s="566"/>
      <c r="CHF227" s="566"/>
      <c r="CHG227" s="566"/>
      <c r="CHH227" s="566"/>
      <c r="CHI227" s="566"/>
      <c r="CHJ227" s="566"/>
      <c r="CHK227" s="566"/>
      <c r="CHL227" s="566"/>
      <c r="CHM227" s="566"/>
      <c r="CHN227" s="566"/>
      <c r="CHO227" s="566"/>
      <c r="CHP227" s="566"/>
      <c r="CHQ227" s="566"/>
      <c r="CHR227" s="566"/>
      <c r="CHS227" s="566"/>
      <c r="CHT227" s="227"/>
      <c r="CHU227" s="566"/>
      <c r="CHV227" s="566"/>
      <c r="CHW227" s="566"/>
      <c r="CHX227" s="566"/>
      <c r="CHY227" s="566"/>
      <c r="CHZ227" s="566"/>
      <c r="CIA227" s="566"/>
      <c r="CIB227" s="566"/>
      <c r="CIC227" s="566"/>
      <c r="CID227" s="566"/>
      <c r="CIE227" s="566"/>
      <c r="CIF227" s="566"/>
      <c r="CIG227" s="566"/>
      <c r="CIH227" s="566"/>
      <c r="CII227" s="566"/>
      <c r="CIJ227" s="227"/>
      <c r="CIK227" s="566"/>
      <c r="CIL227" s="566"/>
      <c r="CIM227" s="566"/>
      <c r="CIN227" s="566"/>
      <c r="CIO227" s="566"/>
      <c r="CIP227" s="566"/>
      <c r="CIQ227" s="566"/>
      <c r="CIR227" s="566"/>
      <c r="CIS227" s="566"/>
      <c r="CIT227" s="566"/>
      <c r="CIU227" s="566"/>
      <c r="CIV227" s="566"/>
      <c r="CIW227" s="566"/>
      <c r="CIX227" s="566"/>
      <c r="CIY227" s="566"/>
      <c r="CIZ227" s="227"/>
      <c r="CJA227" s="566"/>
      <c r="CJB227" s="566"/>
      <c r="CJC227" s="566"/>
      <c r="CJD227" s="566"/>
      <c r="CJE227" s="566"/>
      <c r="CJF227" s="566"/>
      <c r="CJG227" s="566"/>
      <c r="CJH227" s="566"/>
      <c r="CJI227" s="566"/>
      <c r="CJJ227" s="566"/>
      <c r="CJK227" s="566"/>
      <c r="CJL227" s="566"/>
      <c r="CJM227" s="566"/>
      <c r="CJN227" s="566"/>
      <c r="CJO227" s="566"/>
      <c r="CJP227" s="227"/>
      <c r="CJQ227" s="566"/>
      <c r="CJR227" s="566"/>
      <c r="CJS227" s="566"/>
      <c r="CJT227" s="566"/>
      <c r="CJU227" s="566"/>
      <c r="CJV227" s="566"/>
      <c r="CJW227" s="566"/>
      <c r="CJX227" s="566"/>
      <c r="CJY227" s="566"/>
      <c r="CJZ227" s="566"/>
      <c r="CKA227" s="566"/>
      <c r="CKB227" s="566"/>
      <c r="CKC227" s="566"/>
      <c r="CKD227" s="566"/>
      <c r="CKE227" s="566"/>
      <c r="CKF227" s="227"/>
      <c r="CKG227" s="566"/>
      <c r="CKH227" s="566"/>
      <c r="CKI227" s="566"/>
      <c r="CKJ227" s="566"/>
      <c r="CKK227" s="566"/>
      <c r="CKL227" s="566"/>
      <c r="CKM227" s="566"/>
      <c r="CKN227" s="566"/>
      <c r="CKO227" s="566"/>
      <c r="CKP227" s="566"/>
      <c r="CKQ227" s="566"/>
      <c r="CKR227" s="566"/>
      <c r="CKS227" s="566"/>
      <c r="CKT227" s="566"/>
      <c r="CKU227" s="566"/>
      <c r="CKV227" s="227"/>
      <c r="CKW227" s="566"/>
      <c r="CKX227" s="566"/>
      <c r="CKY227" s="566"/>
      <c r="CKZ227" s="566"/>
      <c r="CLA227" s="566"/>
      <c r="CLB227" s="566"/>
      <c r="CLC227" s="566"/>
      <c r="CLD227" s="566"/>
      <c r="CLE227" s="566"/>
      <c r="CLF227" s="566"/>
      <c r="CLG227" s="566"/>
      <c r="CLH227" s="566"/>
      <c r="CLI227" s="566"/>
      <c r="CLJ227" s="566"/>
      <c r="CLK227" s="566"/>
      <c r="CLL227" s="227"/>
      <c r="CLM227" s="566"/>
      <c r="CLN227" s="566"/>
      <c r="CLO227" s="566"/>
      <c r="CLP227" s="566"/>
      <c r="CLQ227" s="566"/>
      <c r="CLR227" s="566"/>
      <c r="CLS227" s="566"/>
      <c r="CLT227" s="566"/>
      <c r="CLU227" s="566"/>
      <c r="CLV227" s="566"/>
      <c r="CLW227" s="566"/>
      <c r="CLX227" s="566"/>
      <c r="CLY227" s="566"/>
      <c r="CLZ227" s="566"/>
      <c r="CMA227" s="566"/>
      <c r="CMB227" s="227"/>
      <c r="CMC227" s="566"/>
      <c r="CMD227" s="566"/>
      <c r="CME227" s="566"/>
      <c r="CMF227" s="566"/>
      <c r="CMG227" s="566"/>
      <c r="CMH227" s="566"/>
      <c r="CMI227" s="566"/>
      <c r="CMJ227" s="566"/>
      <c r="CMK227" s="566"/>
      <c r="CML227" s="566"/>
      <c r="CMM227" s="566"/>
      <c r="CMN227" s="566"/>
      <c r="CMO227" s="566"/>
      <c r="CMP227" s="566"/>
      <c r="CMQ227" s="566"/>
      <c r="CMR227" s="227"/>
      <c r="CMS227" s="566"/>
      <c r="CMT227" s="566"/>
      <c r="CMU227" s="566"/>
      <c r="CMV227" s="566"/>
      <c r="CMW227" s="566"/>
      <c r="CMX227" s="566"/>
      <c r="CMY227" s="566"/>
      <c r="CMZ227" s="566"/>
      <c r="CNA227" s="566"/>
      <c r="CNB227" s="566"/>
      <c r="CNC227" s="566"/>
      <c r="CND227" s="566"/>
      <c r="CNE227" s="566"/>
      <c r="CNF227" s="566"/>
      <c r="CNG227" s="566"/>
      <c r="CNH227" s="227"/>
      <c r="CNI227" s="566"/>
      <c r="CNJ227" s="566"/>
      <c r="CNK227" s="566"/>
      <c r="CNL227" s="566"/>
      <c r="CNM227" s="566"/>
      <c r="CNN227" s="566"/>
      <c r="CNO227" s="566"/>
      <c r="CNP227" s="566"/>
      <c r="CNQ227" s="566"/>
      <c r="CNR227" s="566"/>
      <c r="CNS227" s="566"/>
      <c r="CNT227" s="566"/>
      <c r="CNU227" s="566"/>
      <c r="CNV227" s="566"/>
      <c r="CNW227" s="566"/>
      <c r="CNX227" s="227"/>
      <c r="CNY227" s="566"/>
      <c r="CNZ227" s="566"/>
      <c r="COA227" s="566"/>
      <c r="COB227" s="566"/>
      <c r="COC227" s="566"/>
      <c r="COD227" s="566"/>
      <c r="COE227" s="566"/>
      <c r="COF227" s="566"/>
      <c r="COG227" s="566"/>
      <c r="COH227" s="566"/>
      <c r="COI227" s="566"/>
      <c r="COJ227" s="566"/>
      <c r="COK227" s="566"/>
      <c r="COL227" s="566"/>
      <c r="COM227" s="566"/>
      <c r="CON227" s="227"/>
      <c r="COO227" s="566"/>
      <c r="COP227" s="566"/>
      <c r="COQ227" s="566"/>
      <c r="COR227" s="566"/>
      <c r="COS227" s="566"/>
      <c r="COT227" s="566"/>
      <c r="COU227" s="566"/>
      <c r="COV227" s="566"/>
      <c r="COW227" s="566"/>
      <c r="COX227" s="566"/>
      <c r="COY227" s="566"/>
      <c r="COZ227" s="566"/>
      <c r="CPA227" s="566"/>
      <c r="CPB227" s="566"/>
      <c r="CPC227" s="566"/>
      <c r="CPD227" s="227"/>
      <c r="CPE227" s="566"/>
      <c r="CPF227" s="566"/>
      <c r="CPG227" s="566"/>
      <c r="CPH227" s="566"/>
      <c r="CPI227" s="566"/>
      <c r="CPJ227" s="566"/>
      <c r="CPK227" s="566"/>
      <c r="CPL227" s="566"/>
      <c r="CPM227" s="566"/>
      <c r="CPN227" s="566"/>
      <c r="CPO227" s="566"/>
      <c r="CPP227" s="566"/>
      <c r="CPQ227" s="566"/>
      <c r="CPR227" s="566"/>
      <c r="CPS227" s="566"/>
      <c r="CPT227" s="227"/>
      <c r="CPU227" s="566"/>
      <c r="CPV227" s="566"/>
      <c r="CPW227" s="566"/>
      <c r="CPX227" s="566"/>
      <c r="CPY227" s="566"/>
      <c r="CPZ227" s="566"/>
      <c r="CQA227" s="566"/>
      <c r="CQB227" s="566"/>
      <c r="CQC227" s="566"/>
      <c r="CQD227" s="566"/>
      <c r="CQE227" s="566"/>
      <c r="CQF227" s="566"/>
      <c r="CQG227" s="566"/>
      <c r="CQH227" s="566"/>
      <c r="CQI227" s="566"/>
      <c r="CQJ227" s="227"/>
      <c r="CQK227" s="566"/>
      <c r="CQL227" s="566"/>
      <c r="CQM227" s="566"/>
      <c r="CQN227" s="566"/>
      <c r="CQO227" s="566"/>
      <c r="CQP227" s="566"/>
      <c r="CQQ227" s="566"/>
      <c r="CQR227" s="566"/>
      <c r="CQS227" s="566"/>
      <c r="CQT227" s="566"/>
      <c r="CQU227" s="566"/>
      <c r="CQV227" s="566"/>
      <c r="CQW227" s="566"/>
      <c r="CQX227" s="566"/>
      <c r="CQY227" s="566"/>
      <c r="CQZ227" s="227"/>
      <c r="CRA227" s="566"/>
      <c r="CRB227" s="566"/>
      <c r="CRC227" s="566"/>
      <c r="CRD227" s="566"/>
      <c r="CRE227" s="566"/>
      <c r="CRF227" s="566"/>
      <c r="CRG227" s="566"/>
      <c r="CRH227" s="566"/>
      <c r="CRI227" s="566"/>
      <c r="CRJ227" s="566"/>
      <c r="CRK227" s="566"/>
      <c r="CRL227" s="566"/>
      <c r="CRM227" s="566"/>
      <c r="CRN227" s="566"/>
      <c r="CRO227" s="566"/>
      <c r="CRP227" s="227"/>
      <c r="CRQ227" s="566"/>
      <c r="CRR227" s="566"/>
      <c r="CRS227" s="566"/>
      <c r="CRT227" s="566"/>
      <c r="CRU227" s="566"/>
      <c r="CRV227" s="566"/>
      <c r="CRW227" s="566"/>
      <c r="CRX227" s="566"/>
      <c r="CRY227" s="566"/>
      <c r="CRZ227" s="566"/>
      <c r="CSA227" s="566"/>
      <c r="CSB227" s="566"/>
      <c r="CSC227" s="566"/>
      <c r="CSD227" s="566"/>
      <c r="CSE227" s="566"/>
      <c r="CSF227" s="227"/>
      <c r="CSG227" s="566"/>
      <c r="CSH227" s="566"/>
      <c r="CSI227" s="566"/>
      <c r="CSJ227" s="566"/>
      <c r="CSK227" s="566"/>
      <c r="CSL227" s="566"/>
      <c r="CSM227" s="566"/>
      <c r="CSN227" s="566"/>
      <c r="CSO227" s="566"/>
      <c r="CSP227" s="566"/>
      <c r="CSQ227" s="566"/>
      <c r="CSR227" s="566"/>
      <c r="CSS227" s="566"/>
      <c r="CST227" s="566"/>
      <c r="CSU227" s="566"/>
      <c r="CSV227" s="227"/>
      <c r="CSW227" s="566"/>
      <c r="CSX227" s="566"/>
      <c r="CSY227" s="566"/>
      <c r="CSZ227" s="566"/>
      <c r="CTA227" s="566"/>
      <c r="CTB227" s="566"/>
      <c r="CTC227" s="566"/>
      <c r="CTD227" s="566"/>
      <c r="CTE227" s="566"/>
      <c r="CTF227" s="566"/>
      <c r="CTG227" s="566"/>
      <c r="CTH227" s="566"/>
      <c r="CTI227" s="566"/>
      <c r="CTJ227" s="566"/>
      <c r="CTK227" s="566"/>
      <c r="CTL227" s="227"/>
      <c r="CTM227" s="566"/>
      <c r="CTN227" s="566"/>
      <c r="CTO227" s="566"/>
      <c r="CTP227" s="566"/>
      <c r="CTQ227" s="566"/>
      <c r="CTR227" s="566"/>
      <c r="CTS227" s="566"/>
      <c r="CTT227" s="566"/>
      <c r="CTU227" s="566"/>
      <c r="CTV227" s="566"/>
      <c r="CTW227" s="566"/>
      <c r="CTX227" s="566"/>
      <c r="CTY227" s="566"/>
      <c r="CTZ227" s="566"/>
      <c r="CUA227" s="566"/>
      <c r="CUB227" s="227"/>
      <c r="CUC227" s="566"/>
      <c r="CUD227" s="566"/>
      <c r="CUE227" s="566"/>
      <c r="CUF227" s="566"/>
      <c r="CUG227" s="566"/>
      <c r="CUH227" s="566"/>
      <c r="CUI227" s="566"/>
      <c r="CUJ227" s="566"/>
      <c r="CUK227" s="566"/>
      <c r="CUL227" s="566"/>
      <c r="CUM227" s="566"/>
      <c r="CUN227" s="566"/>
      <c r="CUO227" s="566"/>
      <c r="CUP227" s="566"/>
      <c r="CUQ227" s="566"/>
      <c r="CUR227" s="227"/>
      <c r="CUS227" s="566"/>
      <c r="CUT227" s="566"/>
      <c r="CUU227" s="566"/>
      <c r="CUV227" s="566"/>
      <c r="CUW227" s="566"/>
      <c r="CUX227" s="566"/>
      <c r="CUY227" s="566"/>
      <c r="CUZ227" s="566"/>
      <c r="CVA227" s="566"/>
      <c r="CVB227" s="566"/>
      <c r="CVC227" s="566"/>
      <c r="CVD227" s="566"/>
      <c r="CVE227" s="566"/>
      <c r="CVF227" s="566"/>
      <c r="CVG227" s="566"/>
      <c r="CVH227" s="227"/>
      <c r="CVI227" s="566"/>
      <c r="CVJ227" s="566"/>
      <c r="CVK227" s="566"/>
      <c r="CVL227" s="566"/>
      <c r="CVM227" s="566"/>
      <c r="CVN227" s="566"/>
      <c r="CVO227" s="566"/>
      <c r="CVP227" s="566"/>
      <c r="CVQ227" s="566"/>
      <c r="CVR227" s="566"/>
      <c r="CVS227" s="566"/>
      <c r="CVT227" s="566"/>
      <c r="CVU227" s="566"/>
      <c r="CVV227" s="566"/>
      <c r="CVW227" s="566"/>
      <c r="CVX227" s="227"/>
      <c r="CVY227" s="566"/>
      <c r="CVZ227" s="566"/>
      <c r="CWA227" s="566"/>
      <c r="CWB227" s="566"/>
      <c r="CWC227" s="566"/>
      <c r="CWD227" s="566"/>
      <c r="CWE227" s="566"/>
      <c r="CWF227" s="566"/>
      <c r="CWG227" s="566"/>
      <c r="CWH227" s="566"/>
      <c r="CWI227" s="566"/>
      <c r="CWJ227" s="566"/>
      <c r="CWK227" s="566"/>
      <c r="CWL227" s="566"/>
      <c r="CWM227" s="566"/>
      <c r="CWN227" s="227"/>
      <c r="CWO227" s="566"/>
      <c r="CWP227" s="566"/>
      <c r="CWQ227" s="566"/>
      <c r="CWR227" s="566"/>
      <c r="CWS227" s="566"/>
      <c r="CWT227" s="566"/>
      <c r="CWU227" s="566"/>
      <c r="CWV227" s="566"/>
      <c r="CWW227" s="566"/>
      <c r="CWX227" s="566"/>
      <c r="CWY227" s="566"/>
      <c r="CWZ227" s="566"/>
      <c r="CXA227" s="566"/>
      <c r="CXB227" s="566"/>
      <c r="CXC227" s="566"/>
      <c r="CXD227" s="227"/>
      <c r="CXE227" s="566"/>
      <c r="CXF227" s="566"/>
      <c r="CXG227" s="566"/>
      <c r="CXH227" s="566"/>
      <c r="CXI227" s="566"/>
      <c r="CXJ227" s="566"/>
      <c r="CXK227" s="566"/>
      <c r="CXL227" s="566"/>
      <c r="CXM227" s="566"/>
      <c r="CXN227" s="566"/>
      <c r="CXO227" s="566"/>
      <c r="CXP227" s="566"/>
      <c r="CXQ227" s="566"/>
      <c r="CXR227" s="566"/>
      <c r="CXS227" s="566"/>
      <c r="CXT227" s="227"/>
      <c r="CXU227" s="566"/>
      <c r="CXV227" s="566"/>
      <c r="CXW227" s="566"/>
      <c r="CXX227" s="566"/>
      <c r="CXY227" s="566"/>
      <c r="CXZ227" s="566"/>
      <c r="CYA227" s="566"/>
      <c r="CYB227" s="566"/>
      <c r="CYC227" s="566"/>
      <c r="CYD227" s="566"/>
      <c r="CYE227" s="566"/>
      <c r="CYF227" s="566"/>
      <c r="CYG227" s="566"/>
      <c r="CYH227" s="566"/>
      <c r="CYI227" s="566"/>
      <c r="CYJ227" s="227"/>
      <c r="CYK227" s="566"/>
      <c r="CYL227" s="566"/>
      <c r="CYM227" s="566"/>
      <c r="CYN227" s="566"/>
      <c r="CYO227" s="566"/>
      <c r="CYP227" s="566"/>
      <c r="CYQ227" s="566"/>
      <c r="CYR227" s="566"/>
      <c r="CYS227" s="566"/>
      <c r="CYT227" s="566"/>
      <c r="CYU227" s="566"/>
      <c r="CYV227" s="566"/>
      <c r="CYW227" s="566"/>
      <c r="CYX227" s="566"/>
      <c r="CYY227" s="566"/>
      <c r="CYZ227" s="227"/>
      <c r="CZA227" s="566"/>
      <c r="CZB227" s="566"/>
      <c r="CZC227" s="566"/>
      <c r="CZD227" s="566"/>
      <c r="CZE227" s="566"/>
      <c r="CZF227" s="566"/>
      <c r="CZG227" s="566"/>
      <c r="CZH227" s="566"/>
      <c r="CZI227" s="566"/>
      <c r="CZJ227" s="566"/>
      <c r="CZK227" s="566"/>
      <c r="CZL227" s="566"/>
      <c r="CZM227" s="566"/>
      <c r="CZN227" s="566"/>
      <c r="CZO227" s="566"/>
      <c r="CZP227" s="227"/>
      <c r="CZQ227" s="566"/>
      <c r="CZR227" s="566"/>
      <c r="CZS227" s="566"/>
      <c r="CZT227" s="566"/>
      <c r="CZU227" s="566"/>
      <c r="CZV227" s="566"/>
      <c r="CZW227" s="566"/>
      <c r="CZX227" s="566"/>
      <c r="CZY227" s="566"/>
      <c r="CZZ227" s="566"/>
      <c r="DAA227" s="566"/>
      <c r="DAB227" s="566"/>
      <c r="DAC227" s="566"/>
      <c r="DAD227" s="566"/>
      <c r="DAE227" s="566"/>
      <c r="DAF227" s="227"/>
      <c r="DAG227" s="566"/>
      <c r="DAH227" s="566"/>
      <c r="DAI227" s="566"/>
      <c r="DAJ227" s="566"/>
      <c r="DAK227" s="566"/>
      <c r="DAL227" s="566"/>
      <c r="DAM227" s="566"/>
      <c r="DAN227" s="566"/>
      <c r="DAO227" s="566"/>
      <c r="DAP227" s="566"/>
      <c r="DAQ227" s="566"/>
      <c r="DAR227" s="566"/>
      <c r="DAS227" s="566"/>
      <c r="DAT227" s="566"/>
      <c r="DAU227" s="566"/>
      <c r="DAV227" s="227"/>
      <c r="DAW227" s="566"/>
      <c r="DAX227" s="566"/>
      <c r="DAY227" s="566"/>
      <c r="DAZ227" s="566"/>
      <c r="DBA227" s="566"/>
      <c r="DBB227" s="566"/>
      <c r="DBC227" s="566"/>
      <c r="DBD227" s="566"/>
      <c r="DBE227" s="566"/>
      <c r="DBF227" s="566"/>
      <c r="DBG227" s="566"/>
      <c r="DBH227" s="566"/>
      <c r="DBI227" s="566"/>
      <c r="DBJ227" s="566"/>
      <c r="DBK227" s="566"/>
      <c r="DBL227" s="227"/>
      <c r="DBM227" s="566"/>
      <c r="DBN227" s="566"/>
      <c r="DBO227" s="566"/>
      <c r="DBP227" s="566"/>
      <c r="DBQ227" s="566"/>
      <c r="DBR227" s="566"/>
      <c r="DBS227" s="566"/>
      <c r="DBT227" s="566"/>
      <c r="DBU227" s="566"/>
      <c r="DBV227" s="566"/>
      <c r="DBW227" s="566"/>
      <c r="DBX227" s="566"/>
      <c r="DBY227" s="566"/>
      <c r="DBZ227" s="566"/>
      <c r="DCA227" s="566"/>
      <c r="DCB227" s="227"/>
      <c r="DCC227" s="566"/>
      <c r="DCD227" s="566"/>
      <c r="DCE227" s="566"/>
      <c r="DCF227" s="566"/>
      <c r="DCG227" s="566"/>
      <c r="DCH227" s="566"/>
      <c r="DCI227" s="566"/>
      <c r="DCJ227" s="566"/>
      <c r="DCK227" s="566"/>
      <c r="DCL227" s="566"/>
      <c r="DCM227" s="566"/>
      <c r="DCN227" s="566"/>
      <c r="DCO227" s="566"/>
      <c r="DCP227" s="566"/>
      <c r="DCQ227" s="566"/>
      <c r="DCR227" s="227"/>
      <c r="DCS227" s="566"/>
      <c r="DCT227" s="566"/>
      <c r="DCU227" s="566"/>
      <c r="DCV227" s="566"/>
      <c r="DCW227" s="566"/>
      <c r="DCX227" s="566"/>
      <c r="DCY227" s="566"/>
      <c r="DCZ227" s="566"/>
      <c r="DDA227" s="566"/>
      <c r="DDB227" s="566"/>
      <c r="DDC227" s="566"/>
      <c r="DDD227" s="566"/>
      <c r="DDE227" s="566"/>
      <c r="DDF227" s="566"/>
      <c r="DDG227" s="566"/>
      <c r="DDH227" s="227"/>
      <c r="DDI227" s="566"/>
      <c r="DDJ227" s="566"/>
      <c r="DDK227" s="566"/>
      <c r="DDL227" s="566"/>
      <c r="DDM227" s="566"/>
      <c r="DDN227" s="566"/>
      <c r="DDO227" s="566"/>
      <c r="DDP227" s="566"/>
      <c r="DDQ227" s="566"/>
      <c r="DDR227" s="566"/>
      <c r="DDS227" s="566"/>
      <c r="DDT227" s="566"/>
      <c r="DDU227" s="566"/>
      <c r="DDV227" s="566"/>
      <c r="DDW227" s="566"/>
      <c r="DDX227" s="227"/>
      <c r="DDY227" s="566"/>
      <c r="DDZ227" s="566"/>
      <c r="DEA227" s="566"/>
      <c r="DEB227" s="566"/>
      <c r="DEC227" s="566"/>
      <c r="DED227" s="566"/>
      <c r="DEE227" s="566"/>
      <c r="DEF227" s="566"/>
      <c r="DEG227" s="566"/>
      <c r="DEH227" s="566"/>
      <c r="DEI227" s="566"/>
      <c r="DEJ227" s="566"/>
      <c r="DEK227" s="566"/>
      <c r="DEL227" s="566"/>
      <c r="DEM227" s="566"/>
      <c r="DEN227" s="227"/>
      <c r="DEO227" s="566"/>
      <c r="DEP227" s="566"/>
      <c r="DEQ227" s="566"/>
      <c r="DER227" s="566"/>
      <c r="DES227" s="566"/>
      <c r="DET227" s="566"/>
      <c r="DEU227" s="566"/>
      <c r="DEV227" s="566"/>
      <c r="DEW227" s="566"/>
      <c r="DEX227" s="566"/>
      <c r="DEY227" s="566"/>
      <c r="DEZ227" s="566"/>
      <c r="DFA227" s="566"/>
      <c r="DFB227" s="566"/>
      <c r="DFC227" s="566"/>
      <c r="DFD227" s="227"/>
      <c r="DFE227" s="566"/>
      <c r="DFF227" s="566"/>
      <c r="DFG227" s="566"/>
      <c r="DFH227" s="566"/>
      <c r="DFI227" s="566"/>
      <c r="DFJ227" s="566"/>
      <c r="DFK227" s="566"/>
      <c r="DFL227" s="566"/>
      <c r="DFM227" s="566"/>
      <c r="DFN227" s="566"/>
      <c r="DFO227" s="566"/>
      <c r="DFP227" s="566"/>
      <c r="DFQ227" s="566"/>
      <c r="DFR227" s="566"/>
      <c r="DFS227" s="566"/>
      <c r="DFT227" s="227"/>
      <c r="DFU227" s="566"/>
      <c r="DFV227" s="566"/>
      <c r="DFW227" s="566"/>
      <c r="DFX227" s="566"/>
      <c r="DFY227" s="566"/>
      <c r="DFZ227" s="566"/>
      <c r="DGA227" s="566"/>
      <c r="DGB227" s="566"/>
      <c r="DGC227" s="566"/>
      <c r="DGD227" s="566"/>
      <c r="DGE227" s="566"/>
      <c r="DGF227" s="566"/>
      <c r="DGG227" s="566"/>
      <c r="DGH227" s="566"/>
      <c r="DGI227" s="566"/>
      <c r="DGJ227" s="227"/>
      <c r="DGK227" s="566"/>
      <c r="DGL227" s="566"/>
      <c r="DGM227" s="566"/>
      <c r="DGN227" s="566"/>
      <c r="DGO227" s="566"/>
      <c r="DGP227" s="566"/>
      <c r="DGQ227" s="566"/>
      <c r="DGR227" s="566"/>
      <c r="DGS227" s="566"/>
      <c r="DGT227" s="566"/>
      <c r="DGU227" s="566"/>
      <c r="DGV227" s="566"/>
      <c r="DGW227" s="566"/>
      <c r="DGX227" s="566"/>
      <c r="DGY227" s="566"/>
      <c r="DGZ227" s="227"/>
      <c r="DHA227" s="566"/>
      <c r="DHB227" s="566"/>
      <c r="DHC227" s="566"/>
      <c r="DHD227" s="566"/>
      <c r="DHE227" s="566"/>
      <c r="DHF227" s="566"/>
      <c r="DHG227" s="566"/>
      <c r="DHH227" s="566"/>
      <c r="DHI227" s="566"/>
      <c r="DHJ227" s="566"/>
      <c r="DHK227" s="566"/>
      <c r="DHL227" s="566"/>
      <c r="DHM227" s="566"/>
      <c r="DHN227" s="566"/>
      <c r="DHO227" s="566"/>
      <c r="DHP227" s="227"/>
      <c r="DHQ227" s="566"/>
      <c r="DHR227" s="566"/>
      <c r="DHS227" s="566"/>
      <c r="DHT227" s="566"/>
      <c r="DHU227" s="566"/>
      <c r="DHV227" s="566"/>
      <c r="DHW227" s="566"/>
      <c r="DHX227" s="566"/>
      <c r="DHY227" s="566"/>
      <c r="DHZ227" s="566"/>
      <c r="DIA227" s="566"/>
      <c r="DIB227" s="566"/>
      <c r="DIC227" s="566"/>
      <c r="DID227" s="566"/>
      <c r="DIE227" s="566"/>
      <c r="DIF227" s="227"/>
      <c r="DIG227" s="566"/>
      <c r="DIH227" s="566"/>
      <c r="DII227" s="566"/>
      <c r="DIJ227" s="566"/>
      <c r="DIK227" s="566"/>
      <c r="DIL227" s="566"/>
      <c r="DIM227" s="566"/>
      <c r="DIN227" s="566"/>
      <c r="DIO227" s="566"/>
      <c r="DIP227" s="566"/>
      <c r="DIQ227" s="566"/>
      <c r="DIR227" s="566"/>
      <c r="DIS227" s="566"/>
      <c r="DIT227" s="566"/>
      <c r="DIU227" s="566"/>
      <c r="DIV227" s="227"/>
      <c r="DIW227" s="566"/>
      <c r="DIX227" s="566"/>
      <c r="DIY227" s="566"/>
      <c r="DIZ227" s="566"/>
      <c r="DJA227" s="566"/>
      <c r="DJB227" s="566"/>
      <c r="DJC227" s="566"/>
      <c r="DJD227" s="566"/>
      <c r="DJE227" s="566"/>
      <c r="DJF227" s="566"/>
      <c r="DJG227" s="566"/>
      <c r="DJH227" s="566"/>
      <c r="DJI227" s="566"/>
      <c r="DJJ227" s="566"/>
      <c r="DJK227" s="566"/>
      <c r="DJL227" s="227"/>
      <c r="DJM227" s="566"/>
      <c r="DJN227" s="566"/>
      <c r="DJO227" s="566"/>
      <c r="DJP227" s="566"/>
      <c r="DJQ227" s="566"/>
      <c r="DJR227" s="566"/>
      <c r="DJS227" s="566"/>
      <c r="DJT227" s="566"/>
      <c r="DJU227" s="566"/>
      <c r="DJV227" s="566"/>
      <c r="DJW227" s="566"/>
      <c r="DJX227" s="566"/>
      <c r="DJY227" s="566"/>
      <c r="DJZ227" s="566"/>
      <c r="DKA227" s="566"/>
      <c r="DKB227" s="227"/>
      <c r="DKC227" s="566"/>
      <c r="DKD227" s="566"/>
      <c r="DKE227" s="566"/>
      <c r="DKF227" s="566"/>
      <c r="DKG227" s="566"/>
      <c r="DKH227" s="566"/>
      <c r="DKI227" s="566"/>
      <c r="DKJ227" s="566"/>
      <c r="DKK227" s="566"/>
      <c r="DKL227" s="566"/>
      <c r="DKM227" s="566"/>
      <c r="DKN227" s="566"/>
      <c r="DKO227" s="566"/>
      <c r="DKP227" s="566"/>
      <c r="DKQ227" s="566"/>
      <c r="DKR227" s="227"/>
      <c r="DKS227" s="566"/>
      <c r="DKT227" s="566"/>
      <c r="DKU227" s="566"/>
      <c r="DKV227" s="566"/>
      <c r="DKW227" s="566"/>
      <c r="DKX227" s="566"/>
      <c r="DKY227" s="566"/>
      <c r="DKZ227" s="566"/>
      <c r="DLA227" s="566"/>
      <c r="DLB227" s="566"/>
      <c r="DLC227" s="566"/>
      <c r="DLD227" s="566"/>
      <c r="DLE227" s="566"/>
      <c r="DLF227" s="566"/>
      <c r="DLG227" s="566"/>
      <c r="DLH227" s="227"/>
      <c r="DLI227" s="566"/>
      <c r="DLJ227" s="566"/>
      <c r="DLK227" s="566"/>
      <c r="DLL227" s="566"/>
      <c r="DLM227" s="566"/>
      <c r="DLN227" s="566"/>
      <c r="DLO227" s="566"/>
      <c r="DLP227" s="566"/>
      <c r="DLQ227" s="566"/>
      <c r="DLR227" s="566"/>
      <c r="DLS227" s="566"/>
      <c r="DLT227" s="566"/>
      <c r="DLU227" s="566"/>
      <c r="DLV227" s="566"/>
      <c r="DLW227" s="566"/>
      <c r="DLX227" s="227"/>
      <c r="DLY227" s="566"/>
      <c r="DLZ227" s="566"/>
      <c r="DMA227" s="566"/>
      <c r="DMB227" s="566"/>
      <c r="DMC227" s="566"/>
      <c r="DMD227" s="566"/>
      <c r="DME227" s="566"/>
      <c r="DMF227" s="566"/>
      <c r="DMG227" s="566"/>
      <c r="DMH227" s="566"/>
      <c r="DMI227" s="566"/>
      <c r="DMJ227" s="566"/>
      <c r="DMK227" s="566"/>
      <c r="DML227" s="566"/>
      <c r="DMM227" s="566"/>
      <c r="DMN227" s="227"/>
      <c r="DMO227" s="566"/>
      <c r="DMP227" s="566"/>
      <c r="DMQ227" s="566"/>
      <c r="DMR227" s="566"/>
      <c r="DMS227" s="566"/>
      <c r="DMT227" s="566"/>
      <c r="DMU227" s="566"/>
      <c r="DMV227" s="566"/>
      <c r="DMW227" s="566"/>
      <c r="DMX227" s="566"/>
      <c r="DMY227" s="566"/>
      <c r="DMZ227" s="566"/>
      <c r="DNA227" s="566"/>
      <c r="DNB227" s="566"/>
      <c r="DNC227" s="566"/>
      <c r="DND227" s="227"/>
      <c r="DNE227" s="566"/>
      <c r="DNF227" s="566"/>
      <c r="DNG227" s="566"/>
      <c r="DNH227" s="566"/>
      <c r="DNI227" s="566"/>
      <c r="DNJ227" s="566"/>
      <c r="DNK227" s="566"/>
      <c r="DNL227" s="566"/>
      <c r="DNM227" s="566"/>
      <c r="DNN227" s="566"/>
      <c r="DNO227" s="566"/>
      <c r="DNP227" s="566"/>
      <c r="DNQ227" s="566"/>
      <c r="DNR227" s="566"/>
      <c r="DNS227" s="566"/>
      <c r="DNT227" s="227"/>
      <c r="DNU227" s="566"/>
      <c r="DNV227" s="566"/>
      <c r="DNW227" s="566"/>
      <c r="DNX227" s="566"/>
      <c r="DNY227" s="566"/>
      <c r="DNZ227" s="566"/>
      <c r="DOA227" s="566"/>
      <c r="DOB227" s="566"/>
      <c r="DOC227" s="566"/>
      <c r="DOD227" s="566"/>
      <c r="DOE227" s="566"/>
      <c r="DOF227" s="566"/>
      <c r="DOG227" s="566"/>
      <c r="DOH227" s="566"/>
      <c r="DOI227" s="566"/>
      <c r="DOJ227" s="227"/>
      <c r="DOK227" s="566"/>
      <c r="DOL227" s="566"/>
      <c r="DOM227" s="566"/>
      <c r="DON227" s="566"/>
      <c r="DOO227" s="566"/>
      <c r="DOP227" s="566"/>
      <c r="DOQ227" s="566"/>
      <c r="DOR227" s="566"/>
      <c r="DOS227" s="566"/>
      <c r="DOT227" s="566"/>
      <c r="DOU227" s="566"/>
      <c r="DOV227" s="566"/>
      <c r="DOW227" s="566"/>
      <c r="DOX227" s="566"/>
      <c r="DOY227" s="566"/>
      <c r="DOZ227" s="227"/>
      <c r="DPA227" s="566"/>
      <c r="DPB227" s="566"/>
      <c r="DPC227" s="566"/>
      <c r="DPD227" s="566"/>
      <c r="DPE227" s="566"/>
      <c r="DPF227" s="566"/>
      <c r="DPG227" s="566"/>
      <c r="DPH227" s="566"/>
      <c r="DPI227" s="566"/>
      <c r="DPJ227" s="566"/>
      <c r="DPK227" s="566"/>
      <c r="DPL227" s="566"/>
      <c r="DPM227" s="566"/>
      <c r="DPN227" s="566"/>
      <c r="DPO227" s="566"/>
      <c r="DPP227" s="227"/>
      <c r="DPQ227" s="566"/>
      <c r="DPR227" s="566"/>
      <c r="DPS227" s="566"/>
      <c r="DPT227" s="566"/>
      <c r="DPU227" s="566"/>
      <c r="DPV227" s="566"/>
      <c r="DPW227" s="566"/>
      <c r="DPX227" s="566"/>
      <c r="DPY227" s="566"/>
      <c r="DPZ227" s="566"/>
      <c r="DQA227" s="566"/>
      <c r="DQB227" s="566"/>
      <c r="DQC227" s="566"/>
      <c r="DQD227" s="566"/>
      <c r="DQE227" s="566"/>
      <c r="DQF227" s="227"/>
      <c r="DQG227" s="566"/>
      <c r="DQH227" s="566"/>
      <c r="DQI227" s="566"/>
      <c r="DQJ227" s="566"/>
      <c r="DQK227" s="566"/>
      <c r="DQL227" s="566"/>
      <c r="DQM227" s="566"/>
      <c r="DQN227" s="566"/>
      <c r="DQO227" s="566"/>
      <c r="DQP227" s="566"/>
      <c r="DQQ227" s="566"/>
      <c r="DQR227" s="566"/>
      <c r="DQS227" s="566"/>
      <c r="DQT227" s="566"/>
      <c r="DQU227" s="566"/>
      <c r="DQV227" s="227"/>
      <c r="DQW227" s="566"/>
      <c r="DQX227" s="566"/>
      <c r="DQY227" s="566"/>
      <c r="DQZ227" s="566"/>
      <c r="DRA227" s="566"/>
      <c r="DRB227" s="566"/>
      <c r="DRC227" s="566"/>
      <c r="DRD227" s="566"/>
      <c r="DRE227" s="566"/>
      <c r="DRF227" s="566"/>
      <c r="DRG227" s="566"/>
      <c r="DRH227" s="566"/>
      <c r="DRI227" s="566"/>
      <c r="DRJ227" s="566"/>
      <c r="DRK227" s="566"/>
      <c r="DRL227" s="227"/>
      <c r="DRM227" s="566"/>
      <c r="DRN227" s="566"/>
      <c r="DRO227" s="566"/>
      <c r="DRP227" s="566"/>
      <c r="DRQ227" s="566"/>
      <c r="DRR227" s="566"/>
      <c r="DRS227" s="566"/>
      <c r="DRT227" s="566"/>
      <c r="DRU227" s="566"/>
      <c r="DRV227" s="566"/>
      <c r="DRW227" s="566"/>
      <c r="DRX227" s="566"/>
      <c r="DRY227" s="566"/>
      <c r="DRZ227" s="566"/>
      <c r="DSA227" s="566"/>
      <c r="DSB227" s="227"/>
      <c r="DSC227" s="566"/>
      <c r="DSD227" s="566"/>
      <c r="DSE227" s="566"/>
      <c r="DSF227" s="566"/>
      <c r="DSG227" s="566"/>
      <c r="DSH227" s="566"/>
      <c r="DSI227" s="566"/>
      <c r="DSJ227" s="566"/>
      <c r="DSK227" s="566"/>
      <c r="DSL227" s="566"/>
      <c r="DSM227" s="566"/>
      <c r="DSN227" s="566"/>
      <c r="DSO227" s="566"/>
      <c r="DSP227" s="566"/>
      <c r="DSQ227" s="566"/>
      <c r="DSR227" s="227"/>
      <c r="DSS227" s="566"/>
      <c r="DST227" s="566"/>
      <c r="DSU227" s="566"/>
      <c r="DSV227" s="566"/>
      <c r="DSW227" s="566"/>
      <c r="DSX227" s="566"/>
      <c r="DSY227" s="566"/>
      <c r="DSZ227" s="566"/>
      <c r="DTA227" s="566"/>
      <c r="DTB227" s="566"/>
      <c r="DTC227" s="566"/>
      <c r="DTD227" s="566"/>
      <c r="DTE227" s="566"/>
      <c r="DTF227" s="566"/>
      <c r="DTG227" s="566"/>
      <c r="DTH227" s="227"/>
      <c r="DTI227" s="566"/>
      <c r="DTJ227" s="566"/>
      <c r="DTK227" s="566"/>
      <c r="DTL227" s="566"/>
      <c r="DTM227" s="566"/>
      <c r="DTN227" s="566"/>
      <c r="DTO227" s="566"/>
      <c r="DTP227" s="566"/>
      <c r="DTQ227" s="566"/>
      <c r="DTR227" s="566"/>
      <c r="DTS227" s="566"/>
      <c r="DTT227" s="566"/>
      <c r="DTU227" s="566"/>
      <c r="DTV227" s="566"/>
      <c r="DTW227" s="566"/>
      <c r="DTX227" s="227"/>
      <c r="DTY227" s="566"/>
      <c r="DTZ227" s="566"/>
      <c r="DUA227" s="566"/>
      <c r="DUB227" s="566"/>
      <c r="DUC227" s="566"/>
      <c r="DUD227" s="566"/>
      <c r="DUE227" s="566"/>
      <c r="DUF227" s="566"/>
      <c r="DUG227" s="566"/>
      <c r="DUH227" s="566"/>
      <c r="DUI227" s="566"/>
      <c r="DUJ227" s="566"/>
      <c r="DUK227" s="566"/>
      <c r="DUL227" s="566"/>
      <c r="DUM227" s="566"/>
      <c r="DUN227" s="227"/>
      <c r="DUO227" s="566"/>
      <c r="DUP227" s="566"/>
      <c r="DUQ227" s="566"/>
      <c r="DUR227" s="566"/>
      <c r="DUS227" s="566"/>
      <c r="DUT227" s="566"/>
      <c r="DUU227" s="566"/>
      <c r="DUV227" s="566"/>
      <c r="DUW227" s="566"/>
      <c r="DUX227" s="566"/>
      <c r="DUY227" s="566"/>
      <c r="DUZ227" s="566"/>
      <c r="DVA227" s="566"/>
      <c r="DVB227" s="566"/>
      <c r="DVC227" s="566"/>
      <c r="DVD227" s="227"/>
      <c r="DVE227" s="566"/>
      <c r="DVF227" s="566"/>
      <c r="DVG227" s="566"/>
      <c r="DVH227" s="566"/>
      <c r="DVI227" s="566"/>
      <c r="DVJ227" s="566"/>
      <c r="DVK227" s="566"/>
      <c r="DVL227" s="566"/>
      <c r="DVM227" s="566"/>
      <c r="DVN227" s="566"/>
      <c r="DVO227" s="566"/>
      <c r="DVP227" s="566"/>
      <c r="DVQ227" s="566"/>
      <c r="DVR227" s="566"/>
      <c r="DVS227" s="566"/>
      <c r="DVT227" s="227"/>
      <c r="DVU227" s="566"/>
      <c r="DVV227" s="566"/>
      <c r="DVW227" s="566"/>
      <c r="DVX227" s="566"/>
      <c r="DVY227" s="566"/>
      <c r="DVZ227" s="566"/>
      <c r="DWA227" s="566"/>
      <c r="DWB227" s="566"/>
      <c r="DWC227" s="566"/>
      <c r="DWD227" s="566"/>
      <c r="DWE227" s="566"/>
      <c r="DWF227" s="566"/>
      <c r="DWG227" s="566"/>
      <c r="DWH227" s="566"/>
      <c r="DWI227" s="566"/>
      <c r="DWJ227" s="227"/>
      <c r="DWK227" s="566"/>
      <c r="DWL227" s="566"/>
      <c r="DWM227" s="566"/>
      <c r="DWN227" s="566"/>
      <c r="DWO227" s="566"/>
      <c r="DWP227" s="566"/>
      <c r="DWQ227" s="566"/>
      <c r="DWR227" s="566"/>
      <c r="DWS227" s="566"/>
      <c r="DWT227" s="566"/>
      <c r="DWU227" s="566"/>
      <c r="DWV227" s="566"/>
      <c r="DWW227" s="566"/>
      <c r="DWX227" s="566"/>
      <c r="DWY227" s="566"/>
      <c r="DWZ227" s="227"/>
      <c r="DXA227" s="566"/>
      <c r="DXB227" s="566"/>
      <c r="DXC227" s="566"/>
      <c r="DXD227" s="566"/>
      <c r="DXE227" s="566"/>
      <c r="DXF227" s="566"/>
      <c r="DXG227" s="566"/>
      <c r="DXH227" s="566"/>
      <c r="DXI227" s="566"/>
      <c r="DXJ227" s="566"/>
      <c r="DXK227" s="566"/>
      <c r="DXL227" s="566"/>
      <c r="DXM227" s="566"/>
      <c r="DXN227" s="566"/>
      <c r="DXO227" s="566"/>
      <c r="DXP227" s="227"/>
      <c r="DXQ227" s="566"/>
      <c r="DXR227" s="566"/>
      <c r="DXS227" s="566"/>
      <c r="DXT227" s="566"/>
      <c r="DXU227" s="566"/>
      <c r="DXV227" s="566"/>
      <c r="DXW227" s="566"/>
      <c r="DXX227" s="566"/>
      <c r="DXY227" s="566"/>
      <c r="DXZ227" s="566"/>
      <c r="DYA227" s="566"/>
      <c r="DYB227" s="566"/>
      <c r="DYC227" s="566"/>
      <c r="DYD227" s="566"/>
      <c r="DYE227" s="566"/>
      <c r="DYF227" s="227"/>
      <c r="DYG227" s="566"/>
      <c r="DYH227" s="566"/>
      <c r="DYI227" s="566"/>
      <c r="DYJ227" s="566"/>
      <c r="DYK227" s="566"/>
      <c r="DYL227" s="566"/>
      <c r="DYM227" s="566"/>
      <c r="DYN227" s="566"/>
      <c r="DYO227" s="566"/>
      <c r="DYP227" s="566"/>
      <c r="DYQ227" s="566"/>
      <c r="DYR227" s="566"/>
      <c r="DYS227" s="566"/>
      <c r="DYT227" s="566"/>
      <c r="DYU227" s="566"/>
      <c r="DYV227" s="227"/>
      <c r="DYW227" s="566"/>
      <c r="DYX227" s="566"/>
      <c r="DYY227" s="566"/>
      <c r="DYZ227" s="566"/>
      <c r="DZA227" s="566"/>
      <c r="DZB227" s="566"/>
      <c r="DZC227" s="566"/>
      <c r="DZD227" s="566"/>
      <c r="DZE227" s="566"/>
      <c r="DZF227" s="566"/>
      <c r="DZG227" s="566"/>
      <c r="DZH227" s="566"/>
      <c r="DZI227" s="566"/>
      <c r="DZJ227" s="566"/>
      <c r="DZK227" s="566"/>
      <c r="DZL227" s="227"/>
      <c r="DZM227" s="566"/>
      <c r="DZN227" s="566"/>
      <c r="DZO227" s="566"/>
      <c r="DZP227" s="566"/>
      <c r="DZQ227" s="566"/>
      <c r="DZR227" s="566"/>
      <c r="DZS227" s="566"/>
      <c r="DZT227" s="566"/>
      <c r="DZU227" s="566"/>
      <c r="DZV227" s="566"/>
      <c r="DZW227" s="566"/>
      <c r="DZX227" s="566"/>
      <c r="DZY227" s="566"/>
      <c r="DZZ227" s="566"/>
      <c r="EAA227" s="566"/>
      <c r="EAB227" s="227"/>
      <c r="EAC227" s="566"/>
      <c r="EAD227" s="566"/>
      <c r="EAE227" s="566"/>
      <c r="EAF227" s="566"/>
      <c r="EAG227" s="566"/>
      <c r="EAH227" s="566"/>
      <c r="EAI227" s="566"/>
      <c r="EAJ227" s="566"/>
      <c r="EAK227" s="566"/>
      <c r="EAL227" s="566"/>
      <c r="EAM227" s="566"/>
      <c r="EAN227" s="566"/>
      <c r="EAO227" s="566"/>
      <c r="EAP227" s="566"/>
      <c r="EAQ227" s="566"/>
      <c r="EAR227" s="227"/>
      <c r="EAS227" s="566"/>
      <c r="EAT227" s="566"/>
      <c r="EAU227" s="566"/>
      <c r="EAV227" s="566"/>
      <c r="EAW227" s="566"/>
      <c r="EAX227" s="566"/>
      <c r="EAY227" s="566"/>
      <c r="EAZ227" s="566"/>
      <c r="EBA227" s="566"/>
      <c r="EBB227" s="566"/>
      <c r="EBC227" s="566"/>
      <c r="EBD227" s="566"/>
      <c r="EBE227" s="566"/>
      <c r="EBF227" s="566"/>
      <c r="EBG227" s="566"/>
      <c r="EBH227" s="227"/>
      <c r="EBI227" s="566"/>
      <c r="EBJ227" s="566"/>
      <c r="EBK227" s="566"/>
      <c r="EBL227" s="566"/>
      <c r="EBM227" s="566"/>
      <c r="EBN227" s="566"/>
      <c r="EBO227" s="566"/>
      <c r="EBP227" s="566"/>
      <c r="EBQ227" s="566"/>
      <c r="EBR227" s="566"/>
      <c r="EBS227" s="566"/>
      <c r="EBT227" s="566"/>
      <c r="EBU227" s="566"/>
      <c r="EBV227" s="566"/>
      <c r="EBW227" s="566"/>
      <c r="EBX227" s="227"/>
      <c r="EBY227" s="566"/>
      <c r="EBZ227" s="566"/>
      <c r="ECA227" s="566"/>
      <c r="ECB227" s="566"/>
      <c r="ECC227" s="566"/>
      <c r="ECD227" s="566"/>
      <c r="ECE227" s="566"/>
      <c r="ECF227" s="566"/>
      <c r="ECG227" s="566"/>
      <c r="ECH227" s="566"/>
      <c r="ECI227" s="566"/>
      <c r="ECJ227" s="566"/>
      <c r="ECK227" s="566"/>
      <c r="ECL227" s="566"/>
      <c r="ECM227" s="566"/>
      <c r="ECN227" s="227"/>
      <c r="ECO227" s="566"/>
      <c r="ECP227" s="566"/>
      <c r="ECQ227" s="566"/>
      <c r="ECR227" s="566"/>
      <c r="ECS227" s="566"/>
      <c r="ECT227" s="566"/>
      <c r="ECU227" s="566"/>
      <c r="ECV227" s="566"/>
      <c r="ECW227" s="566"/>
      <c r="ECX227" s="566"/>
      <c r="ECY227" s="566"/>
      <c r="ECZ227" s="566"/>
      <c r="EDA227" s="566"/>
      <c r="EDB227" s="566"/>
      <c r="EDC227" s="566"/>
      <c r="EDD227" s="227"/>
      <c r="EDE227" s="566"/>
      <c r="EDF227" s="566"/>
      <c r="EDG227" s="566"/>
      <c r="EDH227" s="566"/>
      <c r="EDI227" s="566"/>
      <c r="EDJ227" s="566"/>
      <c r="EDK227" s="566"/>
      <c r="EDL227" s="566"/>
      <c r="EDM227" s="566"/>
      <c r="EDN227" s="566"/>
      <c r="EDO227" s="566"/>
      <c r="EDP227" s="566"/>
      <c r="EDQ227" s="566"/>
      <c r="EDR227" s="566"/>
      <c r="EDS227" s="566"/>
      <c r="EDT227" s="227"/>
      <c r="EDU227" s="566"/>
      <c r="EDV227" s="566"/>
      <c r="EDW227" s="566"/>
      <c r="EDX227" s="566"/>
      <c r="EDY227" s="566"/>
      <c r="EDZ227" s="566"/>
      <c r="EEA227" s="566"/>
      <c r="EEB227" s="566"/>
      <c r="EEC227" s="566"/>
      <c r="EED227" s="566"/>
      <c r="EEE227" s="566"/>
      <c r="EEF227" s="566"/>
      <c r="EEG227" s="566"/>
      <c r="EEH227" s="566"/>
      <c r="EEI227" s="566"/>
      <c r="EEJ227" s="227"/>
      <c r="EEK227" s="566"/>
      <c r="EEL227" s="566"/>
      <c r="EEM227" s="566"/>
      <c r="EEN227" s="566"/>
      <c r="EEO227" s="566"/>
      <c r="EEP227" s="566"/>
      <c r="EEQ227" s="566"/>
      <c r="EER227" s="566"/>
      <c r="EES227" s="566"/>
      <c r="EET227" s="566"/>
      <c r="EEU227" s="566"/>
      <c r="EEV227" s="566"/>
      <c r="EEW227" s="566"/>
      <c r="EEX227" s="566"/>
      <c r="EEY227" s="566"/>
      <c r="EEZ227" s="227"/>
      <c r="EFA227" s="566"/>
      <c r="EFB227" s="566"/>
      <c r="EFC227" s="566"/>
      <c r="EFD227" s="566"/>
      <c r="EFE227" s="566"/>
      <c r="EFF227" s="566"/>
      <c r="EFG227" s="566"/>
      <c r="EFH227" s="566"/>
      <c r="EFI227" s="566"/>
      <c r="EFJ227" s="566"/>
      <c r="EFK227" s="566"/>
      <c r="EFL227" s="566"/>
      <c r="EFM227" s="566"/>
      <c r="EFN227" s="566"/>
      <c r="EFO227" s="566"/>
      <c r="EFP227" s="227"/>
      <c r="EFQ227" s="566"/>
      <c r="EFR227" s="566"/>
      <c r="EFS227" s="566"/>
      <c r="EFT227" s="566"/>
      <c r="EFU227" s="566"/>
      <c r="EFV227" s="566"/>
      <c r="EFW227" s="566"/>
      <c r="EFX227" s="566"/>
      <c r="EFY227" s="566"/>
      <c r="EFZ227" s="566"/>
      <c r="EGA227" s="566"/>
      <c r="EGB227" s="566"/>
      <c r="EGC227" s="566"/>
      <c r="EGD227" s="566"/>
      <c r="EGE227" s="566"/>
      <c r="EGF227" s="227"/>
      <c r="EGG227" s="566"/>
      <c r="EGH227" s="566"/>
      <c r="EGI227" s="566"/>
      <c r="EGJ227" s="566"/>
      <c r="EGK227" s="566"/>
      <c r="EGL227" s="566"/>
      <c r="EGM227" s="566"/>
      <c r="EGN227" s="566"/>
      <c r="EGO227" s="566"/>
      <c r="EGP227" s="566"/>
      <c r="EGQ227" s="566"/>
      <c r="EGR227" s="566"/>
      <c r="EGS227" s="566"/>
      <c r="EGT227" s="566"/>
      <c r="EGU227" s="566"/>
      <c r="EGV227" s="227"/>
      <c r="EGW227" s="566"/>
      <c r="EGX227" s="566"/>
      <c r="EGY227" s="566"/>
      <c r="EGZ227" s="566"/>
      <c r="EHA227" s="566"/>
      <c r="EHB227" s="566"/>
      <c r="EHC227" s="566"/>
      <c r="EHD227" s="566"/>
      <c r="EHE227" s="566"/>
      <c r="EHF227" s="566"/>
      <c r="EHG227" s="566"/>
      <c r="EHH227" s="566"/>
      <c r="EHI227" s="566"/>
      <c r="EHJ227" s="566"/>
      <c r="EHK227" s="566"/>
      <c r="EHL227" s="227"/>
      <c r="EHM227" s="566"/>
      <c r="EHN227" s="566"/>
      <c r="EHO227" s="566"/>
      <c r="EHP227" s="566"/>
      <c r="EHQ227" s="566"/>
      <c r="EHR227" s="566"/>
      <c r="EHS227" s="566"/>
      <c r="EHT227" s="566"/>
      <c r="EHU227" s="566"/>
      <c r="EHV227" s="566"/>
      <c r="EHW227" s="566"/>
      <c r="EHX227" s="566"/>
      <c r="EHY227" s="566"/>
      <c r="EHZ227" s="566"/>
      <c r="EIA227" s="566"/>
      <c r="EIB227" s="227"/>
      <c r="EIC227" s="566"/>
      <c r="EID227" s="566"/>
      <c r="EIE227" s="566"/>
      <c r="EIF227" s="566"/>
      <c r="EIG227" s="566"/>
      <c r="EIH227" s="566"/>
      <c r="EII227" s="566"/>
      <c r="EIJ227" s="566"/>
      <c r="EIK227" s="566"/>
      <c r="EIL227" s="566"/>
      <c r="EIM227" s="566"/>
      <c r="EIN227" s="566"/>
      <c r="EIO227" s="566"/>
      <c r="EIP227" s="566"/>
      <c r="EIQ227" s="566"/>
      <c r="EIR227" s="227"/>
      <c r="EIS227" s="566"/>
      <c r="EIT227" s="566"/>
      <c r="EIU227" s="566"/>
      <c r="EIV227" s="566"/>
      <c r="EIW227" s="566"/>
      <c r="EIX227" s="566"/>
      <c r="EIY227" s="566"/>
      <c r="EIZ227" s="566"/>
      <c r="EJA227" s="566"/>
      <c r="EJB227" s="566"/>
      <c r="EJC227" s="566"/>
      <c r="EJD227" s="566"/>
      <c r="EJE227" s="566"/>
      <c r="EJF227" s="566"/>
      <c r="EJG227" s="566"/>
      <c r="EJH227" s="227"/>
      <c r="EJI227" s="566"/>
      <c r="EJJ227" s="566"/>
      <c r="EJK227" s="566"/>
      <c r="EJL227" s="566"/>
      <c r="EJM227" s="566"/>
      <c r="EJN227" s="566"/>
      <c r="EJO227" s="566"/>
      <c r="EJP227" s="566"/>
      <c r="EJQ227" s="566"/>
      <c r="EJR227" s="566"/>
      <c r="EJS227" s="566"/>
      <c r="EJT227" s="566"/>
      <c r="EJU227" s="566"/>
      <c r="EJV227" s="566"/>
      <c r="EJW227" s="566"/>
      <c r="EJX227" s="227"/>
      <c r="EJY227" s="566"/>
      <c r="EJZ227" s="566"/>
      <c r="EKA227" s="566"/>
      <c r="EKB227" s="566"/>
      <c r="EKC227" s="566"/>
      <c r="EKD227" s="566"/>
      <c r="EKE227" s="566"/>
      <c r="EKF227" s="566"/>
      <c r="EKG227" s="566"/>
      <c r="EKH227" s="566"/>
      <c r="EKI227" s="566"/>
      <c r="EKJ227" s="566"/>
      <c r="EKK227" s="566"/>
      <c r="EKL227" s="566"/>
      <c r="EKM227" s="566"/>
      <c r="EKN227" s="227"/>
      <c r="EKO227" s="566"/>
      <c r="EKP227" s="566"/>
      <c r="EKQ227" s="566"/>
      <c r="EKR227" s="566"/>
      <c r="EKS227" s="566"/>
      <c r="EKT227" s="566"/>
      <c r="EKU227" s="566"/>
      <c r="EKV227" s="566"/>
      <c r="EKW227" s="566"/>
      <c r="EKX227" s="566"/>
      <c r="EKY227" s="566"/>
      <c r="EKZ227" s="566"/>
      <c r="ELA227" s="566"/>
      <c r="ELB227" s="566"/>
      <c r="ELC227" s="566"/>
      <c r="ELD227" s="227"/>
      <c r="ELE227" s="566"/>
      <c r="ELF227" s="566"/>
      <c r="ELG227" s="566"/>
      <c r="ELH227" s="566"/>
      <c r="ELI227" s="566"/>
      <c r="ELJ227" s="566"/>
      <c r="ELK227" s="566"/>
      <c r="ELL227" s="566"/>
      <c r="ELM227" s="566"/>
      <c r="ELN227" s="566"/>
      <c r="ELO227" s="566"/>
      <c r="ELP227" s="566"/>
      <c r="ELQ227" s="566"/>
      <c r="ELR227" s="566"/>
      <c r="ELS227" s="566"/>
      <c r="ELT227" s="227"/>
      <c r="ELU227" s="566"/>
      <c r="ELV227" s="566"/>
      <c r="ELW227" s="566"/>
      <c r="ELX227" s="566"/>
      <c r="ELY227" s="566"/>
      <c r="ELZ227" s="566"/>
      <c r="EMA227" s="566"/>
      <c r="EMB227" s="566"/>
      <c r="EMC227" s="566"/>
      <c r="EMD227" s="566"/>
      <c r="EME227" s="566"/>
      <c r="EMF227" s="566"/>
      <c r="EMG227" s="566"/>
      <c r="EMH227" s="566"/>
      <c r="EMI227" s="566"/>
      <c r="EMJ227" s="227"/>
      <c r="EMK227" s="566"/>
      <c r="EML227" s="566"/>
      <c r="EMM227" s="566"/>
      <c r="EMN227" s="566"/>
      <c r="EMO227" s="566"/>
      <c r="EMP227" s="566"/>
      <c r="EMQ227" s="566"/>
      <c r="EMR227" s="566"/>
      <c r="EMS227" s="566"/>
      <c r="EMT227" s="566"/>
      <c r="EMU227" s="566"/>
      <c r="EMV227" s="566"/>
      <c r="EMW227" s="566"/>
      <c r="EMX227" s="566"/>
      <c r="EMY227" s="566"/>
      <c r="EMZ227" s="227"/>
      <c r="ENA227" s="566"/>
      <c r="ENB227" s="566"/>
      <c r="ENC227" s="566"/>
      <c r="END227" s="566"/>
      <c r="ENE227" s="566"/>
      <c r="ENF227" s="566"/>
      <c r="ENG227" s="566"/>
      <c r="ENH227" s="566"/>
      <c r="ENI227" s="566"/>
      <c r="ENJ227" s="566"/>
      <c r="ENK227" s="566"/>
      <c r="ENL227" s="566"/>
      <c r="ENM227" s="566"/>
      <c r="ENN227" s="566"/>
      <c r="ENO227" s="566"/>
      <c r="ENP227" s="227"/>
      <c r="ENQ227" s="566"/>
      <c r="ENR227" s="566"/>
      <c r="ENS227" s="566"/>
      <c r="ENT227" s="566"/>
      <c r="ENU227" s="566"/>
      <c r="ENV227" s="566"/>
      <c r="ENW227" s="566"/>
      <c r="ENX227" s="566"/>
      <c r="ENY227" s="566"/>
      <c r="ENZ227" s="566"/>
      <c r="EOA227" s="566"/>
      <c r="EOB227" s="566"/>
      <c r="EOC227" s="566"/>
      <c r="EOD227" s="566"/>
      <c r="EOE227" s="566"/>
      <c r="EOF227" s="227"/>
      <c r="EOG227" s="566"/>
      <c r="EOH227" s="566"/>
      <c r="EOI227" s="566"/>
      <c r="EOJ227" s="566"/>
      <c r="EOK227" s="566"/>
      <c r="EOL227" s="566"/>
      <c r="EOM227" s="566"/>
      <c r="EON227" s="566"/>
      <c r="EOO227" s="566"/>
      <c r="EOP227" s="566"/>
      <c r="EOQ227" s="566"/>
      <c r="EOR227" s="566"/>
      <c r="EOS227" s="566"/>
      <c r="EOT227" s="566"/>
      <c r="EOU227" s="566"/>
      <c r="EOV227" s="227"/>
      <c r="EOW227" s="566"/>
      <c r="EOX227" s="566"/>
      <c r="EOY227" s="566"/>
      <c r="EOZ227" s="566"/>
      <c r="EPA227" s="566"/>
      <c r="EPB227" s="566"/>
      <c r="EPC227" s="566"/>
      <c r="EPD227" s="566"/>
      <c r="EPE227" s="566"/>
      <c r="EPF227" s="566"/>
      <c r="EPG227" s="566"/>
      <c r="EPH227" s="566"/>
      <c r="EPI227" s="566"/>
      <c r="EPJ227" s="566"/>
      <c r="EPK227" s="566"/>
      <c r="EPL227" s="227"/>
      <c r="EPM227" s="566"/>
      <c r="EPN227" s="566"/>
      <c r="EPO227" s="566"/>
      <c r="EPP227" s="566"/>
      <c r="EPQ227" s="566"/>
      <c r="EPR227" s="566"/>
      <c r="EPS227" s="566"/>
      <c r="EPT227" s="566"/>
      <c r="EPU227" s="566"/>
      <c r="EPV227" s="566"/>
      <c r="EPW227" s="566"/>
      <c r="EPX227" s="566"/>
      <c r="EPY227" s="566"/>
      <c r="EPZ227" s="566"/>
      <c r="EQA227" s="566"/>
      <c r="EQB227" s="227"/>
      <c r="EQC227" s="566"/>
      <c r="EQD227" s="566"/>
      <c r="EQE227" s="566"/>
      <c r="EQF227" s="566"/>
      <c r="EQG227" s="566"/>
      <c r="EQH227" s="566"/>
      <c r="EQI227" s="566"/>
      <c r="EQJ227" s="566"/>
      <c r="EQK227" s="566"/>
      <c r="EQL227" s="566"/>
      <c r="EQM227" s="566"/>
      <c r="EQN227" s="566"/>
      <c r="EQO227" s="566"/>
      <c r="EQP227" s="566"/>
      <c r="EQQ227" s="566"/>
      <c r="EQR227" s="227"/>
      <c r="EQS227" s="566"/>
      <c r="EQT227" s="566"/>
      <c r="EQU227" s="566"/>
      <c r="EQV227" s="566"/>
      <c r="EQW227" s="566"/>
      <c r="EQX227" s="566"/>
      <c r="EQY227" s="566"/>
      <c r="EQZ227" s="566"/>
      <c r="ERA227" s="566"/>
      <c r="ERB227" s="566"/>
      <c r="ERC227" s="566"/>
      <c r="ERD227" s="566"/>
      <c r="ERE227" s="566"/>
      <c r="ERF227" s="566"/>
      <c r="ERG227" s="566"/>
      <c r="ERH227" s="227"/>
      <c r="ERI227" s="566"/>
      <c r="ERJ227" s="566"/>
      <c r="ERK227" s="566"/>
      <c r="ERL227" s="566"/>
      <c r="ERM227" s="566"/>
      <c r="ERN227" s="566"/>
      <c r="ERO227" s="566"/>
      <c r="ERP227" s="566"/>
      <c r="ERQ227" s="566"/>
      <c r="ERR227" s="566"/>
      <c r="ERS227" s="566"/>
      <c r="ERT227" s="566"/>
      <c r="ERU227" s="566"/>
      <c r="ERV227" s="566"/>
      <c r="ERW227" s="566"/>
      <c r="ERX227" s="227"/>
      <c r="ERY227" s="566"/>
      <c r="ERZ227" s="566"/>
      <c r="ESA227" s="566"/>
      <c r="ESB227" s="566"/>
      <c r="ESC227" s="566"/>
      <c r="ESD227" s="566"/>
      <c r="ESE227" s="566"/>
      <c r="ESF227" s="566"/>
      <c r="ESG227" s="566"/>
      <c r="ESH227" s="566"/>
      <c r="ESI227" s="566"/>
      <c r="ESJ227" s="566"/>
      <c r="ESK227" s="566"/>
      <c r="ESL227" s="566"/>
      <c r="ESM227" s="566"/>
      <c r="ESN227" s="227"/>
      <c r="ESO227" s="566"/>
      <c r="ESP227" s="566"/>
      <c r="ESQ227" s="566"/>
      <c r="ESR227" s="566"/>
      <c r="ESS227" s="566"/>
      <c r="EST227" s="566"/>
      <c r="ESU227" s="566"/>
      <c r="ESV227" s="566"/>
      <c r="ESW227" s="566"/>
      <c r="ESX227" s="566"/>
      <c r="ESY227" s="566"/>
      <c r="ESZ227" s="566"/>
      <c r="ETA227" s="566"/>
      <c r="ETB227" s="566"/>
      <c r="ETC227" s="566"/>
      <c r="ETD227" s="227"/>
      <c r="ETE227" s="566"/>
      <c r="ETF227" s="566"/>
      <c r="ETG227" s="566"/>
      <c r="ETH227" s="566"/>
      <c r="ETI227" s="566"/>
      <c r="ETJ227" s="566"/>
      <c r="ETK227" s="566"/>
      <c r="ETL227" s="566"/>
      <c r="ETM227" s="566"/>
      <c r="ETN227" s="566"/>
      <c r="ETO227" s="566"/>
      <c r="ETP227" s="566"/>
      <c r="ETQ227" s="566"/>
      <c r="ETR227" s="566"/>
      <c r="ETS227" s="566"/>
      <c r="ETT227" s="227"/>
      <c r="ETU227" s="566"/>
      <c r="ETV227" s="566"/>
      <c r="ETW227" s="566"/>
      <c r="ETX227" s="566"/>
      <c r="ETY227" s="566"/>
      <c r="ETZ227" s="566"/>
      <c r="EUA227" s="566"/>
      <c r="EUB227" s="566"/>
      <c r="EUC227" s="566"/>
      <c r="EUD227" s="566"/>
      <c r="EUE227" s="566"/>
      <c r="EUF227" s="566"/>
      <c r="EUG227" s="566"/>
      <c r="EUH227" s="566"/>
      <c r="EUI227" s="566"/>
      <c r="EUJ227" s="227"/>
      <c r="EUK227" s="566"/>
      <c r="EUL227" s="566"/>
      <c r="EUM227" s="566"/>
      <c r="EUN227" s="566"/>
      <c r="EUO227" s="566"/>
      <c r="EUP227" s="566"/>
      <c r="EUQ227" s="566"/>
      <c r="EUR227" s="566"/>
      <c r="EUS227" s="566"/>
      <c r="EUT227" s="566"/>
      <c r="EUU227" s="566"/>
      <c r="EUV227" s="566"/>
      <c r="EUW227" s="566"/>
      <c r="EUX227" s="566"/>
      <c r="EUY227" s="566"/>
      <c r="EUZ227" s="227"/>
      <c r="EVA227" s="566"/>
      <c r="EVB227" s="566"/>
      <c r="EVC227" s="566"/>
      <c r="EVD227" s="566"/>
      <c r="EVE227" s="566"/>
      <c r="EVF227" s="566"/>
      <c r="EVG227" s="566"/>
      <c r="EVH227" s="566"/>
      <c r="EVI227" s="566"/>
      <c r="EVJ227" s="566"/>
      <c r="EVK227" s="566"/>
      <c r="EVL227" s="566"/>
      <c r="EVM227" s="566"/>
      <c r="EVN227" s="566"/>
      <c r="EVO227" s="566"/>
      <c r="EVP227" s="227"/>
      <c r="EVQ227" s="566"/>
      <c r="EVR227" s="566"/>
      <c r="EVS227" s="566"/>
      <c r="EVT227" s="566"/>
      <c r="EVU227" s="566"/>
      <c r="EVV227" s="566"/>
      <c r="EVW227" s="566"/>
      <c r="EVX227" s="566"/>
      <c r="EVY227" s="566"/>
      <c r="EVZ227" s="566"/>
      <c r="EWA227" s="566"/>
      <c r="EWB227" s="566"/>
      <c r="EWC227" s="566"/>
      <c r="EWD227" s="566"/>
      <c r="EWE227" s="566"/>
      <c r="EWF227" s="227"/>
      <c r="EWG227" s="566"/>
      <c r="EWH227" s="566"/>
      <c r="EWI227" s="566"/>
      <c r="EWJ227" s="566"/>
      <c r="EWK227" s="566"/>
      <c r="EWL227" s="566"/>
      <c r="EWM227" s="566"/>
      <c r="EWN227" s="566"/>
      <c r="EWO227" s="566"/>
      <c r="EWP227" s="566"/>
      <c r="EWQ227" s="566"/>
      <c r="EWR227" s="566"/>
      <c r="EWS227" s="566"/>
      <c r="EWT227" s="566"/>
      <c r="EWU227" s="566"/>
      <c r="EWV227" s="227"/>
      <c r="EWW227" s="566"/>
      <c r="EWX227" s="566"/>
      <c r="EWY227" s="566"/>
      <c r="EWZ227" s="566"/>
      <c r="EXA227" s="566"/>
      <c r="EXB227" s="566"/>
      <c r="EXC227" s="566"/>
      <c r="EXD227" s="566"/>
      <c r="EXE227" s="566"/>
      <c r="EXF227" s="566"/>
      <c r="EXG227" s="566"/>
      <c r="EXH227" s="566"/>
      <c r="EXI227" s="566"/>
      <c r="EXJ227" s="566"/>
      <c r="EXK227" s="566"/>
      <c r="EXL227" s="227"/>
      <c r="EXM227" s="566"/>
      <c r="EXN227" s="566"/>
      <c r="EXO227" s="566"/>
      <c r="EXP227" s="566"/>
      <c r="EXQ227" s="566"/>
      <c r="EXR227" s="566"/>
      <c r="EXS227" s="566"/>
      <c r="EXT227" s="566"/>
      <c r="EXU227" s="566"/>
      <c r="EXV227" s="566"/>
      <c r="EXW227" s="566"/>
      <c r="EXX227" s="566"/>
      <c r="EXY227" s="566"/>
      <c r="EXZ227" s="566"/>
      <c r="EYA227" s="566"/>
      <c r="EYB227" s="227"/>
      <c r="EYC227" s="566"/>
      <c r="EYD227" s="566"/>
      <c r="EYE227" s="566"/>
      <c r="EYF227" s="566"/>
      <c r="EYG227" s="566"/>
      <c r="EYH227" s="566"/>
      <c r="EYI227" s="566"/>
      <c r="EYJ227" s="566"/>
      <c r="EYK227" s="566"/>
      <c r="EYL227" s="566"/>
      <c r="EYM227" s="566"/>
      <c r="EYN227" s="566"/>
      <c r="EYO227" s="566"/>
      <c r="EYP227" s="566"/>
      <c r="EYQ227" s="566"/>
      <c r="EYR227" s="227"/>
      <c r="EYS227" s="566"/>
      <c r="EYT227" s="566"/>
      <c r="EYU227" s="566"/>
      <c r="EYV227" s="566"/>
      <c r="EYW227" s="566"/>
      <c r="EYX227" s="566"/>
      <c r="EYY227" s="566"/>
      <c r="EYZ227" s="566"/>
      <c r="EZA227" s="566"/>
      <c r="EZB227" s="566"/>
      <c r="EZC227" s="566"/>
      <c r="EZD227" s="566"/>
      <c r="EZE227" s="566"/>
      <c r="EZF227" s="566"/>
      <c r="EZG227" s="566"/>
      <c r="EZH227" s="227"/>
      <c r="EZI227" s="566"/>
      <c r="EZJ227" s="566"/>
      <c r="EZK227" s="566"/>
      <c r="EZL227" s="566"/>
      <c r="EZM227" s="566"/>
      <c r="EZN227" s="566"/>
      <c r="EZO227" s="566"/>
      <c r="EZP227" s="566"/>
      <c r="EZQ227" s="566"/>
      <c r="EZR227" s="566"/>
      <c r="EZS227" s="566"/>
      <c r="EZT227" s="566"/>
      <c r="EZU227" s="566"/>
      <c r="EZV227" s="566"/>
      <c r="EZW227" s="566"/>
      <c r="EZX227" s="227"/>
      <c r="EZY227" s="566"/>
      <c r="EZZ227" s="566"/>
      <c r="FAA227" s="566"/>
      <c r="FAB227" s="566"/>
      <c r="FAC227" s="566"/>
      <c r="FAD227" s="566"/>
      <c r="FAE227" s="566"/>
      <c r="FAF227" s="566"/>
      <c r="FAG227" s="566"/>
      <c r="FAH227" s="566"/>
      <c r="FAI227" s="566"/>
      <c r="FAJ227" s="566"/>
      <c r="FAK227" s="566"/>
      <c r="FAL227" s="566"/>
      <c r="FAM227" s="566"/>
      <c r="FAN227" s="227"/>
      <c r="FAO227" s="566"/>
      <c r="FAP227" s="566"/>
      <c r="FAQ227" s="566"/>
      <c r="FAR227" s="566"/>
      <c r="FAS227" s="566"/>
      <c r="FAT227" s="566"/>
      <c r="FAU227" s="566"/>
      <c r="FAV227" s="566"/>
      <c r="FAW227" s="566"/>
      <c r="FAX227" s="566"/>
      <c r="FAY227" s="566"/>
      <c r="FAZ227" s="566"/>
      <c r="FBA227" s="566"/>
      <c r="FBB227" s="566"/>
      <c r="FBC227" s="566"/>
      <c r="FBD227" s="227"/>
      <c r="FBE227" s="566"/>
      <c r="FBF227" s="566"/>
      <c r="FBG227" s="566"/>
      <c r="FBH227" s="566"/>
      <c r="FBI227" s="566"/>
      <c r="FBJ227" s="566"/>
      <c r="FBK227" s="566"/>
      <c r="FBL227" s="566"/>
      <c r="FBM227" s="566"/>
      <c r="FBN227" s="566"/>
      <c r="FBO227" s="566"/>
      <c r="FBP227" s="566"/>
      <c r="FBQ227" s="566"/>
      <c r="FBR227" s="566"/>
      <c r="FBS227" s="566"/>
      <c r="FBT227" s="227"/>
      <c r="FBU227" s="566"/>
      <c r="FBV227" s="566"/>
      <c r="FBW227" s="566"/>
      <c r="FBX227" s="566"/>
      <c r="FBY227" s="566"/>
      <c r="FBZ227" s="566"/>
      <c r="FCA227" s="566"/>
      <c r="FCB227" s="566"/>
      <c r="FCC227" s="566"/>
      <c r="FCD227" s="566"/>
      <c r="FCE227" s="566"/>
      <c r="FCF227" s="566"/>
      <c r="FCG227" s="566"/>
      <c r="FCH227" s="566"/>
      <c r="FCI227" s="566"/>
      <c r="FCJ227" s="227"/>
      <c r="FCK227" s="566"/>
      <c r="FCL227" s="566"/>
      <c r="FCM227" s="566"/>
      <c r="FCN227" s="566"/>
      <c r="FCO227" s="566"/>
      <c r="FCP227" s="566"/>
      <c r="FCQ227" s="566"/>
      <c r="FCR227" s="566"/>
      <c r="FCS227" s="566"/>
      <c r="FCT227" s="566"/>
      <c r="FCU227" s="566"/>
      <c r="FCV227" s="566"/>
      <c r="FCW227" s="566"/>
      <c r="FCX227" s="566"/>
      <c r="FCY227" s="566"/>
      <c r="FCZ227" s="227"/>
      <c r="FDA227" s="566"/>
      <c r="FDB227" s="566"/>
      <c r="FDC227" s="566"/>
      <c r="FDD227" s="566"/>
      <c r="FDE227" s="566"/>
      <c r="FDF227" s="566"/>
      <c r="FDG227" s="566"/>
      <c r="FDH227" s="566"/>
      <c r="FDI227" s="566"/>
      <c r="FDJ227" s="566"/>
      <c r="FDK227" s="566"/>
      <c r="FDL227" s="566"/>
      <c r="FDM227" s="566"/>
      <c r="FDN227" s="566"/>
      <c r="FDO227" s="566"/>
      <c r="FDP227" s="227"/>
      <c r="FDQ227" s="566"/>
      <c r="FDR227" s="566"/>
      <c r="FDS227" s="566"/>
      <c r="FDT227" s="566"/>
      <c r="FDU227" s="566"/>
      <c r="FDV227" s="566"/>
      <c r="FDW227" s="566"/>
      <c r="FDX227" s="566"/>
      <c r="FDY227" s="566"/>
      <c r="FDZ227" s="566"/>
      <c r="FEA227" s="566"/>
      <c r="FEB227" s="566"/>
      <c r="FEC227" s="566"/>
      <c r="FED227" s="566"/>
      <c r="FEE227" s="566"/>
      <c r="FEF227" s="227"/>
      <c r="FEG227" s="566"/>
      <c r="FEH227" s="566"/>
      <c r="FEI227" s="566"/>
      <c r="FEJ227" s="566"/>
      <c r="FEK227" s="566"/>
      <c r="FEL227" s="566"/>
      <c r="FEM227" s="566"/>
      <c r="FEN227" s="566"/>
      <c r="FEO227" s="566"/>
      <c r="FEP227" s="566"/>
      <c r="FEQ227" s="566"/>
      <c r="FER227" s="566"/>
      <c r="FES227" s="566"/>
      <c r="FET227" s="566"/>
      <c r="FEU227" s="566"/>
      <c r="FEV227" s="227"/>
      <c r="FEW227" s="566"/>
      <c r="FEX227" s="566"/>
      <c r="FEY227" s="566"/>
      <c r="FEZ227" s="566"/>
      <c r="FFA227" s="566"/>
      <c r="FFB227" s="566"/>
      <c r="FFC227" s="566"/>
      <c r="FFD227" s="566"/>
      <c r="FFE227" s="566"/>
      <c r="FFF227" s="566"/>
      <c r="FFG227" s="566"/>
      <c r="FFH227" s="566"/>
      <c r="FFI227" s="566"/>
      <c r="FFJ227" s="566"/>
      <c r="FFK227" s="566"/>
      <c r="FFL227" s="227"/>
      <c r="FFM227" s="566"/>
      <c r="FFN227" s="566"/>
      <c r="FFO227" s="566"/>
      <c r="FFP227" s="566"/>
      <c r="FFQ227" s="566"/>
      <c r="FFR227" s="566"/>
      <c r="FFS227" s="566"/>
      <c r="FFT227" s="566"/>
      <c r="FFU227" s="566"/>
      <c r="FFV227" s="566"/>
      <c r="FFW227" s="566"/>
      <c r="FFX227" s="566"/>
      <c r="FFY227" s="566"/>
      <c r="FFZ227" s="566"/>
      <c r="FGA227" s="566"/>
      <c r="FGB227" s="227"/>
      <c r="FGC227" s="566"/>
      <c r="FGD227" s="566"/>
      <c r="FGE227" s="566"/>
      <c r="FGF227" s="566"/>
      <c r="FGG227" s="566"/>
      <c r="FGH227" s="566"/>
      <c r="FGI227" s="566"/>
      <c r="FGJ227" s="566"/>
      <c r="FGK227" s="566"/>
      <c r="FGL227" s="566"/>
      <c r="FGM227" s="566"/>
      <c r="FGN227" s="566"/>
      <c r="FGO227" s="566"/>
      <c r="FGP227" s="566"/>
      <c r="FGQ227" s="566"/>
      <c r="FGR227" s="227"/>
      <c r="FGS227" s="566"/>
      <c r="FGT227" s="566"/>
      <c r="FGU227" s="566"/>
      <c r="FGV227" s="566"/>
      <c r="FGW227" s="566"/>
      <c r="FGX227" s="566"/>
      <c r="FGY227" s="566"/>
      <c r="FGZ227" s="566"/>
      <c r="FHA227" s="566"/>
      <c r="FHB227" s="566"/>
      <c r="FHC227" s="566"/>
      <c r="FHD227" s="566"/>
      <c r="FHE227" s="566"/>
      <c r="FHF227" s="566"/>
      <c r="FHG227" s="566"/>
      <c r="FHH227" s="227"/>
      <c r="FHI227" s="566"/>
      <c r="FHJ227" s="566"/>
      <c r="FHK227" s="566"/>
      <c r="FHL227" s="566"/>
      <c r="FHM227" s="566"/>
      <c r="FHN227" s="566"/>
      <c r="FHO227" s="566"/>
      <c r="FHP227" s="566"/>
      <c r="FHQ227" s="566"/>
      <c r="FHR227" s="566"/>
      <c r="FHS227" s="566"/>
      <c r="FHT227" s="566"/>
      <c r="FHU227" s="566"/>
      <c r="FHV227" s="566"/>
      <c r="FHW227" s="566"/>
      <c r="FHX227" s="227"/>
      <c r="FHY227" s="566"/>
      <c r="FHZ227" s="566"/>
      <c r="FIA227" s="566"/>
      <c r="FIB227" s="566"/>
      <c r="FIC227" s="566"/>
      <c r="FID227" s="566"/>
      <c r="FIE227" s="566"/>
      <c r="FIF227" s="566"/>
      <c r="FIG227" s="566"/>
      <c r="FIH227" s="566"/>
      <c r="FII227" s="566"/>
      <c r="FIJ227" s="566"/>
      <c r="FIK227" s="566"/>
      <c r="FIL227" s="566"/>
      <c r="FIM227" s="566"/>
      <c r="FIN227" s="227"/>
      <c r="FIO227" s="566"/>
      <c r="FIP227" s="566"/>
      <c r="FIQ227" s="566"/>
      <c r="FIR227" s="566"/>
      <c r="FIS227" s="566"/>
      <c r="FIT227" s="566"/>
      <c r="FIU227" s="566"/>
      <c r="FIV227" s="566"/>
      <c r="FIW227" s="566"/>
      <c r="FIX227" s="566"/>
      <c r="FIY227" s="566"/>
      <c r="FIZ227" s="566"/>
      <c r="FJA227" s="566"/>
      <c r="FJB227" s="566"/>
      <c r="FJC227" s="566"/>
      <c r="FJD227" s="227"/>
      <c r="FJE227" s="566"/>
      <c r="FJF227" s="566"/>
      <c r="FJG227" s="566"/>
      <c r="FJH227" s="566"/>
      <c r="FJI227" s="566"/>
      <c r="FJJ227" s="566"/>
      <c r="FJK227" s="566"/>
      <c r="FJL227" s="566"/>
      <c r="FJM227" s="566"/>
      <c r="FJN227" s="566"/>
      <c r="FJO227" s="566"/>
      <c r="FJP227" s="566"/>
      <c r="FJQ227" s="566"/>
      <c r="FJR227" s="566"/>
      <c r="FJS227" s="566"/>
      <c r="FJT227" s="227"/>
      <c r="FJU227" s="566"/>
      <c r="FJV227" s="566"/>
      <c r="FJW227" s="566"/>
      <c r="FJX227" s="566"/>
      <c r="FJY227" s="566"/>
      <c r="FJZ227" s="566"/>
      <c r="FKA227" s="566"/>
      <c r="FKB227" s="566"/>
      <c r="FKC227" s="566"/>
      <c r="FKD227" s="566"/>
      <c r="FKE227" s="566"/>
      <c r="FKF227" s="566"/>
      <c r="FKG227" s="566"/>
      <c r="FKH227" s="566"/>
      <c r="FKI227" s="566"/>
      <c r="FKJ227" s="227"/>
      <c r="FKK227" s="566"/>
      <c r="FKL227" s="566"/>
      <c r="FKM227" s="566"/>
      <c r="FKN227" s="566"/>
      <c r="FKO227" s="566"/>
      <c r="FKP227" s="566"/>
      <c r="FKQ227" s="566"/>
      <c r="FKR227" s="566"/>
      <c r="FKS227" s="566"/>
      <c r="FKT227" s="566"/>
      <c r="FKU227" s="566"/>
      <c r="FKV227" s="566"/>
      <c r="FKW227" s="566"/>
      <c r="FKX227" s="566"/>
      <c r="FKY227" s="566"/>
      <c r="FKZ227" s="227"/>
      <c r="FLA227" s="566"/>
      <c r="FLB227" s="566"/>
      <c r="FLC227" s="566"/>
      <c r="FLD227" s="566"/>
      <c r="FLE227" s="566"/>
      <c r="FLF227" s="566"/>
      <c r="FLG227" s="566"/>
      <c r="FLH227" s="566"/>
      <c r="FLI227" s="566"/>
      <c r="FLJ227" s="566"/>
      <c r="FLK227" s="566"/>
      <c r="FLL227" s="566"/>
      <c r="FLM227" s="566"/>
      <c r="FLN227" s="566"/>
      <c r="FLO227" s="566"/>
      <c r="FLP227" s="227"/>
      <c r="FLQ227" s="566"/>
      <c r="FLR227" s="566"/>
      <c r="FLS227" s="566"/>
      <c r="FLT227" s="566"/>
      <c r="FLU227" s="566"/>
      <c r="FLV227" s="566"/>
      <c r="FLW227" s="566"/>
      <c r="FLX227" s="566"/>
      <c r="FLY227" s="566"/>
      <c r="FLZ227" s="566"/>
      <c r="FMA227" s="566"/>
      <c r="FMB227" s="566"/>
      <c r="FMC227" s="566"/>
      <c r="FMD227" s="566"/>
      <c r="FME227" s="566"/>
      <c r="FMF227" s="227"/>
      <c r="FMG227" s="566"/>
      <c r="FMH227" s="566"/>
      <c r="FMI227" s="566"/>
      <c r="FMJ227" s="566"/>
      <c r="FMK227" s="566"/>
      <c r="FML227" s="566"/>
      <c r="FMM227" s="566"/>
      <c r="FMN227" s="566"/>
      <c r="FMO227" s="566"/>
      <c r="FMP227" s="566"/>
      <c r="FMQ227" s="566"/>
      <c r="FMR227" s="566"/>
      <c r="FMS227" s="566"/>
      <c r="FMT227" s="566"/>
      <c r="FMU227" s="566"/>
      <c r="FMV227" s="227"/>
      <c r="FMW227" s="566"/>
      <c r="FMX227" s="566"/>
      <c r="FMY227" s="566"/>
      <c r="FMZ227" s="566"/>
      <c r="FNA227" s="566"/>
      <c r="FNB227" s="566"/>
      <c r="FNC227" s="566"/>
      <c r="FND227" s="566"/>
      <c r="FNE227" s="566"/>
      <c r="FNF227" s="566"/>
      <c r="FNG227" s="566"/>
      <c r="FNH227" s="566"/>
      <c r="FNI227" s="566"/>
      <c r="FNJ227" s="566"/>
      <c r="FNK227" s="566"/>
      <c r="FNL227" s="227"/>
      <c r="FNM227" s="566"/>
      <c r="FNN227" s="566"/>
      <c r="FNO227" s="566"/>
      <c r="FNP227" s="566"/>
      <c r="FNQ227" s="566"/>
      <c r="FNR227" s="566"/>
      <c r="FNS227" s="566"/>
      <c r="FNT227" s="566"/>
      <c r="FNU227" s="566"/>
      <c r="FNV227" s="566"/>
      <c r="FNW227" s="566"/>
      <c r="FNX227" s="566"/>
      <c r="FNY227" s="566"/>
      <c r="FNZ227" s="566"/>
      <c r="FOA227" s="566"/>
      <c r="FOB227" s="227"/>
      <c r="FOC227" s="566"/>
      <c r="FOD227" s="566"/>
      <c r="FOE227" s="566"/>
      <c r="FOF227" s="566"/>
      <c r="FOG227" s="566"/>
      <c r="FOH227" s="566"/>
      <c r="FOI227" s="566"/>
      <c r="FOJ227" s="566"/>
      <c r="FOK227" s="566"/>
      <c r="FOL227" s="566"/>
      <c r="FOM227" s="566"/>
      <c r="FON227" s="566"/>
      <c r="FOO227" s="566"/>
      <c r="FOP227" s="566"/>
      <c r="FOQ227" s="566"/>
      <c r="FOR227" s="227"/>
      <c r="FOS227" s="566"/>
      <c r="FOT227" s="566"/>
      <c r="FOU227" s="566"/>
      <c r="FOV227" s="566"/>
      <c r="FOW227" s="566"/>
      <c r="FOX227" s="566"/>
      <c r="FOY227" s="566"/>
      <c r="FOZ227" s="566"/>
      <c r="FPA227" s="566"/>
      <c r="FPB227" s="566"/>
      <c r="FPC227" s="566"/>
      <c r="FPD227" s="566"/>
      <c r="FPE227" s="566"/>
      <c r="FPF227" s="566"/>
      <c r="FPG227" s="566"/>
      <c r="FPH227" s="227"/>
      <c r="FPI227" s="566"/>
      <c r="FPJ227" s="566"/>
      <c r="FPK227" s="566"/>
      <c r="FPL227" s="566"/>
      <c r="FPM227" s="566"/>
      <c r="FPN227" s="566"/>
      <c r="FPO227" s="566"/>
      <c r="FPP227" s="566"/>
      <c r="FPQ227" s="566"/>
      <c r="FPR227" s="566"/>
      <c r="FPS227" s="566"/>
      <c r="FPT227" s="566"/>
      <c r="FPU227" s="566"/>
      <c r="FPV227" s="566"/>
      <c r="FPW227" s="566"/>
      <c r="FPX227" s="227"/>
      <c r="FPY227" s="566"/>
      <c r="FPZ227" s="566"/>
      <c r="FQA227" s="566"/>
      <c r="FQB227" s="566"/>
      <c r="FQC227" s="566"/>
      <c r="FQD227" s="566"/>
      <c r="FQE227" s="566"/>
      <c r="FQF227" s="566"/>
      <c r="FQG227" s="566"/>
      <c r="FQH227" s="566"/>
      <c r="FQI227" s="566"/>
      <c r="FQJ227" s="566"/>
      <c r="FQK227" s="566"/>
      <c r="FQL227" s="566"/>
      <c r="FQM227" s="566"/>
      <c r="FQN227" s="227"/>
      <c r="FQO227" s="566"/>
      <c r="FQP227" s="566"/>
      <c r="FQQ227" s="566"/>
      <c r="FQR227" s="566"/>
      <c r="FQS227" s="566"/>
      <c r="FQT227" s="566"/>
      <c r="FQU227" s="566"/>
      <c r="FQV227" s="566"/>
      <c r="FQW227" s="566"/>
      <c r="FQX227" s="566"/>
      <c r="FQY227" s="566"/>
      <c r="FQZ227" s="566"/>
      <c r="FRA227" s="566"/>
      <c r="FRB227" s="566"/>
      <c r="FRC227" s="566"/>
      <c r="FRD227" s="227"/>
      <c r="FRE227" s="566"/>
      <c r="FRF227" s="566"/>
      <c r="FRG227" s="566"/>
      <c r="FRH227" s="566"/>
      <c r="FRI227" s="566"/>
      <c r="FRJ227" s="566"/>
      <c r="FRK227" s="566"/>
      <c r="FRL227" s="566"/>
      <c r="FRM227" s="566"/>
      <c r="FRN227" s="566"/>
      <c r="FRO227" s="566"/>
      <c r="FRP227" s="566"/>
      <c r="FRQ227" s="566"/>
      <c r="FRR227" s="566"/>
      <c r="FRS227" s="566"/>
      <c r="FRT227" s="227"/>
      <c r="FRU227" s="566"/>
      <c r="FRV227" s="566"/>
      <c r="FRW227" s="566"/>
      <c r="FRX227" s="566"/>
      <c r="FRY227" s="566"/>
      <c r="FRZ227" s="566"/>
      <c r="FSA227" s="566"/>
      <c r="FSB227" s="566"/>
      <c r="FSC227" s="566"/>
      <c r="FSD227" s="566"/>
      <c r="FSE227" s="566"/>
      <c r="FSF227" s="566"/>
      <c r="FSG227" s="566"/>
      <c r="FSH227" s="566"/>
      <c r="FSI227" s="566"/>
      <c r="FSJ227" s="227"/>
      <c r="FSK227" s="566"/>
      <c r="FSL227" s="566"/>
      <c r="FSM227" s="566"/>
      <c r="FSN227" s="566"/>
      <c r="FSO227" s="566"/>
      <c r="FSP227" s="566"/>
      <c r="FSQ227" s="566"/>
      <c r="FSR227" s="566"/>
      <c r="FSS227" s="566"/>
      <c r="FST227" s="566"/>
      <c r="FSU227" s="566"/>
      <c r="FSV227" s="566"/>
      <c r="FSW227" s="566"/>
      <c r="FSX227" s="566"/>
      <c r="FSY227" s="566"/>
      <c r="FSZ227" s="227"/>
      <c r="FTA227" s="566"/>
      <c r="FTB227" s="566"/>
      <c r="FTC227" s="566"/>
      <c r="FTD227" s="566"/>
      <c r="FTE227" s="566"/>
      <c r="FTF227" s="566"/>
      <c r="FTG227" s="566"/>
      <c r="FTH227" s="566"/>
      <c r="FTI227" s="566"/>
      <c r="FTJ227" s="566"/>
      <c r="FTK227" s="566"/>
      <c r="FTL227" s="566"/>
      <c r="FTM227" s="566"/>
      <c r="FTN227" s="566"/>
      <c r="FTO227" s="566"/>
      <c r="FTP227" s="227"/>
      <c r="FTQ227" s="566"/>
      <c r="FTR227" s="566"/>
      <c r="FTS227" s="566"/>
      <c r="FTT227" s="566"/>
      <c r="FTU227" s="566"/>
      <c r="FTV227" s="566"/>
      <c r="FTW227" s="566"/>
      <c r="FTX227" s="566"/>
      <c r="FTY227" s="566"/>
      <c r="FTZ227" s="566"/>
      <c r="FUA227" s="566"/>
      <c r="FUB227" s="566"/>
      <c r="FUC227" s="566"/>
      <c r="FUD227" s="566"/>
      <c r="FUE227" s="566"/>
      <c r="FUF227" s="227"/>
      <c r="FUG227" s="566"/>
      <c r="FUH227" s="566"/>
      <c r="FUI227" s="566"/>
      <c r="FUJ227" s="566"/>
      <c r="FUK227" s="566"/>
      <c r="FUL227" s="566"/>
      <c r="FUM227" s="566"/>
      <c r="FUN227" s="566"/>
      <c r="FUO227" s="566"/>
      <c r="FUP227" s="566"/>
      <c r="FUQ227" s="566"/>
      <c r="FUR227" s="566"/>
      <c r="FUS227" s="566"/>
      <c r="FUT227" s="566"/>
      <c r="FUU227" s="566"/>
      <c r="FUV227" s="227"/>
      <c r="FUW227" s="566"/>
      <c r="FUX227" s="566"/>
      <c r="FUY227" s="566"/>
      <c r="FUZ227" s="566"/>
      <c r="FVA227" s="566"/>
      <c r="FVB227" s="566"/>
      <c r="FVC227" s="566"/>
      <c r="FVD227" s="566"/>
      <c r="FVE227" s="566"/>
      <c r="FVF227" s="566"/>
      <c r="FVG227" s="566"/>
      <c r="FVH227" s="566"/>
      <c r="FVI227" s="566"/>
      <c r="FVJ227" s="566"/>
      <c r="FVK227" s="566"/>
      <c r="FVL227" s="227"/>
      <c r="FVM227" s="566"/>
      <c r="FVN227" s="566"/>
      <c r="FVO227" s="566"/>
      <c r="FVP227" s="566"/>
      <c r="FVQ227" s="566"/>
      <c r="FVR227" s="566"/>
      <c r="FVS227" s="566"/>
      <c r="FVT227" s="566"/>
      <c r="FVU227" s="566"/>
      <c r="FVV227" s="566"/>
      <c r="FVW227" s="566"/>
      <c r="FVX227" s="566"/>
      <c r="FVY227" s="566"/>
      <c r="FVZ227" s="566"/>
      <c r="FWA227" s="566"/>
      <c r="FWB227" s="227"/>
      <c r="FWC227" s="566"/>
      <c r="FWD227" s="566"/>
      <c r="FWE227" s="566"/>
      <c r="FWF227" s="566"/>
      <c r="FWG227" s="566"/>
      <c r="FWH227" s="566"/>
      <c r="FWI227" s="566"/>
      <c r="FWJ227" s="566"/>
      <c r="FWK227" s="566"/>
      <c r="FWL227" s="566"/>
      <c r="FWM227" s="566"/>
      <c r="FWN227" s="566"/>
      <c r="FWO227" s="566"/>
      <c r="FWP227" s="566"/>
      <c r="FWQ227" s="566"/>
      <c r="FWR227" s="227"/>
      <c r="FWS227" s="566"/>
      <c r="FWT227" s="566"/>
      <c r="FWU227" s="566"/>
      <c r="FWV227" s="566"/>
      <c r="FWW227" s="566"/>
      <c r="FWX227" s="566"/>
      <c r="FWY227" s="566"/>
      <c r="FWZ227" s="566"/>
      <c r="FXA227" s="566"/>
      <c r="FXB227" s="566"/>
      <c r="FXC227" s="566"/>
      <c r="FXD227" s="566"/>
      <c r="FXE227" s="566"/>
      <c r="FXF227" s="566"/>
      <c r="FXG227" s="566"/>
      <c r="FXH227" s="227"/>
      <c r="FXI227" s="566"/>
      <c r="FXJ227" s="566"/>
      <c r="FXK227" s="566"/>
      <c r="FXL227" s="566"/>
      <c r="FXM227" s="566"/>
      <c r="FXN227" s="566"/>
      <c r="FXO227" s="566"/>
      <c r="FXP227" s="566"/>
      <c r="FXQ227" s="566"/>
      <c r="FXR227" s="566"/>
      <c r="FXS227" s="566"/>
      <c r="FXT227" s="566"/>
      <c r="FXU227" s="566"/>
      <c r="FXV227" s="566"/>
      <c r="FXW227" s="566"/>
      <c r="FXX227" s="227"/>
      <c r="FXY227" s="566"/>
      <c r="FXZ227" s="566"/>
      <c r="FYA227" s="566"/>
      <c r="FYB227" s="566"/>
      <c r="FYC227" s="566"/>
      <c r="FYD227" s="566"/>
      <c r="FYE227" s="566"/>
      <c r="FYF227" s="566"/>
      <c r="FYG227" s="566"/>
      <c r="FYH227" s="566"/>
      <c r="FYI227" s="566"/>
      <c r="FYJ227" s="566"/>
      <c r="FYK227" s="566"/>
      <c r="FYL227" s="566"/>
      <c r="FYM227" s="566"/>
      <c r="FYN227" s="227"/>
      <c r="FYO227" s="566"/>
      <c r="FYP227" s="566"/>
      <c r="FYQ227" s="566"/>
      <c r="FYR227" s="566"/>
      <c r="FYS227" s="566"/>
      <c r="FYT227" s="566"/>
      <c r="FYU227" s="566"/>
      <c r="FYV227" s="566"/>
      <c r="FYW227" s="566"/>
      <c r="FYX227" s="566"/>
      <c r="FYY227" s="566"/>
      <c r="FYZ227" s="566"/>
      <c r="FZA227" s="566"/>
      <c r="FZB227" s="566"/>
      <c r="FZC227" s="566"/>
      <c r="FZD227" s="227"/>
      <c r="FZE227" s="566"/>
      <c r="FZF227" s="566"/>
      <c r="FZG227" s="566"/>
      <c r="FZH227" s="566"/>
      <c r="FZI227" s="566"/>
      <c r="FZJ227" s="566"/>
      <c r="FZK227" s="566"/>
      <c r="FZL227" s="566"/>
      <c r="FZM227" s="566"/>
      <c r="FZN227" s="566"/>
      <c r="FZO227" s="566"/>
      <c r="FZP227" s="566"/>
      <c r="FZQ227" s="566"/>
      <c r="FZR227" s="566"/>
      <c r="FZS227" s="566"/>
      <c r="FZT227" s="227"/>
      <c r="FZU227" s="566"/>
      <c r="FZV227" s="566"/>
      <c r="FZW227" s="566"/>
      <c r="FZX227" s="566"/>
      <c r="FZY227" s="566"/>
      <c r="FZZ227" s="566"/>
      <c r="GAA227" s="566"/>
      <c r="GAB227" s="566"/>
      <c r="GAC227" s="566"/>
      <c r="GAD227" s="566"/>
      <c r="GAE227" s="566"/>
      <c r="GAF227" s="566"/>
      <c r="GAG227" s="566"/>
      <c r="GAH227" s="566"/>
      <c r="GAI227" s="566"/>
      <c r="GAJ227" s="227"/>
      <c r="GAK227" s="566"/>
      <c r="GAL227" s="566"/>
      <c r="GAM227" s="566"/>
      <c r="GAN227" s="566"/>
      <c r="GAO227" s="566"/>
      <c r="GAP227" s="566"/>
      <c r="GAQ227" s="566"/>
      <c r="GAR227" s="566"/>
      <c r="GAS227" s="566"/>
      <c r="GAT227" s="566"/>
      <c r="GAU227" s="566"/>
      <c r="GAV227" s="566"/>
      <c r="GAW227" s="566"/>
      <c r="GAX227" s="566"/>
      <c r="GAY227" s="566"/>
      <c r="GAZ227" s="227"/>
      <c r="GBA227" s="566"/>
      <c r="GBB227" s="566"/>
      <c r="GBC227" s="566"/>
      <c r="GBD227" s="566"/>
      <c r="GBE227" s="566"/>
      <c r="GBF227" s="566"/>
      <c r="GBG227" s="566"/>
      <c r="GBH227" s="566"/>
      <c r="GBI227" s="566"/>
      <c r="GBJ227" s="566"/>
      <c r="GBK227" s="566"/>
      <c r="GBL227" s="566"/>
      <c r="GBM227" s="566"/>
      <c r="GBN227" s="566"/>
      <c r="GBO227" s="566"/>
      <c r="GBP227" s="227"/>
      <c r="GBQ227" s="566"/>
      <c r="GBR227" s="566"/>
      <c r="GBS227" s="566"/>
      <c r="GBT227" s="566"/>
      <c r="GBU227" s="566"/>
      <c r="GBV227" s="566"/>
      <c r="GBW227" s="566"/>
      <c r="GBX227" s="566"/>
      <c r="GBY227" s="566"/>
      <c r="GBZ227" s="566"/>
      <c r="GCA227" s="566"/>
      <c r="GCB227" s="566"/>
      <c r="GCC227" s="566"/>
      <c r="GCD227" s="566"/>
      <c r="GCE227" s="566"/>
      <c r="GCF227" s="227"/>
      <c r="GCG227" s="566"/>
      <c r="GCH227" s="566"/>
      <c r="GCI227" s="566"/>
      <c r="GCJ227" s="566"/>
      <c r="GCK227" s="566"/>
      <c r="GCL227" s="566"/>
      <c r="GCM227" s="566"/>
      <c r="GCN227" s="566"/>
      <c r="GCO227" s="566"/>
      <c r="GCP227" s="566"/>
      <c r="GCQ227" s="566"/>
      <c r="GCR227" s="566"/>
      <c r="GCS227" s="566"/>
      <c r="GCT227" s="566"/>
      <c r="GCU227" s="566"/>
      <c r="GCV227" s="227"/>
      <c r="GCW227" s="566"/>
      <c r="GCX227" s="566"/>
      <c r="GCY227" s="566"/>
      <c r="GCZ227" s="566"/>
      <c r="GDA227" s="566"/>
      <c r="GDB227" s="566"/>
      <c r="GDC227" s="566"/>
      <c r="GDD227" s="566"/>
      <c r="GDE227" s="566"/>
      <c r="GDF227" s="566"/>
      <c r="GDG227" s="566"/>
      <c r="GDH227" s="566"/>
      <c r="GDI227" s="566"/>
      <c r="GDJ227" s="566"/>
      <c r="GDK227" s="566"/>
      <c r="GDL227" s="227"/>
      <c r="GDM227" s="566"/>
      <c r="GDN227" s="566"/>
      <c r="GDO227" s="566"/>
      <c r="GDP227" s="566"/>
      <c r="GDQ227" s="566"/>
      <c r="GDR227" s="566"/>
      <c r="GDS227" s="566"/>
      <c r="GDT227" s="566"/>
      <c r="GDU227" s="566"/>
      <c r="GDV227" s="566"/>
      <c r="GDW227" s="566"/>
      <c r="GDX227" s="566"/>
      <c r="GDY227" s="566"/>
      <c r="GDZ227" s="566"/>
      <c r="GEA227" s="566"/>
      <c r="GEB227" s="227"/>
      <c r="GEC227" s="566"/>
      <c r="GED227" s="566"/>
      <c r="GEE227" s="566"/>
      <c r="GEF227" s="566"/>
      <c r="GEG227" s="566"/>
      <c r="GEH227" s="566"/>
      <c r="GEI227" s="566"/>
      <c r="GEJ227" s="566"/>
      <c r="GEK227" s="566"/>
      <c r="GEL227" s="566"/>
      <c r="GEM227" s="566"/>
      <c r="GEN227" s="566"/>
      <c r="GEO227" s="566"/>
      <c r="GEP227" s="566"/>
      <c r="GEQ227" s="566"/>
      <c r="GER227" s="227"/>
      <c r="GES227" s="566"/>
      <c r="GET227" s="566"/>
      <c r="GEU227" s="566"/>
      <c r="GEV227" s="566"/>
      <c r="GEW227" s="566"/>
      <c r="GEX227" s="566"/>
      <c r="GEY227" s="566"/>
      <c r="GEZ227" s="566"/>
      <c r="GFA227" s="566"/>
      <c r="GFB227" s="566"/>
      <c r="GFC227" s="566"/>
      <c r="GFD227" s="566"/>
      <c r="GFE227" s="566"/>
      <c r="GFF227" s="566"/>
      <c r="GFG227" s="566"/>
      <c r="GFH227" s="227"/>
      <c r="GFI227" s="566"/>
      <c r="GFJ227" s="566"/>
      <c r="GFK227" s="566"/>
      <c r="GFL227" s="566"/>
      <c r="GFM227" s="566"/>
      <c r="GFN227" s="566"/>
      <c r="GFO227" s="566"/>
      <c r="GFP227" s="566"/>
      <c r="GFQ227" s="566"/>
      <c r="GFR227" s="566"/>
      <c r="GFS227" s="566"/>
      <c r="GFT227" s="566"/>
      <c r="GFU227" s="566"/>
      <c r="GFV227" s="566"/>
      <c r="GFW227" s="566"/>
      <c r="GFX227" s="227"/>
      <c r="GFY227" s="566"/>
      <c r="GFZ227" s="566"/>
      <c r="GGA227" s="566"/>
      <c r="GGB227" s="566"/>
      <c r="GGC227" s="566"/>
      <c r="GGD227" s="566"/>
      <c r="GGE227" s="566"/>
      <c r="GGF227" s="566"/>
      <c r="GGG227" s="566"/>
      <c r="GGH227" s="566"/>
      <c r="GGI227" s="566"/>
      <c r="GGJ227" s="566"/>
      <c r="GGK227" s="566"/>
      <c r="GGL227" s="566"/>
      <c r="GGM227" s="566"/>
      <c r="GGN227" s="227"/>
      <c r="GGO227" s="566"/>
      <c r="GGP227" s="566"/>
      <c r="GGQ227" s="566"/>
      <c r="GGR227" s="566"/>
      <c r="GGS227" s="566"/>
      <c r="GGT227" s="566"/>
      <c r="GGU227" s="566"/>
      <c r="GGV227" s="566"/>
      <c r="GGW227" s="566"/>
      <c r="GGX227" s="566"/>
      <c r="GGY227" s="566"/>
      <c r="GGZ227" s="566"/>
      <c r="GHA227" s="566"/>
      <c r="GHB227" s="566"/>
      <c r="GHC227" s="566"/>
      <c r="GHD227" s="227"/>
      <c r="GHE227" s="566"/>
      <c r="GHF227" s="566"/>
      <c r="GHG227" s="566"/>
      <c r="GHH227" s="566"/>
      <c r="GHI227" s="566"/>
      <c r="GHJ227" s="566"/>
      <c r="GHK227" s="566"/>
      <c r="GHL227" s="566"/>
      <c r="GHM227" s="566"/>
      <c r="GHN227" s="566"/>
      <c r="GHO227" s="566"/>
      <c r="GHP227" s="566"/>
      <c r="GHQ227" s="566"/>
      <c r="GHR227" s="566"/>
      <c r="GHS227" s="566"/>
      <c r="GHT227" s="227"/>
      <c r="GHU227" s="566"/>
      <c r="GHV227" s="566"/>
      <c r="GHW227" s="566"/>
      <c r="GHX227" s="566"/>
      <c r="GHY227" s="566"/>
      <c r="GHZ227" s="566"/>
      <c r="GIA227" s="566"/>
      <c r="GIB227" s="566"/>
      <c r="GIC227" s="566"/>
      <c r="GID227" s="566"/>
      <c r="GIE227" s="566"/>
      <c r="GIF227" s="566"/>
      <c r="GIG227" s="566"/>
      <c r="GIH227" s="566"/>
      <c r="GII227" s="566"/>
      <c r="GIJ227" s="227"/>
      <c r="GIK227" s="566"/>
      <c r="GIL227" s="566"/>
      <c r="GIM227" s="566"/>
      <c r="GIN227" s="566"/>
      <c r="GIO227" s="566"/>
      <c r="GIP227" s="566"/>
      <c r="GIQ227" s="566"/>
      <c r="GIR227" s="566"/>
      <c r="GIS227" s="566"/>
      <c r="GIT227" s="566"/>
      <c r="GIU227" s="566"/>
      <c r="GIV227" s="566"/>
      <c r="GIW227" s="566"/>
      <c r="GIX227" s="566"/>
      <c r="GIY227" s="566"/>
      <c r="GIZ227" s="227"/>
      <c r="GJA227" s="566"/>
      <c r="GJB227" s="566"/>
      <c r="GJC227" s="566"/>
      <c r="GJD227" s="566"/>
      <c r="GJE227" s="566"/>
      <c r="GJF227" s="566"/>
      <c r="GJG227" s="566"/>
      <c r="GJH227" s="566"/>
      <c r="GJI227" s="566"/>
      <c r="GJJ227" s="566"/>
      <c r="GJK227" s="566"/>
      <c r="GJL227" s="566"/>
      <c r="GJM227" s="566"/>
      <c r="GJN227" s="566"/>
      <c r="GJO227" s="566"/>
      <c r="GJP227" s="227"/>
      <c r="GJQ227" s="566"/>
      <c r="GJR227" s="566"/>
      <c r="GJS227" s="566"/>
      <c r="GJT227" s="566"/>
      <c r="GJU227" s="566"/>
      <c r="GJV227" s="566"/>
      <c r="GJW227" s="566"/>
      <c r="GJX227" s="566"/>
      <c r="GJY227" s="566"/>
      <c r="GJZ227" s="566"/>
      <c r="GKA227" s="566"/>
      <c r="GKB227" s="566"/>
      <c r="GKC227" s="566"/>
      <c r="GKD227" s="566"/>
      <c r="GKE227" s="566"/>
      <c r="GKF227" s="227"/>
      <c r="GKG227" s="566"/>
      <c r="GKH227" s="566"/>
      <c r="GKI227" s="566"/>
      <c r="GKJ227" s="566"/>
      <c r="GKK227" s="566"/>
      <c r="GKL227" s="566"/>
      <c r="GKM227" s="566"/>
      <c r="GKN227" s="566"/>
      <c r="GKO227" s="566"/>
      <c r="GKP227" s="566"/>
      <c r="GKQ227" s="566"/>
      <c r="GKR227" s="566"/>
      <c r="GKS227" s="566"/>
      <c r="GKT227" s="566"/>
      <c r="GKU227" s="566"/>
      <c r="GKV227" s="227"/>
      <c r="GKW227" s="566"/>
      <c r="GKX227" s="566"/>
      <c r="GKY227" s="566"/>
      <c r="GKZ227" s="566"/>
      <c r="GLA227" s="566"/>
      <c r="GLB227" s="566"/>
      <c r="GLC227" s="566"/>
      <c r="GLD227" s="566"/>
      <c r="GLE227" s="566"/>
      <c r="GLF227" s="566"/>
      <c r="GLG227" s="566"/>
      <c r="GLH227" s="566"/>
      <c r="GLI227" s="566"/>
      <c r="GLJ227" s="566"/>
      <c r="GLK227" s="566"/>
      <c r="GLL227" s="227"/>
      <c r="GLM227" s="566"/>
      <c r="GLN227" s="566"/>
      <c r="GLO227" s="566"/>
      <c r="GLP227" s="566"/>
      <c r="GLQ227" s="566"/>
      <c r="GLR227" s="566"/>
      <c r="GLS227" s="566"/>
      <c r="GLT227" s="566"/>
      <c r="GLU227" s="566"/>
      <c r="GLV227" s="566"/>
      <c r="GLW227" s="566"/>
      <c r="GLX227" s="566"/>
      <c r="GLY227" s="566"/>
      <c r="GLZ227" s="566"/>
      <c r="GMA227" s="566"/>
      <c r="GMB227" s="227"/>
      <c r="GMC227" s="566"/>
      <c r="GMD227" s="566"/>
      <c r="GME227" s="566"/>
      <c r="GMF227" s="566"/>
      <c r="GMG227" s="566"/>
      <c r="GMH227" s="566"/>
      <c r="GMI227" s="566"/>
      <c r="GMJ227" s="566"/>
      <c r="GMK227" s="566"/>
      <c r="GML227" s="566"/>
      <c r="GMM227" s="566"/>
      <c r="GMN227" s="566"/>
      <c r="GMO227" s="566"/>
      <c r="GMP227" s="566"/>
      <c r="GMQ227" s="566"/>
      <c r="GMR227" s="227"/>
      <c r="GMS227" s="566"/>
      <c r="GMT227" s="566"/>
      <c r="GMU227" s="566"/>
      <c r="GMV227" s="566"/>
      <c r="GMW227" s="566"/>
      <c r="GMX227" s="566"/>
      <c r="GMY227" s="566"/>
      <c r="GMZ227" s="566"/>
      <c r="GNA227" s="566"/>
      <c r="GNB227" s="566"/>
      <c r="GNC227" s="566"/>
      <c r="GND227" s="566"/>
      <c r="GNE227" s="566"/>
      <c r="GNF227" s="566"/>
      <c r="GNG227" s="566"/>
      <c r="GNH227" s="227"/>
      <c r="GNI227" s="566"/>
      <c r="GNJ227" s="566"/>
      <c r="GNK227" s="566"/>
      <c r="GNL227" s="566"/>
      <c r="GNM227" s="566"/>
      <c r="GNN227" s="566"/>
      <c r="GNO227" s="566"/>
      <c r="GNP227" s="566"/>
      <c r="GNQ227" s="566"/>
      <c r="GNR227" s="566"/>
      <c r="GNS227" s="566"/>
      <c r="GNT227" s="566"/>
      <c r="GNU227" s="566"/>
      <c r="GNV227" s="566"/>
      <c r="GNW227" s="566"/>
      <c r="GNX227" s="227"/>
      <c r="GNY227" s="566"/>
      <c r="GNZ227" s="566"/>
      <c r="GOA227" s="566"/>
      <c r="GOB227" s="566"/>
      <c r="GOC227" s="566"/>
      <c r="GOD227" s="566"/>
      <c r="GOE227" s="566"/>
      <c r="GOF227" s="566"/>
      <c r="GOG227" s="566"/>
      <c r="GOH227" s="566"/>
      <c r="GOI227" s="566"/>
      <c r="GOJ227" s="566"/>
      <c r="GOK227" s="566"/>
      <c r="GOL227" s="566"/>
      <c r="GOM227" s="566"/>
      <c r="GON227" s="227"/>
      <c r="GOO227" s="566"/>
      <c r="GOP227" s="566"/>
      <c r="GOQ227" s="566"/>
      <c r="GOR227" s="566"/>
      <c r="GOS227" s="566"/>
      <c r="GOT227" s="566"/>
      <c r="GOU227" s="566"/>
      <c r="GOV227" s="566"/>
      <c r="GOW227" s="566"/>
      <c r="GOX227" s="566"/>
      <c r="GOY227" s="566"/>
      <c r="GOZ227" s="566"/>
      <c r="GPA227" s="566"/>
      <c r="GPB227" s="566"/>
      <c r="GPC227" s="566"/>
      <c r="GPD227" s="227"/>
      <c r="GPE227" s="566"/>
      <c r="GPF227" s="566"/>
      <c r="GPG227" s="566"/>
      <c r="GPH227" s="566"/>
      <c r="GPI227" s="566"/>
      <c r="GPJ227" s="566"/>
      <c r="GPK227" s="566"/>
      <c r="GPL227" s="566"/>
      <c r="GPM227" s="566"/>
      <c r="GPN227" s="566"/>
      <c r="GPO227" s="566"/>
      <c r="GPP227" s="566"/>
      <c r="GPQ227" s="566"/>
      <c r="GPR227" s="566"/>
      <c r="GPS227" s="566"/>
      <c r="GPT227" s="227"/>
      <c r="GPU227" s="566"/>
      <c r="GPV227" s="566"/>
      <c r="GPW227" s="566"/>
      <c r="GPX227" s="566"/>
      <c r="GPY227" s="566"/>
      <c r="GPZ227" s="566"/>
      <c r="GQA227" s="566"/>
      <c r="GQB227" s="566"/>
      <c r="GQC227" s="566"/>
      <c r="GQD227" s="566"/>
      <c r="GQE227" s="566"/>
      <c r="GQF227" s="566"/>
      <c r="GQG227" s="566"/>
      <c r="GQH227" s="566"/>
      <c r="GQI227" s="566"/>
      <c r="GQJ227" s="227"/>
      <c r="GQK227" s="566"/>
      <c r="GQL227" s="566"/>
      <c r="GQM227" s="566"/>
      <c r="GQN227" s="566"/>
      <c r="GQO227" s="566"/>
      <c r="GQP227" s="566"/>
      <c r="GQQ227" s="566"/>
      <c r="GQR227" s="566"/>
      <c r="GQS227" s="566"/>
      <c r="GQT227" s="566"/>
      <c r="GQU227" s="566"/>
      <c r="GQV227" s="566"/>
      <c r="GQW227" s="566"/>
      <c r="GQX227" s="566"/>
      <c r="GQY227" s="566"/>
      <c r="GQZ227" s="227"/>
      <c r="GRA227" s="566"/>
      <c r="GRB227" s="566"/>
      <c r="GRC227" s="566"/>
      <c r="GRD227" s="566"/>
      <c r="GRE227" s="566"/>
      <c r="GRF227" s="566"/>
      <c r="GRG227" s="566"/>
      <c r="GRH227" s="566"/>
      <c r="GRI227" s="566"/>
      <c r="GRJ227" s="566"/>
      <c r="GRK227" s="566"/>
      <c r="GRL227" s="566"/>
      <c r="GRM227" s="566"/>
      <c r="GRN227" s="566"/>
      <c r="GRO227" s="566"/>
      <c r="GRP227" s="227"/>
      <c r="GRQ227" s="566"/>
      <c r="GRR227" s="566"/>
      <c r="GRS227" s="566"/>
      <c r="GRT227" s="566"/>
      <c r="GRU227" s="566"/>
      <c r="GRV227" s="566"/>
      <c r="GRW227" s="566"/>
      <c r="GRX227" s="566"/>
      <c r="GRY227" s="566"/>
      <c r="GRZ227" s="566"/>
      <c r="GSA227" s="566"/>
      <c r="GSB227" s="566"/>
      <c r="GSC227" s="566"/>
      <c r="GSD227" s="566"/>
      <c r="GSE227" s="566"/>
      <c r="GSF227" s="227"/>
      <c r="GSG227" s="566"/>
      <c r="GSH227" s="566"/>
      <c r="GSI227" s="566"/>
      <c r="GSJ227" s="566"/>
      <c r="GSK227" s="566"/>
      <c r="GSL227" s="566"/>
      <c r="GSM227" s="566"/>
      <c r="GSN227" s="566"/>
      <c r="GSO227" s="566"/>
      <c r="GSP227" s="566"/>
      <c r="GSQ227" s="566"/>
      <c r="GSR227" s="566"/>
      <c r="GSS227" s="566"/>
      <c r="GST227" s="566"/>
      <c r="GSU227" s="566"/>
      <c r="GSV227" s="227"/>
      <c r="GSW227" s="566"/>
      <c r="GSX227" s="566"/>
      <c r="GSY227" s="566"/>
      <c r="GSZ227" s="566"/>
      <c r="GTA227" s="566"/>
      <c r="GTB227" s="566"/>
      <c r="GTC227" s="566"/>
      <c r="GTD227" s="566"/>
      <c r="GTE227" s="566"/>
      <c r="GTF227" s="566"/>
      <c r="GTG227" s="566"/>
      <c r="GTH227" s="566"/>
      <c r="GTI227" s="566"/>
      <c r="GTJ227" s="566"/>
      <c r="GTK227" s="566"/>
      <c r="GTL227" s="227"/>
      <c r="GTM227" s="566"/>
      <c r="GTN227" s="566"/>
      <c r="GTO227" s="566"/>
      <c r="GTP227" s="566"/>
      <c r="GTQ227" s="566"/>
      <c r="GTR227" s="566"/>
      <c r="GTS227" s="566"/>
      <c r="GTT227" s="566"/>
      <c r="GTU227" s="566"/>
      <c r="GTV227" s="566"/>
      <c r="GTW227" s="566"/>
      <c r="GTX227" s="566"/>
      <c r="GTY227" s="566"/>
      <c r="GTZ227" s="566"/>
      <c r="GUA227" s="566"/>
      <c r="GUB227" s="227"/>
      <c r="GUC227" s="566"/>
      <c r="GUD227" s="566"/>
      <c r="GUE227" s="566"/>
      <c r="GUF227" s="566"/>
      <c r="GUG227" s="566"/>
      <c r="GUH227" s="566"/>
      <c r="GUI227" s="566"/>
      <c r="GUJ227" s="566"/>
      <c r="GUK227" s="566"/>
      <c r="GUL227" s="566"/>
      <c r="GUM227" s="566"/>
      <c r="GUN227" s="566"/>
      <c r="GUO227" s="566"/>
      <c r="GUP227" s="566"/>
      <c r="GUQ227" s="566"/>
      <c r="GUR227" s="227"/>
      <c r="GUS227" s="566"/>
      <c r="GUT227" s="566"/>
      <c r="GUU227" s="566"/>
      <c r="GUV227" s="566"/>
      <c r="GUW227" s="566"/>
      <c r="GUX227" s="566"/>
      <c r="GUY227" s="566"/>
      <c r="GUZ227" s="566"/>
      <c r="GVA227" s="566"/>
      <c r="GVB227" s="566"/>
      <c r="GVC227" s="566"/>
      <c r="GVD227" s="566"/>
      <c r="GVE227" s="566"/>
      <c r="GVF227" s="566"/>
      <c r="GVG227" s="566"/>
      <c r="GVH227" s="227"/>
      <c r="GVI227" s="566"/>
      <c r="GVJ227" s="566"/>
      <c r="GVK227" s="566"/>
      <c r="GVL227" s="566"/>
      <c r="GVM227" s="566"/>
      <c r="GVN227" s="566"/>
      <c r="GVO227" s="566"/>
      <c r="GVP227" s="566"/>
      <c r="GVQ227" s="566"/>
      <c r="GVR227" s="566"/>
      <c r="GVS227" s="566"/>
      <c r="GVT227" s="566"/>
      <c r="GVU227" s="566"/>
      <c r="GVV227" s="566"/>
      <c r="GVW227" s="566"/>
      <c r="GVX227" s="227"/>
      <c r="GVY227" s="566"/>
      <c r="GVZ227" s="566"/>
      <c r="GWA227" s="566"/>
      <c r="GWB227" s="566"/>
      <c r="GWC227" s="566"/>
      <c r="GWD227" s="566"/>
      <c r="GWE227" s="566"/>
      <c r="GWF227" s="566"/>
      <c r="GWG227" s="566"/>
      <c r="GWH227" s="566"/>
      <c r="GWI227" s="566"/>
      <c r="GWJ227" s="566"/>
      <c r="GWK227" s="566"/>
      <c r="GWL227" s="566"/>
      <c r="GWM227" s="566"/>
      <c r="GWN227" s="227"/>
      <c r="GWO227" s="566"/>
      <c r="GWP227" s="566"/>
      <c r="GWQ227" s="566"/>
      <c r="GWR227" s="566"/>
      <c r="GWS227" s="566"/>
      <c r="GWT227" s="566"/>
      <c r="GWU227" s="566"/>
      <c r="GWV227" s="566"/>
      <c r="GWW227" s="566"/>
      <c r="GWX227" s="566"/>
      <c r="GWY227" s="566"/>
      <c r="GWZ227" s="566"/>
      <c r="GXA227" s="566"/>
      <c r="GXB227" s="566"/>
      <c r="GXC227" s="566"/>
      <c r="GXD227" s="227"/>
      <c r="GXE227" s="566"/>
      <c r="GXF227" s="566"/>
      <c r="GXG227" s="566"/>
      <c r="GXH227" s="566"/>
      <c r="GXI227" s="566"/>
      <c r="GXJ227" s="566"/>
      <c r="GXK227" s="566"/>
      <c r="GXL227" s="566"/>
      <c r="GXM227" s="566"/>
      <c r="GXN227" s="566"/>
      <c r="GXO227" s="566"/>
      <c r="GXP227" s="566"/>
      <c r="GXQ227" s="566"/>
      <c r="GXR227" s="566"/>
      <c r="GXS227" s="566"/>
      <c r="GXT227" s="227"/>
      <c r="GXU227" s="566"/>
      <c r="GXV227" s="566"/>
      <c r="GXW227" s="566"/>
      <c r="GXX227" s="566"/>
      <c r="GXY227" s="566"/>
      <c r="GXZ227" s="566"/>
      <c r="GYA227" s="566"/>
      <c r="GYB227" s="566"/>
      <c r="GYC227" s="566"/>
      <c r="GYD227" s="566"/>
      <c r="GYE227" s="566"/>
      <c r="GYF227" s="566"/>
      <c r="GYG227" s="566"/>
      <c r="GYH227" s="566"/>
      <c r="GYI227" s="566"/>
      <c r="GYJ227" s="227"/>
      <c r="GYK227" s="566"/>
      <c r="GYL227" s="566"/>
      <c r="GYM227" s="566"/>
      <c r="GYN227" s="566"/>
      <c r="GYO227" s="566"/>
      <c r="GYP227" s="566"/>
      <c r="GYQ227" s="566"/>
      <c r="GYR227" s="566"/>
      <c r="GYS227" s="566"/>
      <c r="GYT227" s="566"/>
      <c r="GYU227" s="566"/>
      <c r="GYV227" s="566"/>
      <c r="GYW227" s="566"/>
      <c r="GYX227" s="566"/>
      <c r="GYY227" s="566"/>
      <c r="GYZ227" s="227"/>
      <c r="GZA227" s="566"/>
      <c r="GZB227" s="566"/>
      <c r="GZC227" s="566"/>
      <c r="GZD227" s="566"/>
      <c r="GZE227" s="566"/>
      <c r="GZF227" s="566"/>
      <c r="GZG227" s="566"/>
      <c r="GZH227" s="566"/>
      <c r="GZI227" s="566"/>
      <c r="GZJ227" s="566"/>
      <c r="GZK227" s="566"/>
      <c r="GZL227" s="566"/>
      <c r="GZM227" s="566"/>
      <c r="GZN227" s="566"/>
      <c r="GZO227" s="566"/>
      <c r="GZP227" s="227"/>
      <c r="GZQ227" s="566"/>
      <c r="GZR227" s="566"/>
      <c r="GZS227" s="566"/>
      <c r="GZT227" s="566"/>
      <c r="GZU227" s="566"/>
      <c r="GZV227" s="566"/>
      <c r="GZW227" s="566"/>
      <c r="GZX227" s="566"/>
      <c r="GZY227" s="566"/>
      <c r="GZZ227" s="566"/>
      <c r="HAA227" s="566"/>
      <c r="HAB227" s="566"/>
      <c r="HAC227" s="566"/>
      <c r="HAD227" s="566"/>
      <c r="HAE227" s="566"/>
      <c r="HAF227" s="227"/>
      <c r="HAG227" s="566"/>
      <c r="HAH227" s="566"/>
      <c r="HAI227" s="566"/>
      <c r="HAJ227" s="566"/>
      <c r="HAK227" s="566"/>
      <c r="HAL227" s="566"/>
      <c r="HAM227" s="566"/>
      <c r="HAN227" s="566"/>
      <c r="HAO227" s="566"/>
      <c r="HAP227" s="566"/>
      <c r="HAQ227" s="566"/>
      <c r="HAR227" s="566"/>
      <c r="HAS227" s="566"/>
      <c r="HAT227" s="566"/>
      <c r="HAU227" s="566"/>
      <c r="HAV227" s="227"/>
      <c r="HAW227" s="566"/>
      <c r="HAX227" s="566"/>
      <c r="HAY227" s="566"/>
      <c r="HAZ227" s="566"/>
      <c r="HBA227" s="566"/>
      <c r="HBB227" s="566"/>
      <c r="HBC227" s="566"/>
      <c r="HBD227" s="566"/>
      <c r="HBE227" s="566"/>
      <c r="HBF227" s="566"/>
      <c r="HBG227" s="566"/>
      <c r="HBH227" s="566"/>
      <c r="HBI227" s="566"/>
      <c r="HBJ227" s="566"/>
      <c r="HBK227" s="566"/>
      <c r="HBL227" s="227"/>
      <c r="HBM227" s="566"/>
      <c r="HBN227" s="566"/>
      <c r="HBO227" s="566"/>
      <c r="HBP227" s="566"/>
      <c r="HBQ227" s="566"/>
      <c r="HBR227" s="566"/>
      <c r="HBS227" s="566"/>
      <c r="HBT227" s="566"/>
      <c r="HBU227" s="566"/>
      <c r="HBV227" s="566"/>
      <c r="HBW227" s="566"/>
      <c r="HBX227" s="566"/>
      <c r="HBY227" s="566"/>
      <c r="HBZ227" s="566"/>
      <c r="HCA227" s="566"/>
      <c r="HCB227" s="227"/>
      <c r="HCC227" s="566"/>
      <c r="HCD227" s="566"/>
      <c r="HCE227" s="566"/>
      <c r="HCF227" s="566"/>
      <c r="HCG227" s="566"/>
      <c r="HCH227" s="566"/>
      <c r="HCI227" s="566"/>
      <c r="HCJ227" s="566"/>
      <c r="HCK227" s="566"/>
      <c r="HCL227" s="566"/>
      <c r="HCM227" s="566"/>
      <c r="HCN227" s="566"/>
      <c r="HCO227" s="566"/>
      <c r="HCP227" s="566"/>
      <c r="HCQ227" s="566"/>
      <c r="HCR227" s="227"/>
      <c r="HCS227" s="566"/>
      <c r="HCT227" s="566"/>
      <c r="HCU227" s="566"/>
      <c r="HCV227" s="566"/>
      <c r="HCW227" s="566"/>
      <c r="HCX227" s="566"/>
      <c r="HCY227" s="566"/>
      <c r="HCZ227" s="566"/>
      <c r="HDA227" s="566"/>
      <c r="HDB227" s="566"/>
      <c r="HDC227" s="566"/>
      <c r="HDD227" s="566"/>
      <c r="HDE227" s="566"/>
      <c r="HDF227" s="566"/>
      <c r="HDG227" s="566"/>
      <c r="HDH227" s="227"/>
      <c r="HDI227" s="566"/>
      <c r="HDJ227" s="566"/>
      <c r="HDK227" s="566"/>
      <c r="HDL227" s="566"/>
      <c r="HDM227" s="566"/>
      <c r="HDN227" s="566"/>
      <c r="HDO227" s="566"/>
      <c r="HDP227" s="566"/>
      <c r="HDQ227" s="566"/>
      <c r="HDR227" s="566"/>
      <c r="HDS227" s="566"/>
      <c r="HDT227" s="566"/>
      <c r="HDU227" s="566"/>
      <c r="HDV227" s="566"/>
      <c r="HDW227" s="566"/>
      <c r="HDX227" s="227"/>
      <c r="HDY227" s="566"/>
      <c r="HDZ227" s="566"/>
      <c r="HEA227" s="566"/>
      <c r="HEB227" s="566"/>
      <c r="HEC227" s="566"/>
      <c r="HED227" s="566"/>
      <c r="HEE227" s="566"/>
      <c r="HEF227" s="566"/>
      <c r="HEG227" s="566"/>
      <c r="HEH227" s="566"/>
      <c r="HEI227" s="566"/>
      <c r="HEJ227" s="566"/>
      <c r="HEK227" s="566"/>
      <c r="HEL227" s="566"/>
      <c r="HEM227" s="566"/>
      <c r="HEN227" s="227"/>
      <c r="HEO227" s="566"/>
      <c r="HEP227" s="566"/>
      <c r="HEQ227" s="566"/>
      <c r="HER227" s="566"/>
      <c r="HES227" s="566"/>
      <c r="HET227" s="566"/>
      <c r="HEU227" s="566"/>
      <c r="HEV227" s="566"/>
      <c r="HEW227" s="566"/>
      <c r="HEX227" s="566"/>
      <c r="HEY227" s="566"/>
      <c r="HEZ227" s="566"/>
      <c r="HFA227" s="566"/>
      <c r="HFB227" s="566"/>
      <c r="HFC227" s="566"/>
      <c r="HFD227" s="227"/>
      <c r="HFE227" s="566"/>
      <c r="HFF227" s="566"/>
      <c r="HFG227" s="566"/>
      <c r="HFH227" s="566"/>
      <c r="HFI227" s="566"/>
      <c r="HFJ227" s="566"/>
      <c r="HFK227" s="566"/>
      <c r="HFL227" s="566"/>
      <c r="HFM227" s="566"/>
      <c r="HFN227" s="566"/>
      <c r="HFO227" s="566"/>
      <c r="HFP227" s="566"/>
      <c r="HFQ227" s="566"/>
      <c r="HFR227" s="566"/>
      <c r="HFS227" s="566"/>
      <c r="HFT227" s="227"/>
      <c r="HFU227" s="566"/>
      <c r="HFV227" s="566"/>
      <c r="HFW227" s="566"/>
      <c r="HFX227" s="566"/>
      <c r="HFY227" s="566"/>
      <c r="HFZ227" s="566"/>
      <c r="HGA227" s="566"/>
      <c r="HGB227" s="566"/>
      <c r="HGC227" s="566"/>
      <c r="HGD227" s="566"/>
      <c r="HGE227" s="566"/>
      <c r="HGF227" s="566"/>
      <c r="HGG227" s="566"/>
      <c r="HGH227" s="566"/>
      <c r="HGI227" s="566"/>
      <c r="HGJ227" s="227"/>
      <c r="HGK227" s="566"/>
      <c r="HGL227" s="566"/>
      <c r="HGM227" s="566"/>
      <c r="HGN227" s="566"/>
      <c r="HGO227" s="566"/>
      <c r="HGP227" s="566"/>
      <c r="HGQ227" s="566"/>
      <c r="HGR227" s="566"/>
      <c r="HGS227" s="566"/>
      <c r="HGT227" s="566"/>
      <c r="HGU227" s="566"/>
      <c r="HGV227" s="566"/>
      <c r="HGW227" s="566"/>
      <c r="HGX227" s="566"/>
      <c r="HGY227" s="566"/>
      <c r="HGZ227" s="227"/>
      <c r="HHA227" s="566"/>
      <c r="HHB227" s="566"/>
      <c r="HHC227" s="566"/>
      <c r="HHD227" s="566"/>
      <c r="HHE227" s="566"/>
      <c r="HHF227" s="566"/>
      <c r="HHG227" s="566"/>
      <c r="HHH227" s="566"/>
      <c r="HHI227" s="566"/>
      <c r="HHJ227" s="566"/>
      <c r="HHK227" s="566"/>
      <c r="HHL227" s="566"/>
      <c r="HHM227" s="566"/>
      <c r="HHN227" s="566"/>
      <c r="HHO227" s="566"/>
      <c r="HHP227" s="227"/>
      <c r="HHQ227" s="566"/>
      <c r="HHR227" s="566"/>
      <c r="HHS227" s="566"/>
      <c r="HHT227" s="566"/>
      <c r="HHU227" s="566"/>
      <c r="HHV227" s="566"/>
      <c r="HHW227" s="566"/>
      <c r="HHX227" s="566"/>
      <c r="HHY227" s="566"/>
      <c r="HHZ227" s="566"/>
      <c r="HIA227" s="566"/>
      <c r="HIB227" s="566"/>
      <c r="HIC227" s="566"/>
      <c r="HID227" s="566"/>
      <c r="HIE227" s="566"/>
      <c r="HIF227" s="227"/>
      <c r="HIG227" s="566"/>
      <c r="HIH227" s="566"/>
      <c r="HII227" s="566"/>
      <c r="HIJ227" s="566"/>
      <c r="HIK227" s="566"/>
      <c r="HIL227" s="566"/>
      <c r="HIM227" s="566"/>
      <c r="HIN227" s="566"/>
      <c r="HIO227" s="566"/>
      <c r="HIP227" s="566"/>
      <c r="HIQ227" s="566"/>
      <c r="HIR227" s="566"/>
      <c r="HIS227" s="566"/>
      <c r="HIT227" s="566"/>
      <c r="HIU227" s="566"/>
      <c r="HIV227" s="227"/>
      <c r="HIW227" s="566"/>
      <c r="HIX227" s="566"/>
      <c r="HIY227" s="566"/>
      <c r="HIZ227" s="566"/>
      <c r="HJA227" s="566"/>
      <c r="HJB227" s="566"/>
      <c r="HJC227" s="566"/>
      <c r="HJD227" s="566"/>
      <c r="HJE227" s="566"/>
      <c r="HJF227" s="566"/>
      <c r="HJG227" s="566"/>
      <c r="HJH227" s="566"/>
      <c r="HJI227" s="566"/>
      <c r="HJJ227" s="566"/>
      <c r="HJK227" s="566"/>
      <c r="HJL227" s="227"/>
      <c r="HJM227" s="566"/>
      <c r="HJN227" s="566"/>
      <c r="HJO227" s="566"/>
      <c r="HJP227" s="566"/>
      <c r="HJQ227" s="566"/>
      <c r="HJR227" s="566"/>
      <c r="HJS227" s="566"/>
      <c r="HJT227" s="566"/>
      <c r="HJU227" s="566"/>
      <c r="HJV227" s="566"/>
      <c r="HJW227" s="566"/>
      <c r="HJX227" s="566"/>
      <c r="HJY227" s="566"/>
      <c r="HJZ227" s="566"/>
      <c r="HKA227" s="566"/>
      <c r="HKB227" s="227"/>
      <c r="HKC227" s="566"/>
      <c r="HKD227" s="566"/>
      <c r="HKE227" s="566"/>
      <c r="HKF227" s="566"/>
      <c r="HKG227" s="566"/>
      <c r="HKH227" s="566"/>
      <c r="HKI227" s="566"/>
      <c r="HKJ227" s="566"/>
      <c r="HKK227" s="566"/>
      <c r="HKL227" s="566"/>
      <c r="HKM227" s="566"/>
      <c r="HKN227" s="566"/>
      <c r="HKO227" s="566"/>
      <c r="HKP227" s="566"/>
      <c r="HKQ227" s="566"/>
      <c r="HKR227" s="227"/>
      <c r="HKS227" s="566"/>
      <c r="HKT227" s="566"/>
      <c r="HKU227" s="566"/>
      <c r="HKV227" s="566"/>
      <c r="HKW227" s="566"/>
      <c r="HKX227" s="566"/>
      <c r="HKY227" s="566"/>
      <c r="HKZ227" s="566"/>
      <c r="HLA227" s="566"/>
      <c r="HLB227" s="566"/>
      <c r="HLC227" s="566"/>
      <c r="HLD227" s="566"/>
      <c r="HLE227" s="566"/>
      <c r="HLF227" s="566"/>
      <c r="HLG227" s="566"/>
      <c r="HLH227" s="227"/>
      <c r="HLI227" s="566"/>
      <c r="HLJ227" s="566"/>
      <c r="HLK227" s="566"/>
      <c r="HLL227" s="566"/>
      <c r="HLM227" s="566"/>
      <c r="HLN227" s="566"/>
      <c r="HLO227" s="566"/>
      <c r="HLP227" s="566"/>
      <c r="HLQ227" s="566"/>
      <c r="HLR227" s="566"/>
      <c r="HLS227" s="566"/>
      <c r="HLT227" s="566"/>
      <c r="HLU227" s="566"/>
      <c r="HLV227" s="566"/>
      <c r="HLW227" s="566"/>
      <c r="HLX227" s="227"/>
      <c r="HLY227" s="566"/>
      <c r="HLZ227" s="566"/>
      <c r="HMA227" s="566"/>
      <c r="HMB227" s="566"/>
      <c r="HMC227" s="566"/>
      <c r="HMD227" s="566"/>
      <c r="HME227" s="566"/>
      <c r="HMF227" s="566"/>
      <c r="HMG227" s="566"/>
      <c r="HMH227" s="566"/>
      <c r="HMI227" s="566"/>
      <c r="HMJ227" s="566"/>
      <c r="HMK227" s="566"/>
      <c r="HML227" s="566"/>
      <c r="HMM227" s="566"/>
      <c r="HMN227" s="227"/>
      <c r="HMO227" s="566"/>
      <c r="HMP227" s="566"/>
      <c r="HMQ227" s="566"/>
      <c r="HMR227" s="566"/>
      <c r="HMS227" s="566"/>
      <c r="HMT227" s="566"/>
      <c r="HMU227" s="566"/>
      <c r="HMV227" s="566"/>
      <c r="HMW227" s="566"/>
      <c r="HMX227" s="566"/>
      <c r="HMY227" s="566"/>
      <c r="HMZ227" s="566"/>
      <c r="HNA227" s="566"/>
      <c r="HNB227" s="566"/>
      <c r="HNC227" s="566"/>
      <c r="HND227" s="227"/>
      <c r="HNE227" s="566"/>
      <c r="HNF227" s="566"/>
      <c r="HNG227" s="566"/>
      <c r="HNH227" s="566"/>
      <c r="HNI227" s="566"/>
      <c r="HNJ227" s="566"/>
      <c r="HNK227" s="566"/>
      <c r="HNL227" s="566"/>
      <c r="HNM227" s="566"/>
      <c r="HNN227" s="566"/>
      <c r="HNO227" s="566"/>
      <c r="HNP227" s="566"/>
      <c r="HNQ227" s="566"/>
      <c r="HNR227" s="566"/>
      <c r="HNS227" s="566"/>
      <c r="HNT227" s="227"/>
      <c r="HNU227" s="566"/>
      <c r="HNV227" s="566"/>
      <c r="HNW227" s="566"/>
      <c r="HNX227" s="566"/>
      <c r="HNY227" s="566"/>
      <c r="HNZ227" s="566"/>
      <c r="HOA227" s="566"/>
      <c r="HOB227" s="566"/>
      <c r="HOC227" s="566"/>
      <c r="HOD227" s="566"/>
      <c r="HOE227" s="566"/>
      <c r="HOF227" s="566"/>
      <c r="HOG227" s="566"/>
      <c r="HOH227" s="566"/>
      <c r="HOI227" s="566"/>
      <c r="HOJ227" s="227"/>
      <c r="HOK227" s="566"/>
      <c r="HOL227" s="566"/>
      <c r="HOM227" s="566"/>
      <c r="HON227" s="566"/>
      <c r="HOO227" s="566"/>
      <c r="HOP227" s="566"/>
      <c r="HOQ227" s="566"/>
      <c r="HOR227" s="566"/>
      <c r="HOS227" s="566"/>
      <c r="HOT227" s="566"/>
      <c r="HOU227" s="566"/>
      <c r="HOV227" s="566"/>
      <c r="HOW227" s="566"/>
      <c r="HOX227" s="566"/>
      <c r="HOY227" s="566"/>
      <c r="HOZ227" s="227"/>
      <c r="HPA227" s="566"/>
      <c r="HPB227" s="566"/>
      <c r="HPC227" s="566"/>
      <c r="HPD227" s="566"/>
      <c r="HPE227" s="566"/>
      <c r="HPF227" s="566"/>
      <c r="HPG227" s="566"/>
      <c r="HPH227" s="566"/>
      <c r="HPI227" s="566"/>
      <c r="HPJ227" s="566"/>
      <c r="HPK227" s="566"/>
      <c r="HPL227" s="566"/>
      <c r="HPM227" s="566"/>
      <c r="HPN227" s="566"/>
      <c r="HPO227" s="566"/>
      <c r="HPP227" s="227"/>
      <c r="HPQ227" s="566"/>
      <c r="HPR227" s="566"/>
      <c r="HPS227" s="566"/>
      <c r="HPT227" s="566"/>
      <c r="HPU227" s="566"/>
      <c r="HPV227" s="566"/>
      <c r="HPW227" s="566"/>
      <c r="HPX227" s="566"/>
      <c r="HPY227" s="566"/>
      <c r="HPZ227" s="566"/>
      <c r="HQA227" s="566"/>
      <c r="HQB227" s="566"/>
      <c r="HQC227" s="566"/>
      <c r="HQD227" s="566"/>
      <c r="HQE227" s="566"/>
      <c r="HQF227" s="227"/>
      <c r="HQG227" s="566"/>
      <c r="HQH227" s="566"/>
      <c r="HQI227" s="566"/>
      <c r="HQJ227" s="566"/>
      <c r="HQK227" s="566"/>
      <c r="HQL227" s="566"/>
      <c r="HQM227" s="566"/>
      <c r="HQN227" s="566"/>
      <c r="HQO227" s="566"/>
      <c r="HQP227" s="566"/>
      <c r="HQQ227" s="566"/>
      <c r="HQR227" s="566"/>
      <c r="HQS227" s="566"/>
      <c r="HQT227" s="566"/>
      <c r="HQU227" s="566"/>
      <c r="HQV227" s="227"/>
      <c r="HQW227" s="566"/>
      <c r="HQX227" s="566"/>
      <c r="HQY227" s="566"/>
      <c r="HQZ227" s="566"/>
      <c r="HRA227" s="566"/>
      <c r="HRB227" s="566"/>
      <c r="HRC227" s="566"/>
      <c r="HRD227" s="566"/>
      <c r="HRE227" s="566"/>
      <c r="HRF227" s="566"/>
      <c r="HRG227" s="566"/>
      <c r="HRH227" s="566"/>
      <c r="HRI227" s="566"/>
      <c r="HRJ227" s="566"/>
      <c r="HRK227" s="566"/>
      <c r="HRL227" s="227"/>
      <c r="HRM227" s="566"/>
      <c r="HRN227" s="566"/>
      <c r="HRO227" s="566"/>
      <c r="HRP227" s="566"/>
      <c r="HRQ227" s="566"/>
      <c r="HRR227" s="566"/>
      <c r="HRS227" s="566"/>
      <c r="HRT227" s="566"/>
      <c r="HRU227" s="566"/>
      <c r="HRV227" s="566"/>
      <c r="HRW227" s="566"/>
      <c r="HRX227" s="566"/>
      <c r="HRY227" s="566"/>
      <c r="HRZ227" s="566"/>
      <c r="HSA227" s="566"/>
      <c r="HSB227" s="227"/>
      <c r="HSC227" s="566"/>
      <c r="HSD227" s="566"/>
      <c r="HSE227" s="566"/>
      <c r="HSF227" s="566"/>
      <c r="HSG227" s="566"/>
      <c r="HSH227" s="566"/>
      <c r="HSI227" s="566"/>
      <c r="HSJ227" s="566"/>
      <c r="HSK227" s="566"/>
      <c r="HSL227" s="566"/>
      <c r="HSM227" s="566"/>
      <c r="HSN227" s="566"/>
      <c r="HSO227" s="566"/>
      <c r="HSP227" s="566"/>
      <c r="HSQ227" s="566"/>
      <c r="HSR227" s="227"/>
      <c r="HSS227" s="566"/>
      <c r="HST227" s="566"/>
      <c r="HSU227" s="566"/>
      <c r="HSV227" s="566"/>
      <c r="HSW227" s="566"/>
      <c r="HSX227" s="566"/>
      <c r="HSY227" s="566"/>
      <c r="HSZ227" s="566"/>
      <c r="HTA227" s="566"/>
      <c r="HTB227" s="566"/>
      <c r="HTC227" s="566"/>
      <c r="HTD227" s="566"/>
      <c r="HTE227" s="566"/>
      <c r="HTF227" s="566"/>
      <c r="HTG227" s="566"/>
      <c r="HTH227" s="227"/>
      <c r="HTI227" s="566"/>
      <c r="HTJ227" s="566"/>
      <c r="HTK227" s="566"/>
      <c r="HTL227" s="566"/>
      <c r="HTM227" s="566"/>
      <c r="HTN227" s="566"/>
      <c r="HTO227" s="566"/>
      <c r="HTP227" s="566"/>
      <c r="HTQ227" s="566"/>
      <c r="HTR227" s="566"/>
      <c r="HTS227" s="566"/>
      <c r="HTT227" s="566"/>
      <c r="HTU227" s="566"/>
      <c r="HTV227" s="566"/>
      <c r="HTW227" s="566"/>
      <c r="HTX227" s="227"/>
      <c r="HTY227" s="566"/>
      <c r="HTZ227" s="566"/>
      <c r="HUA227" s="566"/>
      <c r="HUB227" s="566"/>
      <c r="HUC227" s="566"/>
      <c r="HUD227" s="566"/>
      <c r="HUE227" s="566"/>
      <c r="HUF227" s="566"/>
      <c r="HUG227" s="566"/>
      <c r="HUH227" s="566"/>
      <c r="HUI227" s="566"/>
      <c r="HUJ227" s="566"/>
      <c r="HUK227" s="566"/>
      <c r="HUL227" s="566"/>
      <c r="HUM227" s="566"/>
      <c r="HUN227" s="227"/>
      <c r="HUO227" s="566"/>
      <c r="HUP227" s="566"/>
      <c r="HUQ227" s="566"/>
      <c r="HUR227" s="566"/>
      <c r="HUS227" s="566"/>
      <c r="HUT227" s="566"/>
      <c r="HUU227" s="566"/>
      <c r="HUV227" s="566"/>
      <c r="HUW227" s="566"/>
      <c r="HUX227" s="566"/>
      <c r="HUY227" s="566"/>
      <c r="HUZ227" s="566"/>
      <c r="HVA227" s="566"/>
      <c r="HVB227" s="566"/>
      <c r="HVC227" s="566"/>
      <c r="HVD227" s="227"/>
      <c r="HVE227" s="566"/>
      <c r="HVF227" s="566"/>
      <c r="HVG227" s="566"/>
      <c r="HVH227" s="566"/>
      <c r="HVI227" s="566"/>
      <c r="HVJ227" s="566"/>
      <c r="HVK227" s="566"/>
      <c r="HVL227" s="566"/>
      <c r="HVM227" s="566"/>
      <c r="HVN227" s="566"/>
      <c r="HVO227" s="566"/>
      <c r="HVP227" s="566"/>
      <c r="HVQ227" s="566"/>
      <c r="HVR227" s="566"/>
      <c r="HVS227" s="566"/>
      <c r="HVT227" s="227"/>
      <c r="HVU227" s="566"/>
      <c r="HVV227" s="566"/>
      <c r="HVW227" s="566"/>
      <c r="HVX227" s="566"/>
      <c r="HVY227" s="566"/>
      <c r="HVZ227" s="566"/>
      <c r="HWA227" s="566"/>
      <c r="HWB227" s="566"/>
      <c r="HWC227" s="566"/>
      <c r="HWD227" s="566"/>
      <c r="HWE227" s="566"/>
      <c r="HWF227" s="566"/>
      <c r="HWG227" s="566"/>
      <c r="HWH227" s="566"/>
      <c r="HWI227" s="566"/>
      <c r="HWJ227" s="227"/>
      <c r="HWK227" s="566"/>
      <c r="HWL227" s="566"/>
      <c r="HWM227" s="566"/>
      <c r="HWN227" s="566"/>
      <c r="HWO227" s="566"/>
      <c r="HWP227" s="566"/>
      <c r="HWQ227" s="566"/>
      <c r="HWR227" s="566"/>
      <c r="HWS227" s="566"/>
      <c r="HWT227" s="566"/>
      <c r="HWU227" s="566"/>
      <c r="HWV227" s="566"/>
      <c r="HWW227" s="566"/>
      <c r="HWX227" s="566"/>
      <c r="HWY227" s="566"/>
      <c r="HWZ227" s="227"/>
      <c r="HXA227" s="566"/>
      <c r="HXB227" s="566"/>
      <c r="HXC227" s="566"/>
      <c r="HXD227" s="566"/>
      <c r="HXE227" s="566"/>
      <c r="HXF227" s="566"/>
      <c r="HXG227" s="566"/>
      <c r="HXH227" s="566"/>
      <c r="HXI227" s="566"/>
      <c r="HXJ227" s="566"/>
      <c r="HXK227" s="566"/>
      <c r="HXL227" s="566"/>
      <c r="HXM227" s="566"/>
      <c r="HXN227" s="566"/>
      <c r="HXO227" s="566"/>
      <c r="HXP227" s="227"/>
      <c r="HXQ227" s="566"/>
      <c r="HXR227" s="566"/>
      <c r="HXS227" s="566"/>
      <c r="HXT227" s="566"/>
      <c r="HXU227" s="566"/>
      <c r="HXV227" s="566"/>
      <c r="HXW227" s="566"/>
      <c r="HXX227" s="566"/>
      <c r="HXY227" s="566"/>
      <c r="HXZ227" s="566"/>
      <c r="HYA227" s="566"/>
      <c r="HYB227" s="566"/>
      <c r="HYC227" s="566"/>
      <c r="HYD227" s="566"/>
      <c r="HYE227" s="566"/>
      <c r="HYF227" s="227"/>
      <c r="HYG227" s="566"/>
      <c r="HYH227" s="566"/>
      <c r="HYI227" s="566"/>
      <c r="HYJ227" s="566"/>
      <c r="HYK227" s="566"/>
      <c r="HYL227" s="566"/>
      <c r="HYM227" s="566"/>
      <c r="HYN227" s="566"/>
      <c r="HYO227" s="566"/>
      <c r="HYP227" s="566"/>
      <c r="HYQ227" s="566"/>
      <c r="HYR227" s="566"/>
      <c r="HYS227" s="566"/>
      <c r="HYT227" s="566"/>
      <c r="HYU227" s="566"/>
      <c r="HYV227" s="227"/>
      <c r="HYW227" s="566"/>
      <c r="HYX227" s="566"/>
      <c r="HYY227" s="566"/>
      <c r="HYZ227" s="566"/>
      <c r="HZA227" s="566"/>
      <c r="HZB227" s="566"/>
      <c r="HZC227" s="566"/>
      <c r="HZD227" s="566"/>
      <c r="HZE227" s="566"/>
      <c r="HZF227" s="566"/>
      <c r="HZG227" s="566"/>
      <c r="HZH227" s="566"/>
      <c r="HZI227" s="566"/>
      <c r="HZJ227" s="566"/>
      <c r="HZK227" s="566"/>
      <c r="HZL227" s="227"/>
      <c r="HZM227" s="566"/>
      <c r="HZN227" s="566"/>
      <c r="HZO227" s="566"/>
      <c r="HZP227" s="566"/>
      <c r="HZQ227" s="566"/>
      <c r="HZR227" s="566"/>
      <c r="HZS227" s="566"/>
      <c r="HZT227" s="566"/>
      <c r="HZU227" s="566"/>
      <c r="HZV227" s="566"/>
      <c r="HZW227" s="566"/>
      <c r="HZX227" s="566"/>
      <c r="HZY227" s="566"/>
      <c r="HZZ227" s="566"/>
      <c r="IAA227" s="566"/>
      <c r="IAB227" s="227"/>
      <c r="IAC227" s="566"/>
      <c r="IAD227" s="566"/>
      <c r="IAE227" s="566"/>
      <c r="IAF227" s="566"/>
      <c r="IAG227" s="566"/>
      <c r="IAH227" s="566"/>
      <c r="IAI227" s="566"/>
      <c r="IAJ227" s="566"/>
      <c r="IAK227" s="566"/>
      <c r="IAL227" s="566"/>
      <c r="IAM227" s="566"/>
      <c r="IAN227" s="566"/>
      <c r="IAO227" s="566"/>
      <c r="IAP227" s="566"/>
      <c r="IAQ227" s="566"/>
      <c r="IAR227" s="227"/>
      <c r="IAS227" s="566"/>
      <c r="IAT227" s="566"/>
      <c r="IAU227" s="566"/>
      <c r="IAV227" s="566"/>
      <c r="IAW227" s="566"/>
      <c r="IAX227" s="566"/>
      <c r="IAY227" s="566"/>
      <c r="IAZ227" s="566"/>
      <c r="IBA227" s="566"/>
      <c r="IBB227" s="566"/>
      <c r="IBC227" s="566"/>
      <c r="IBD227" s="566"/>
      <c r="IBE227" s="566"/>
      <c r="IBF227" s="566"/>
      <c r="IBG227" s="566"/>
      <c r="IBH227" s="227"/>
      <c r="IBI227" s="566"/>
      <c r="IBJ227" s="566"/>
      <c r="IBK227" s="566"/>
      <c r="IBL227" s="566"/>
      <c r="IBM227" s="566"/>
      <c r="IBN227" s="566"/>
      <c r="IBO227" s="566"/>
      <c r="IBP227" s="566"/>
      <c r="IBQ227" s="566"/>
      <c r="IBR227" s="566"/>
      <c r="IBS227" s="566"/>
      <c r="IBT227" s="566"/>
      <c r="IBU227" s="566"/>
      <c r="IBV227" s="566"/>
      <c r="IBW227" s="566"/>
      <c r="IBX227" s="227"/>
      <c r="IBY227" s="566"/>
      <c r="IBZ227" s="566"/>
      <c r="ICA227" s="566"/>
      <c r="ICB227" s="566"/>
      <c r="ICC227" s="566"/>
      <c r="ICD227" s="566"/>
      <c r="ICE227" s="566"/>
      <c r="ICF227" s="566"/>
      <c r="ICG227" s="566"/>
      <c r="ICH227" s="566"/>
      <c r="ICI227" s="566"/>
      <c r="ICJ227" s="566"/>
      <c r="ICK227" s="566"/>
      <c r="ICL227" s="566"/>
      <c r="ICM227" s="566"/>
      <c r="ICN227" s="227"/>
      <c r="ICO227" s="566"/>
      <c r="ICP227" s="566"/>
      <c r="ICQ227" s="566"/>
      <c r="ICR227" s="566"/>
      <c r="ICS227" s="566"/>
      <c r="ICT227" s="566"/>
      <c r="ICU227" s="566"/>
      <c r="ICV227" s="566"/>
      <c r="ICW227" s="566"/>
      <c r="ICX227" s="566"/>
      <c r="ICY227" s="566"/>
      <c r="ICZ227" s="566"/>
      <c r="IDA227" s="566"/>
      <c r="IDB227" s="566"/>
      <c r="IDC227" s="566"/>
      <c r="IDD227" s="227"/>
      <c r="IDE227" s="566"/>
      <c r="IDF227" s="566"/>
      <c r="IDG227" s="566"/>
      <c r="IDH227" s="566"/>
      <c r="IDI227" s="566"/>
      <c r="IDJ227" s="566"/>
      <c r="IDK227" s="566"/>
      <c r="IDL227" s="566"/>
      <c r="IDM227" s="566"/>
      <c r="IDN227" s="566"/>
      <c r="IDO227" s="566"/>
      <c r="IDP227" s="566"/>
      <c r="IDQ227" s="566"/>
      <c r="IDR227" s="566"/>
      <c r="IDS227" s="566"/>
      <c r="IDT227" s="227"/>
      <c r="IDU227" s="566"/>
      <c r="IDV227" s="566"/>
      <c r="IDW227" s="566"/>
      <c r="IDX227" s="566"/>
      <c r="IDY227" s="566"/>
      <c r="IDZ227" s="566"/>
      <c r="IEA227" s="566"/>
      <c r="IEB227" s="566"/>
      <c r="IEC227" s="566"/>
      <c r="IED227" s="566"/>
      <c r="IEE227" s="566"/>
      <c r="IEF227" s="566"/>
      <c r="IEG227" s="566"/>
      <c r="IEH227" s="566"/>
      <c r="IEI227" s="566"/>
      <c r="IEJ227" s="227"/>
      <c r="IEK227" s="566"/>
      <c r="IEL227" s="566"/>
      <c r="IEM227" s="566"/>
      <c r="IEN227" s="566"/>
      <c r="IEO227" s="566"/>
      <c r="IEP227" s="566"/>
      <c r="IEQ227" s="566"/>
      <c r="IER227" s="566"/>
      <c r="IES227" s="566"/>
      <c r="IET227" s="566"/>
      <c r="IEU227" s="566"/>
      <c r="IEV227" s="566"/>
      <c r="IEW227" s="566"/>
      <c r="IEX227" s="566"/>
      <c r="IEY227" s="566"/>
      <c r="IEZ227" s="227"/>
      <c r="IFA227" s="566"/>
      <c r="IFB227" s="566"/>
      <c r="IFC227" s="566"/>
      <c r="IFD227" s="566"/>
      <c r="IFE227" s="566"/>
      <c r="IFF227" s="566"/>
      <c r="IFG227" s="566"/>
      <c r="IFH227" s="566"/>
      <c r="IFI227" s="566"/>
      <c r="IFJ227" s="566"/>
      <c r="IFK227" s="566"/>
      <c r="IFL227" s="566"/>
      <c r="IFM227" s="566"/>
      <c r="IFN227" s="566"/>
      <c r="IFO227" s="566"/>
      <c r="IFP227" s="227"/>
      <c r="IFQ227" s="566"/>
      <c r="IFR227" s="566"/>
      <c r="IFS227" s="566"/>
      <c r="IFT227" s="566"/>
      <c r="IFU227" s="566"/>
      <c r="IFV227" s="566"/>
      <c r="IFW227" s="566"/>
      <c r="IFX227" s="566"/>
      <c r="IFY227" s="566"/>
      <c r="IFZ227" s="566"/>
      <c r="IGA227" s="566"/>
      <c r="IGB227" s="566"/>
      <c r="IGC227" s="566"/>
      <c r="IGD227" s="566"/>
      <c r="IGE227" s="566"/>
      <c r="IGF227" s="227"/>
      <c r="IGG227" s="566"/>
      <c r="IGH227" s="566"/>
      <c r="IGI227" s="566"/>
      <c r="IGJ227" s="566"/>
      <c r="IGK227" s="566"/>
      <c r="IGL227" s="566"/>
      <c r="IGM227" s="566"/>
      <c r="IGN227" s="566"/>
      <c r="IGO227" s="566"/>
      <c r="IGP227" s="566"/>
      <c r="IGQ227" s="566"/>
      <c r="IGR227" s="566"/>
      <c r="IGS227" s="566"/>
      <c r="IGT227" s="566"/>
      <c r="IGU227" s="566"/>
      <c r="IGV227" s="227"/>
      <c r="IGW227" s="566"/>
      <c r="IGX227" s="566"/>
      <c r="IGY227" s="566"/>
      <c r="IGZ227" s="566"/>
      <c r="IHA227" s="566"/>
      <c r="IHB227" s="566"/>
      <c r="IHC227" s="566"/>
      <c r="IHD227" s="566"/>
      <c r="IHE227" s="566"/>
      <c r="IHF227" s="566"/>
      <c r="IHG227" s="566"/>
      <c r="IHH227" s="566"/>
      <c r="IHI227" s="566"/>
      <c r="IHJ227" s="566"/>
      <c r="IHK227" s="566"/>
      <c r="IHL227" s="227"/>
      <c r="IHM227" s="566"/>
      <c r="IHN227" s="566"/>
      <c r="IHO227" s="566"/>
      <c r="IHP227" s="566"/>
      <c r="IHQ227" s="566"/>
      <c r="IHR227" s="566"/>
      <c r="IHS227" s="566"/>
      <c r="IHT227" s="566"/>
      <c r="IHU227" s="566"/>
      <c r="IHV227" s="566"/>
      <c r="IHW227" s="566"/>
      <c r="IHX227" s="566"/>
      <c r="IHY227" s="566"/>
      <c r="IHZ227" s="566"/>
      <c r="IIA227" s="566"/>
      <c r="IIB227" s="227"/>
      <c r="IIC227" s="566"/>
      <c r="IID227" s="566"/>
      <c r="IIE227" s="566"/>
      <c r="IIF227" s="566"/>
      <c r="IIG227" s="566"/>
      <c r="IIH227" s="566"/>
      <c r="III227" s="566"/>
      <c r="IIJ227" s="566"/>
      <c r="IIK227" s="566"/>
      <c r="IIL227" s="566"/>
      <c r="IIM227" s="566"/>
      <c r="IIN227" s="566"/>
      <c r="IIO227" s="566"/>
      <c r="IIP227" s="566"/>
      <c r="IIQ227" s="566"/>
      <c r="IIR227" s="227"/>
      <c r="IIS227" s="566"/>
      <c r="IIT227" s="566"/>
      <c r="IIU227" s="566"/>
      <c r="IIV227" s="566"/>
      <c r="IIW227" s="566"/>
      <c r="IIX227" s="566"/>
      <c r="IIY227" s="566"/>
      <c r="IIZ227" s="566"/>
      <c r="IJA227" s="566"/>
      <c r="IJB227" s="566"/>
      <c r="IJC227" s="566"/>
      <c r="IJD227" s="566"/>
      <c r="IJE227" s="566"/>
      <c r="IJF227" s="566"/>
      <c r="IJG227" s="566"/>
      <c r="IJH227" s="227"/>
      <c r="IJI227" s="566"/>
      <c r="IJJ227" s="566"/>
      <c r="IJK227" s="566"/>
      <c r="IJL227" s="566"/>
      <c r="IJM227" s="566"/>
      <c r="IJN227" s="566"/>
      <c r="IJO227" s="566"/>
      <c r="IJP227" s="566"/>
      <c r="IJQ227" s="566"/>
      <c r="IJR227" s="566"/>
      <c r="IJS227" s="566"/>
      <c r="IJT227" s="566"/>
      <c r="IJU227" s="566"/>
      <c r="IJV227" s="566"/>
      <c r="IJW227" s="566"/>
      <c r="IJX227" s="227"/>
      <c r="IJY227" s="566"/>
      <c r="IJZ227" s="566"/>
      <c r="IKA227" s="566"/>
      <c r="IKB227" s="566"/>
      <c r="IKC227" s="566"/>
      <c r="IKD227" s="566"/>
      <c r="IKE227" s="566"/>
      <c r="IKF227" s="566"/>
      <c r="IKG227" s="566"/>
      <c r="IKH227" s="566"/>
      <c r="IKI227" s="566"/>
      <c r="IKJ227" s="566"/>
      <c r="IKK227" s="566"/>
      <c r="IKL227" s="566"/>
      <c r="IKM227" s="566"/>
      <c r="IKN227" s="227"/>
      <c r="IKO227" s="566"/>
      <c r="IKP227" s="566"/>
      <c r="IKQ227" s="566"/>
      <c r="IKR227" s="566"/>
      <c r="IKS227" s="566"/>
      <c r="IKT227" s="566"/>
      <c r="IKU227" s="566"/>
      <c r="IKV227" s="566"/>
      <c r="IKW227" s="566"/>
      <c r="IKX227" s="566"/>
      <c r="IKY227" s="566"/>
      <c r="IKZ227" s="566"/>
      <c r="ILA227" s="566"/>
      <c r="ILB227" s="566"/>
      <c r="ILC227" s="566"/>
      <c r="ILD227" s="227"/>
      <c r="ILE227" s="566"/>
      <c r="ILF227" s="566"/>
      <c r="ILG227" s="566"/>
      <c r="ILH227" s="566"/>
      <c r="ILI227" s="566"/>
      <c r="ILJ227" s="566"/>
      <c r="ILK227" s="566"/>
      <c r="ILL227" s="566"/>
      <c r="ILM227" s="566"/>
      <c r="ILN227" s="566"/>
      <c r="ILO227" s="566"/>
      <c r="ILP227" s="566"/>
      <c r="ILQ227" s="566"/>
      <c r="ILR227" s="566"/>
      <c r="ILS227" s="566"/>
      <c r="ILT227" s="227"/>
      <c r="ILU227" s="566"/>
      <c r="ILV227" s="566"/>
      <c r="ILW227" s="566"/>
      <c r="ILX227" s="566"/>
      <c r="ILY227" s="566"/>
      <c r="ILZ227" s="566"/>
      <c r="IMA227" s="566"/>
      <c r="IMB227" s="566"/>
      <c r="IMC227" s="566"/>
      <c r="IMD227" s="566"/>
      <c r="IME227" s="566"/>
      <c r="IMF227" s="566"/>
      <c r="IMG227" s="566"/>
      <c r="IMH227" s="566"/>
      <c r="IMI227" s="566"/>
      <c r="IMJ227" s="227"/>
      <c r="IMK227" s="566"/>
      <c r="IML227" s="566"/>
      <c r="IMM227" s="566"/>
      <c r="IMN227" s="566"/>
      <c r="IMO227" s="566"/>
      <c r="IMP227" s="566"/>
      <c r="IMQ227" s="566"/>
      <c r="IMR227" s="566"/>
      <c r="IMS227" s="566"/>
      <c r="IMT227" s="566"/>
      <c r="IMU227" s="566"/>
      <c r="IMV227" s="566"/>
      <c r="IMW227" s="566"/>
      <c r="IMX227" s="566"/>
      <c r="IMY227" s="566"/>
      <c r="IMZ227" s="227"/>
      <c r="INA227" s="566"/>
      <c r="INB227" s="566"/>
      <c r="INC227" s="566"/>
      <c r="IND227" s="566"/>
      <c r="INE227" s="566"/>
      <c r="INF227" s="566"/>
      <c r="ING227" s="566"/>
      <c r="INH227" s="566"/>
      <c r="INI227" s="566"/>
      <c r="INJ227" s="566"/>
      <c r="INK227" s="566"/>
      <c r="INL227" s="566"/>
      <c r="INM227" s="566"/>
      <c r="INN227" s="566"/>
      <c r="INO227" s="566"/>
      <c r="INP227" s="227"/>
      <c r="INQ227" s="566"/>
      <c r="INR227" s="566"/>
      <c r="INS227" s="566"/>
      <c r="INT227" s="566"/>
      <c r="INU227" s="566"/>
      <c r="INV227" s="566"/>
      <c r="INW227" s="566"/>
      <c r="INX227" s="566"/>
      <c r="INY227" s="566"/>
      <c r="INZ227" s="566"/>
      <c r="IOA227" s="566"/>
      <c r="IOB227" s="566"/>
      <c r="IOC227" s="566"/>
      <c r="IOD227" s="566"/>
      <c r="IOE227" s="566"/>
      <c r="IOF227" s="227"/>
      <c r="IOG227" s="566"/>
      <c r="IOH227" s="566"/>
      <c r="IOI227" s="566"/>
      <c r="IOJ227" s="566"/>
      <c r="IOK227" s="566"/>
      <c r="IOL227" s="566"/>
      <c r="IOM227" s="566"/>
      <c r="ION227" s="566"/>
      <c r="IOO227" s="566"/>
      <c r="IOP227" s="566"/>
      <c r="IOQ227" s="566"/>
      <c r="IOR227" s="566"/>
      <c r="IOS227" s="566"/>
      <c r="IOT227" s="566"/>
      <c r="IOU227" s="566"/>
      <c r="IOV227" s="227"/>
      <c r="IOW227" s="566"/>
      <c r="IOX227" s="566"/>
      <c r="IOY227" s="566"/>
      <c r="IOZ227" s="566"/>
      <c r="IPA227" s="566"/>
      <c r="IPB227" s="566"/>
      <c r="IPC227" s="566"/>
      <c r="IPD227" s="566"/>
      <c r="IPE227" s="566"/>
      <c r="IPF227" s="566"/>
      <c r="IPG227" s="566"/>
      <c r="IPH227" s="566"/>
      <c r="IPI227" s="566"/>
      <c r="IPJ227" s="566"/>
      <c r="IPK227" s="566"/>
      <c r="IPL227" s="227"/>
      <c r="IPM227" s="566"/>
      <c r="IPN227" s="566"/>
      <c r="IPO227" s="566"/>
      <c r="IPP227" s="566"/>
      <c r="IPQ227" s="566"/>
      <c r="IPR227" s="566"/>
      <c r="IPS227" s="566"/>
      <c r="IPT227" s="566"/>
      <c r="IPU227" s="566"/>
      <c r="IPV227" s="566"/>
      <c r="IPW227" s="566"/>
      <c r="IPX227" s="566"/>
      <c r="IPY227" s="566"/>
      <c r="IPZ227" s="566"/>
      <c r="IQA227" s="566"/>
      <c r="IQB227" s="227"/>
      <c r="IQC227" s="566"/>
      <c r="IQD227" s="566"/>
      <c r="IQE227" s="566"/>
      <c r="IQF227" s="566"/>
      <c r="IQG227" s="566"/>
      <c r="IQH227" s="566"/>
      <c r="IQI227" s="566"/>
      <c r="IQJ227" s="566"/>
      <c r="IQK227" s="566"/>
      <c r="IQL227" s="566"/>
      <c r="IQM227" s="566"/>
      <c r="IQN227" s="566"/>
      <c r="IQO227" s="566"/>
      <c r="IQP227" s="566"/>
      <c r="IQQ227" s="566"/>
      <c r="IQR227" s="227"/>
      <c r="IQS227" s="566"/>
      <c r="IQT227" s="566"/>
      <c r="IQU227" s="566"/>
      <c r="IQV227" s="566"/>
      <c r="IQW227" s="566"/>
      <c r="IQX227" s="566"/>
      <c r="IQY227" s="566"/>
      <c r="IQZ227" s="566"/>
      <c r="IRA227" s="566"/>
      <c r="IRB227" s="566"/>
      <c r="IRC227" s="566"/>
      <c r="IRD227" s="566"/>
      <c r="IRE227" s="566"/>
      <c r="IRF227" s="566"/>
      <c r="IRG227" s="566"/>
      <c r="IRH227" s="227"/>
      <c r="IRI227" s="566"/>
      <c r="IRJ227" s="566"/>
      <c r="IRK227" s="566"/>
      <c r="IRL227" s="566"/>
      <c r="IRM227" s="566"/>
      <c r="IRN227" s="566"/>
      <c r="IRO227" s="566"/>
      <c r="IRP227" s="566"/>
      <c r="IRQ227" s="566"/>
      <c r="IRR227" s="566"/>
      <c r="IRS227" s="566"/>
      <c r="IRT227" s="566"/>
      <c r="IRU227" s="566"/>
      <c r="IRV227" s="566"/>
      <c r="IRW227" s="566"/>
      <c r="IRX227" s="227"/>
      <c r="IRY227" s="566"/>
      <c r="IRZ227" s="566"/>
      <c r="ISA227" s="566"/>
      <c r="ISB227" s="566"/>
      <c r="ISC227" s="566"/>
      <c r="ISD227" s="566"/>
      <c r="ISE227" s="566"/>
      <c r="ISF227" s="566"/>
      <c r="ISG227" s="566"/>
      <c r="ISH227" s="566"/>
      <c r="ISI227" s="566"/>
      <c r="ISJ227" s="566"/>
      <c r="ISK227" s="566"/>
      <c r="ISL227" s="566"/>
      <c r="ISM227" s="566"/>
      <c r="ISN227" s="227"/>
      <c r="ISO227" s="566"/>
      <c r="ISP227" s="566"/>
      <c r="ISQ227" s="566"/>
      <c r="ISR227" s="566"/>
      <c r="ISS227" s="566"/>
      <c r="IST227" s="566"/>
      <c r="ISU227" s="566"/>
      <c r="ISV227" s="566"/>
      <c r="ISW227" s="566"/>
      <c r="ISX227" s="566"/>
      <c r="ISY227" s="566"/>
      <c r="ISZ227" s="566"/>
      <c r="ITA227" s="566"/>
      <c r="ITB227" s="566"/>
      <c r="ITC227" s="566"/>
      <c r="ITD227" s="227"/>
      <c r="ITE227" s="566"/>
      <c r="ITF227" s="566"/>
      <c r="ITG227" s="566"/>
      <c r="ITH227" s="566"/>
      <c r="ITI227" s="566"/>
      <c r="ITJ227" s="566"/>
      <c r="ITK227" s="566"/>
      <c r="ITL227" s="566"/>
      <c r="ITM227" s="566"/>
      <c r="ITN227" s="566"/>
      <c r="ITO227" s="566"/>
      <c r="ITP227" s="566"/>
      <c r="ITQ227" s="566"/>
      <c r="ITR227" s="566"/>
      <c r="ITS227" s="566"/>
      <c r="ITT227" s="227"/>
      <c r="ITU227" s="566"/>
      <c r="ITV227" s="566"/>
      <c r="ITW227" s="566"/>
      <c r="ITX227" s="566"/>
      <c r="ITY227" s="566"/>
      <c r="ITZ227" s="566"/>
      <c r="IUA227" s="566"/>
      <c r="IUB227" s="566"/>
      <c r="IUC227" s="566"/>
      <c r="IUD227" s="566"/>
      <c r="IUE227" s="566"/>
      <c r="IUF227" s="566"/>
      <c r="IUG227" s="566"/>
      <c r="IUH227" s="566"/>
      <c r="IUI227" s="566"/>
      <c r="IUJ227" s="227"/>
      <c r="IUK227" s="566"/>
      <c r="IUL227" s="566"/>
      <c r="IUM227" s="566"/>
      <c r="IUN227" s="566"/>
      <c r="IUO227" s="566"/>
      <c r="IUP227" s="566"/>
      <c r="IUQ227" s="566"/>
      <c r="IUR227" s="566"/>
      <c r="IUS227" s="566"/>
      <c r="IUT227" s="566"/>
      <c r="IUU227" s="566"/>
      <c r="IUV227" s="566"/>
      <c r="IUW227" s="566"/>
      <c r="IUX227" s="566"/>
      <c r="IUY227" s="566"/>
      <c r="IUZ227" s="227"/>
      <c r="IVA227" s="566"/>
      <c r="IVB227" s="566"/>
      <c r="IVC227" s="566"/>
      <c r="IVD227" s="566"/>
      <c r="IVE227" s="566"/>
      <c r="IVF227" s="566"/>
      <c r="IVG227" s="566"/>
      <c r="IVH227" s="566"/>
      <c r="IVI227" s="566"/>
      <c r="IVJ227" s="566"/>
      <c r="IVK227" s="566"/>
      <c r="IVL227" s="566"/>
      <c r="IVM227" s="566"/>
      <c r="IVN227" s="566"/>
      <c r="IVO227" s="566"/>
      <c r="IVP227" s="227"/>
      <c r="IVQ227" s="566"/>
      <c r="IVR227" s="566"/>
      <c r="IVS227" s="566"/>
      <c r="IVT227" s="566"/>
      <c r="IVU227" s="566"/>
      <c r="IVV227" s="566"/>
      <c r="IVW227" s="566"/>
      <c r="IVX227" s="566"/>
      <c r="IVY227" s="566"/>
      <c r="IVZ227" s="566"/>
      <c r="IWA227" s="566"/>
      <c r="IWB227" s="566"/>
      <c r="IWC227" s="566"/>
      <c r="IWD227" s="566"/>
      <c r="IWE227" s="566"/>
      <c r="IWF227" s="227"/>
      <c r="IWG227" s="566"/>
      <c r="IWH227" s="566"/>
      <c r="IWI227" s="566"/>
      <c r="IWJ227" s="566"/>
      <c r="IWK227" s="566"/>
      <c r="IWL227" s="566"/>
      <c r="IWM227" s="566"/>
      <c r="IWN227" s="566"/>
      <c r="IWO227" s="566"/>
      <c r="IWP227" s="566"/>
      <c r="IWQ227" s="566"/>
      <c r="IWR227" s="566"/>
      <c r="IWS227" s="566"/>
      <c r="IWT227" s="566"/>
      <c r="IWU227" s="566"/>
      <c r="IWV227" s="227"/>
      <c r="IWW227" s="566"/>
      <c r="IWX227" s="566"/>
      <c r="IWY227" s="566"/>
      <c r="IWZ227" s="566"/>
      <c r="IXA227" s="566"/>
      <c r="IXB227" s="566"/>
      <c r="IXC227" s="566"/>
      <c r="IXD227" s="566"/>
      <c r="IXE227" s="566"/>
      <c r="IXF227" s="566"/>
      <c r="IXG227" s="566"/>
      <c r="IXH227" s="566"/>
      <c r="IXI227" s="566"/>
      <c r="IXJ227" s="566"/>
      <c r="IXK227" s="566"/>
      <c r="IXL227" s="227"/>
      <c r="IXM227" s="566"/>
      <c r="IXN227" s="566"/>
      <c r="IXO227" s="566"/>
      <c r="IXP227" s="566"/>
      <c r="IXQ227" s="566"/>
      <c r="IXR227" s="566"/>
      <c r="IXS227" s="566"/>
      <c r="IXT227" s="566"/>
      <c r="IXU227" s="566"/>
      <c r="IXV227" s="566"/>
      <c r="IXW227" s="566"/>
      <c r="IXX227" s="566"/>
      <c r="IXY227" s="566"/>
      <c r="IXZ227" s="566"/>
      <c r="IYA227" s="566"/>
      <c r="IYB227" s="227"/>
      <c r="IYC227" s="566"/>
      <c r="IYD227" s="566"/>
      <c r="IYE227" s="566"/>
      <c r="IYF227" s="566"/>
      <c r="IYG227" s="566"/>
      <c r="IYH227" s="566"/>
      <c r="IYI227" s="566"/>
      <c r="IYJ227" s="566"/>
      <c r="IYK227" s="566"/>
      <c r="IYL227" s="566"/>
      <c r="IYM227" s="566"/>
      <c r="IYN227" s="566"/>
      <c r="IYO227" s="566"/>
      <c r="IYP227" s="566"/>
      <c r="IYQ227" s="566"/>
      <c r="IYR227" s="227"/>
      <c r="IYS227" s="566"/>
      <c r="IYT227" s="566"/>
      <c r="IYU227" s="566"/>
      <c r="IYV227" s="566"/>
      <c r="IYW227" s="566"/>
      <c r="IYX227" s="566"/>
      <c r="IYY227" s="566"/>
      <c r="IYZ227" s="566"/>
      <c r="IZA227" s="566"/>
      <c r="IZB227" s="566"/>
      <c r="IZC227" s="566"/>
      <c r="IZD227" s="566"/>
      <c r="IZE227" s="566"/>
      <c r="IZF227" s="566"/>
      <c r="IZG227" s="566"/>
      <c r="IZH227" s="227"/>
      <c r="IZI227" s="566"/>
      <c r="IZJ227" s="566"/>
      <c r="IZK227" s="566"/>
      <c r="IZL227" s="566"/>
      <c r="IZM227" s="566"/>
      <c r="IZN227" s="566"/>
      <c r="IZO227" s="566"/>
      <c r="IZP227" s="566"/>
      <c r="IZQ227" s="566"/>
      <c r="IZR227" s="566"/>
      <c r="IZS227" s="566"/>
      <c r="IZT227" s="566"/>
      <c r="IZU227" s="566"/>
      <c r="IZV227" s="566"/>
      <c r="IZW227" s="566"/>
      <c r="IZX227" s="227"/>
      <c r="IZY227" s="566"/>
      <c r="IZZ227" s="566"/>
      <c r="JAA227" s="566"/>
      <c r="JAB227" s="566"/>
      <c r="JAC227" s="566"/>
      <c r="JAD227" s="566"/>
      <c r="JAE227" s="566"/>
      <c r="JAF227" s="566"/>
      <c r="JAG227" s="566"/>
      <c r="JAH227" s="566"/>
      <c r="JAI227" s="566"/>
      <c r="JAJ227" s="566"/>
      <c r="JAK227" s="566"/>
      <c r="JAL227" s="566"/>
      <c r="JAM227" s="566"/>
      <c r="JAN227" s="227"/>
      <c r="JAO227" s="566"/>
      <c r="JAP227" s="566"/>
      <c r="JAQ227" s="566"/>
      <c r="JAR227" s="566"/>
      <c r="JAS227" s="566"/>
      <c r="JAT227" s="566"/>
      <c r="JAU227" s="566"/>
      <c r="JAV227" s="566"/>
      <c r="JAW227" s="566"/>
      <c r="JAX227" s="566"/>
      <c r="JAY227" s="566"/>
      <c r="JAZ227" s="566"/>
      <c r="JBA227" s="566"/>
      <c r="JBB227" s="566"/>
      <c r="JBC227" s="566"/>
      <c r="JBD227" s="227"/>
      <c r="JBE227" s="566"/>
      <c r="JBF227" s="566"/>
      <c r="JBG227" s="566"/>
      <c r="JBH227" s="566"/>
      <c r="JBI227" s="566"/>
      <c r="JBJ227" s="566"/>
      <c r="JBK227" s="566"/>
      <c r="JBL227" s="566"/>
      <c r="JBM227" s="566"/>
      <c r="JBN227" s="566"/>
      <c r="JBO227" s="566"/>
      <c r="JBP227" s="566"/>
      <c r="JBQ227" s="566"/>
      <c r="JBR227" s="566"/>
      <c r="JBS227" s="566"/>
      <c r="JBT227" s="227"/>
      <c r="JBU227" s="566"/>
      <c r="JBV227" s="566"/>
      <c r="JBW227" s="566"/>
      <c r="JBX227" s="566"/>
      <c r="JBY227" s="566"/>
      <c r="JBZ227" s="566"/>
      <c r="JCA227" s="566"/>
      <c r="JCB227" s="566"/>
      <c r="JCC227" s="566"/>
      <c r="JCD227" s="566"/>
      <c r="JCE227" s="566"/>
      <c r="JCF227" s="566"/>
      <c r="JCG227" s="566"/>
      <c r="JCH227" s="566"/>
      <c r="JCI227" s="566"/>
      <c r="JCJ227" s="227"/>
      <c r="JCK227" s="566"/>
      <c r="JCL227" s="566"/>
      <c r="JCM227" s="566"/>
      <c r="JCN227" s="566"/>
      <c r="JCO227" s="566"/>
      <c r="JCP227" s="566"/>
      <c r="JCQ227" s="566"/>
      <c r="JCR227" s="566"/>
      <c r="JCS227" s="566"/>
      <c r="JCT227" s="566"/>
      <c r="JCU227" s="566"/>
      <c r="JCV227" s="566"/>
      <c r="JCW227" s="566"/>
      <c r="JCX227" s="566"/>
      <c r="JCY227" s="566"/>
      <c r="JCZ227" s="227"/>
      <c r="JDA227" s="566"/>
      <c r="JDB227" s="566"/>
      <c r="JDC227" s="566"/>
      <c r="JDD227" s="566"/>
      <c r="JDE227" s="566"/>
      <c r="JDF227" s="566"/>
      <c r="JDG227" s="566"/>
      <c r="JDH227" s="566"/>
      <c r="JDI227" s="566"/>
      <c r="JDJ227" s="566"/>
      <c r="JDK227" s="566"/>
      <c r="JDL227" s="566"/>
      <c r="JDM227" s="566"/>
      <c r="JDN227" s="566"/>
      <c r="JDO227" s="566"/>
      <c r="JDP227" s="227"/>
      <c r="JDQ227" s="566"/>
      <c r="JDR227" s="566"/>
      <c r="JDS227" s="566"/>
      <c r="JDT227" s="566"/>
      <c r="JDU227" s="566"/>
      <c r="JDV227" s="566"/>
      <c r="JDW227" s="566"/>
      <c r="JDX227" s="566"/>
      <c r="JDY227" s="566"/>
      <c r="JDZ227" s="566"/>
      <c r="JEA227" s="566"/>
      <c r="JEB227" s="566"/>
      <c r="JEC227" s="566"/>
      <c r="JED227" s="566"/>
      <c r="JEE227" s="566"/>
      <c r="JEF227" s="227"/>
      <c r="JEG227" s="566"/>
      <c r="JEH227" s="566"/>
      <c r="JEI227" s="566"/>
      <c r="JEJ227" s="566"/>
      <c r="JEK227" s="566"/>
      <c r="JEL227" s="566"/>
      <c r="JEM227" s="566"/>
      <c r="JEN227" s="566"/>
      <c r="JEO227" s="566"/>
      <c r="JEP227" s="566"/>
      <c r="JEQ227" s="566"/>
      <c r="JER227" s="566"/>
      <c r="JES227" s="566"/>
      <c r="JET227" s="566"/>
      <c r="JEU227" s="566"/>
      <c r="JEV227" s="227"/>
      <c r="JEW227" s="566"/>
      <c r="JEX227" s="566"/>
      <c r="JEY227" s="566"/>
      <c r="JEZ227" s="566"/>
      <c r="JFA227" s="566"/>
      <c r="JFB227" s="566"/>
      <c r="JFC227" s="566"/>
      <c r="JFD227" s="566"/>
      <c r="JFE227" s="566"/>
      <c r="JFF227" s="566"/>
      <c r="JFG227" s="566"/>
      <c r="JFH227" s="566"/>
      <c r="JFI227" s="566"/>
      <c r="JFJ227" s="566"/>
      <c r="JFK227" s="566"/>
      <c r="JFL227" s="227"/>
      <c r="JFM227" s="566"/>
      <c r="JFN227" s="566"/>
      <c r="JFO227" s="566"/>
      <c r="JFP227" s="566"/>
      <c r="JFQ227" s="566"/>
      <c r="JFR227" s="566"/>
      <c r="JFS227" s="566"/>
      <c r="JFT227" s="566"/>
      <c r="JFU227" s="566"/>
      <c r="JFV227" s="566"/>
      <c r="JFW227" s="566"/>
      <c r="JFX227" s="566"/>
      <c r="JFY227" s="566"/>
      <c r="JFZ227" s="566"/>
      <c r="JGA227" s="566"/>
      <c r="JGB227" s="227"/>
      <c r="JGC227" s="566"/>
      <c r="JGD227" s="566"/>
      <c r="JGE227" s="566"/>
      <c r="JGF227" s="566"/>
      <c r="JGG227" s="566"/>
      <c r="JGH227" s="566"/>
      <c r="JGI227" s="566"/>
      <c r="JGJ227" s="566"/>
      <c r="JGK227" s="566"/>
      <c r="JGL227" s="566"/>
      <c r="JGM227" s="566"/>
      <c r="JGN227" s="566"/>
      <c r="JGO227" s="566"/>
      <c r="JGP227" s="566"/>
      <c r="JGQ227" s="566"/>
      <c r="JGR227" s="227"/>
      <c r="JGS227" s="566"/>
      <c r="JGT227" s="566"/>
      <c r="JGU227" s="566"/>
      <c r="JGV227" s="566"/>
      <c r="JGW227" s="566"/>
      <c r="JGX227" s="566"/>
      <c r="JGY227" s="566"/>
      <c r="JGZ227" s="566"/>
      <c r="JHA227" s="566"/>
      <c r="JHB227" s="566"/>
      <c r="JHC227" s="566"/>
      <c r="JHD227" s="566"/>
      <c r="JHE227" s="566"/>
      <c r="JHF227" s="566"/>
      <c r="JHG227" s="566"/>
      <c r="JHH227" s="227"/>
      <c r="JHI227" s="566"/>
      <c r="JHJ227" s="566"/>
      <c r="JHK227" s="566"/>
      <c r="JHL227" s="566"/>
      <c r="JHM227" s="566"/>
      <c r="JHN227" s="566"/>
      <c r="JHO227" s="566"/>
      <c r="JHP227" s="566"/>
      <c r="JHQ227" s="566"/>
      <c r="JHR227" s="566"/>
      <c r="JHS227" s="566"/>
      <c r="JHT227" s="566"/>
      <c r="JHU227" s="566"/>
      <c r="JHV227" s="566"/>
      <c r="JHW227" s="566"/>
      <c r="JHX227" s="227"/>
      <c r="JHY227" s="566"/>
      <c r="JHZ227" s="566"/>
      <c r="JIA227" s="566"/>
      <c r="JIB227" s="566"/>
      <c r="JIC227" s="566"/>
      <c r="JID227" s="566"/>
      <c r="JIE227" s="566"/>
      <c r="JIF227" s="566"/>
      <c r="JIG227" s="566"/>
      <c r="JIH227" s="566"/>
      <c r="JII227" s="566"/>
      <c r="JIJ227" s="566"/>
      <c r="JIK227" s="566"/>
      <c r="JIL227" s="566"/>
      <c r="JIM227" s="566"/>
      <c r="JIN227" s="227"/>
      <c r="JIO227" s="566"/>
      <c r="JIP227" s="566"/>
      <c r="JIQ227" s="566"/>
      <c r="JIR227" s="566"/>
      <c r="JIS227" s="566"/>
      <c r="JIT227" s="566"/>
      <c r="JIU227" s="566"/>
      <c r="JIV227" s="566"/>
      <c r="JIW227" s="566"/>
      <c r="JIX227" s="566"/>
      <c r="JIY227" s="566"/>
      <c r="JIZ227" s="566"/>
      <c r="JJA227" s="566"/>
      <c r="JJB227" s="566"/>
      <c r="JJC227" s="566"/>
      <c r="JJD227" s="227"/>
      <c r="JJE227" s="566"/>
      <c r="JJF227" s="566"/>
      <c r="JJG227" s="566"/>
      <c r="JJH227" s="566"/>
      <c r="JJI227" s="566"/>
      <c r="JJJ227" s="566"/>
      <c r="JJK227" s="566"/>
      <c r="JJL227" s="566"/>
      <c r="JJM227" s="566"/>
      <c r="JJN227" s="566"/>
      <c r="JJO227" s="566"/>
      <c r="JJP227" s="566"/>
      <c r="JJQ227" s="566"/>
      <c r="JJR227" s="566"/>
      <c r="JJS227" s="566"/>
      <c r="JJT227" s="227"/>
      <c r="JJU227" s="566"/>
      <c r="JJV227" s="566"/>
      <c r="JJW227" s="566"/>
      <c r="JJX227" s="566"/>
      <c r="JJY227" s="566"/>
      <c r="JJZ227" s="566"/>
      <c r="JKA227" s="566"/>
      <c r="JKB227" s="566"/>
      <c r="JKC227" s="566"/>
      <c r="JKD227" s="566"/>
      <c r="JKE227" s="566"/>
      <c r="JKF227" s="566"/>
      <c r="JKG227" s="566"/>
      <c r="JKH227" s="566"/>
      <c r="JKI227" s="566"/>
      <c r="JKJ227" s="227"/>
      <c r="JKK227" s="566"/>
      <c r="JKL227" s="566"/>
      <c r="JKM227" s="566"/>
      <c r="JKN227" s="566"/>
      <c r="JKO227" s="566"/>
      <c r="JKP227" s="566"/>
      <c r="JKQ227" s="566"/>
      <c r="JKR227" s="566"/>
      <c r="JKS227" s="566"/>
      <c r="JKT227" s="566"/>
      <c r="JKU227" s="566"/>
      <c r="JKV227" s="566"/>
      <c r="JKW227" s="566"/>
      <c r="JKX227" s="566"/>
      <c r="JKY227" s="566"/>
      <c r="JKZ227" s="227"/>
      <c r="JLA227" s="566"/>
      <c r="JLB227" s="566"/>
      <c r="JLC227" s="566"/>
      <c r="JLD227" s="566"/>
      <c r="JLE227" s="566"/>
      <c r="JLF227" s="566"/>
      <c r="JLG227" s="566"/>
      <c r="JLH227" s="566"/>
      <c r="JLI227" s="566"/>
      <c r="JLJ227" s="566"/>
      <c r="JLK227" s="566"/>
      <c r="JLL227" s="566"/>
      <c r="JLM227" s="566"/>
      <c r="JLN227" s="566"/>
      <c r="JLO227" s="566"/>
      <c r="JLP227" s="227"/>
      <c r="JLQ227" s="566"/>
      <c r="JLR227" s="566"/>
      <c r="JLS227" s="566"/>
      <c r="JLT227" s="566"/>
      <c r="JLU227" s="566"/>
      <c r="JLV227" s="566"/>
      <c r="JLW227" s="566"/>
      <c r="JLX227" s="566"/>
      <c r="JLY227" s="566"/>
      <c r="JLZ227" s="566"/>
      <c r="JMA227" s="566"/>
      <c r="JMB227" s="566"/>
      <c r="JMC227" s="566"/>
      <c r="JMD227" s="566"/>
      <c r="JME227" s="566"/>
      <c r="JMF227" s="227"/>
      <c r="JMG227" s="566"/>
      <c r="JMH227" s="566"/>
      <c r="JMI227" s="566"/>
      <c r="JMJ227" s="566"/>
      <c r="JMK227" s="566"/>
      <c r="JML227" s="566"/>
      <c r="JMM227" s="566"/>
      <c r="JMN227" s="566"/>
      <c r="JMO227" s="566"/>
      <c r="JMP227" s="566"/>
      <c r="JMQ227" s="566"/>
      <c r="JMR227" s="566"/>
      <c r="JMS227" s="566"/>
      <c r="JMT227" s="566"/>
      <c r="JMU227" s="566"/>
      <c r="JMV227" s="227"/>
      <c r="JMW227" s="566"/>
      <c r="JMX227" s="566"/>
      <c r="JMY227" s="566"/>
      <c r="JMZ227" s="566"/>
      <c r="JNA227" s="566"/>
      <c r="JNB227" s="566"/>
      <c r="JNC227" s="566"/>
      <c r="JND227" s="566"/>
      <c r="JNE227" s="566"/>
      <c r="JNF227" s="566"/>
      <c r="JNG227" s="566"/>
      <c r="JNH227" s="566"/>
      <c r="JNI227" s="566"/>
      <c r="JNJ227" s="566"/>
      <c r="JNK227" s="566"/>
      <c r="JNL227" s="227"/>
      <c r="JNM227" s="566"/>
      <c r="JNN227" s="566"/>
      <c r="JNO227" s="566"/>
      <c r="JNP227" s="566"/>
      <c r="JNQ227" s="566"/>
      <c r="JNR227" s="566"/>
      <c r="JNS227" s="566"/>
      <c r="JNT227" s="566"/>
      <c r="JNU227" s="566"/>
      <c r="JNV227" s="566"/>
      <c r="JNW227" s="566"/>
      <c r="JNX227" s="566"/>
      <c r="JNY227" s="566"/>
      <c r="JNZ227" s="566"/>
      <c r="JOA227" s="566"/>
      <c r="JOB227" s="227"/>
      <c r="JOC227" s="566"/>
      <c r="JOD227" s="566"/>
      <c r="JOE227" s="566"/>
      <c r="JOF227" s="566"/>
      <c r="JOG227" s="566"/>
      <c r="JOH227" s="566"/>
      <c r="JOI227" s="566"/>
      <c r="JOJ227" s="566"/>
      <c r="JOK227" s="566"/>
      <c r="JOL227" s="566"/>
      <c r="JOM227" s="566"/>
      <c r="JON227" s="566"/>
      <c r="JOO227" s="566"/>
      <c r="JOP227" s="566"/>
      <c r="JOQ227" s="566"/>
      <c r="JOR227" s="227"/>
      <c r="JOS227" s="566"/>
      <c r="JOT227" s="566"/>
      <c r="JOU227" s="566"/>
      <c r="JOV227" s="566"/>
      <c r="JOW227" s="566"/>
      <c r="JOX227" s="566"/>
      <c r="JOY227" s="566"/>
      <c r="JOZ227" s="566"/>
      <c r="JPA227" s="566"/>
      <c r="JPB227" s="566"/>
      <c r="JPC227" s="566"/>
      <c r="JPD227" s="566"/>
      <c r="JPE227" s="566"/>
      <c r="JPF227" s="566"/>
      <c r="JPG227" s="566"/>
      <c r="JPH227" s="227"/>
      <c r="JPI227" s="566"/>
      <c r="JPJ227" s="566"/>
      <c r="JPK227" s="566"/>
      <c r="JPL227" s="566"/>
      <c r="JPM227" s="566"/>
      <c r="JPN227" s="566"/>
      <c r="JPO227" s="566"/>
      <c r="JPP227" s="566"/>
      <c r="JPQ227" s="566"/>
      <c r="JPR227" s="566"/>
      <c r="JPS227" s="566"/>
      <c r="JPT227" s="566"/>
      <c r="JPU227" s="566"/>
      <c r="JPV227" s="566"/>
      <c r="JPW227" s="566"/>
      <c r="JPX227" s="227"/>
      <c r="JPY227" s="566"/>
      <c r="JPZ227" s="566"/>
      <c r="JQA227" s="566"/>
      <c r="JQB227" s="566"/>
      <c r="JQC227" s="566"/>
      <c r="JQD227" s="566"/>
      <c r="JQE227" s="566"/>
      <c r="JQF227" s="566"/>
      <c r="JQG227" s="566"/>
      <c r="JQH227" s="566"/>
      <c r="JQI227" s="566"/>
      <c r="JQJ227" s="566"/>
      <c r="JQK227" s="566"/>
      <c r="JQL227" s="566"/>
      <c r="JQM227" s="566"/>
      <c r="JQN227" s="227"/>
      <c r="JQO227" s="566"/>
      <c r="JQP227" s="566"/>
      <c r="JQQ227" s="566"/>
      <c r="JQR227" s="566"/>
      <c r="JQS227" s="566"/>
      <c r="JQT227" s="566"/>
      <c r="JQU227" s="566"/>
      <c r="JQV227" s="566"/>
      <c r="JQW227" s="566"/>
      <c r="JQX227" s="566"/>
      <c r="JQY227" s="566"/>
      <c r="JQZ227" s="566"/>
      <c r="JRA227" s="566"/>
      <c r="JRB227" s="566"/>
      <c r="JRC227" s="566"/>
      <c r="JRD227" s="227"/>
      <c r="JRE227" s="566"/>
      <c r="JRF227" s="566"/>
      <c r="JRG227" s="566"/>
      <c r="JRH227" s="566"/>
      <c r="JRI227" s="566"/>
      <c r="JRJ227" s="566"/>
      <c r="JRK227" s="566"/>
      <c r="JRL227" s="566"/>
      <c r="JRM227" s="566"/>
      <c r="JRN227" s="566"/>
      <c r="JRO227" s="566"/>
      <c r="JRP227" s="566"/>
      <c r="JRQ227" s="566"/>
      <c r="JRR227" s="566"/>
      <c r="JRS227" s="566"/>
      <c r="JRT227" s="227"/>
      <c r="JRU227" s="566"/>
      <c r="JRV227" s="566"/>
      <c r="JRW227" s="566"/>
      <c r="JRX227" s="566"/>
      <c r="JRY227" s="566"/>
      <c r="JRZ227" s="566"/>
      <c r="JSA227" s="566"/>
      <c r="JSB227" s="566"/>
      <c r="JSC227" s="566"/>
      <c r="JSD227" s="566"/>
      <c r="JSE227" s="566"/>
      <c r="JSF227" s="566"/>
      <c r="JSG227" s="566"/>
      <c r="JSH227" s="566"/>
      <c r="JSI227" s="566"/>
      <c r="JSJ227" s="227"/>
      <c r="JSK227" s="566"/>
      <c r="JSL227" s="566"/>
      <c r="JSM227" s="566"/>
      <c r="JSN227" s="566"/>
      <c r="JSO227" s="566"/>
      <c r="JSP227" s="566"/>
      <c r="JSQ227" s="566"/>
      <c r="JSR227" s="566"/>
      <c r="JSS227" s="566"/>
      <c r="JST227" s="566"/>
      <c r="JSU227" s="566"/>
      <c r="JSV227" s="566"/>
      <c r="JSW227" s="566"/>
      <c r="JSX227" s="566"/>
      <c r="JSY227" s="566"/>
      <c r="JSZ227" s="227"/>
      <c r="JTA227" s="566"/>
      <c r="JTB227" s="566"/>
      <c r="JTC227" s="566"/>
      <c r="JTD227" s="566"/>
      <c r="JTE227" s="566"/>
      <c r="JTF227" s="566"/>
      <c r="JTG227" s="566"/>
      <c r="JTH227" s="566"/>
      <c r="JTI227" s="566"/>
      <c r="JTJ227" s="566"/>
      <c r="JTK227" s="566"/>
      <c r="JTL227" s="566"/>
      <c r="JTM227" s="566"/>
      <c r="JTN227" s="566"/>
      <c r="JTO227" s="566"/>
      <c r="JTP227" s="227"/>
      <c r="JTQ227" s="566"/>
      <c r="JTR227" s="566"/>
      <c r="JTS227" s="566"/>
      <c r="JTT227" s="566"/>
      <c r="JTU227" s="566"/>
      <c r="JTV227" s="566"/>
      <c r="JTW227" s="566"/>
      <c r="JTX227" s="566"/>
      <c r="JTY227" s="566"/>
      <c r="JTZ227" s="566"/>
      <c r="JUA227" s="566"/>
      <c r="JUB227" s="566"/>
      <c r="JUC227" s="566"/>
      <c r="JUD227" s="566"/>
      <c r="JUE227" s="566"/>
      <c r="JUF227" s="227"/>
      <c r="JUG227" s="566"/>
      <c r="JUH227" s="566"/>
      <c r="JUI227" s="566"/>
      <c r="JUJ227" s="566"/>
      <c r="JUK227" s="566"/>
      <c r="JUL227" s="566"/>
      <c r="JUM227" s="566"/>
      <c r="JUN227" s="566"/>
      <c r="JUO227" s="566"/>
      <c r="JUP227" s="566"/>
      <c r="JUQ227" s="566"/>
      <c r="JUR227" s="566"/>
      <c r="JUS227" s="566"/>
      <c r="JUT227" s="566"/>
      <c r="JUU227" s="566"/>
      <c r="JUV227" s="227"/>
      <c r="JUW227" s="566"/>
      <c r="JUX227" s="566"/>
      <c r="JUY227" s="566"/>
      <c r="JUZ227" s="566"/>
      <c r="JVA227" s="566"/>
      <c r="JVB227" s="566"/>
      <c r="JVC227" s="566"/>
      <c r="JVD227" s="566"/>
      <c r="JVE227" s="566"/>
      <c r="JVF227" s="566"/>
      <c r="JVG227" s="566"/>
      <c r="JVH227" s="566"/>
      <c r="JVI227" s="566"/>
      <c r="JVJ227" s="566"/>
      <c r="JVK227" s="566"/>
      <c r="JVL227" s="227"/>
      <c r="JVM227" s="566"/>
      <c r="JVN227" s="566"/>
      <c r="JVO227" s="566"/>
      <c r="JVP227" s="566"/>
      <c r="JVQ227" s="566"/>
      <c r="JVR227" s="566"/>
      <c r="JVS227" s="566"/>
      <c r="JVT227" s="566"/>
      <c r="JVU227" s="566"/>
      <c r="JVV227" s="566"/>
      <c r="JVW227" s="566"/>
      <c r="JVX227" s="566"/>
      <c r="JVY227" s="566"/>
      <c r="JVZ227" s="566"/>
      <c r="JWA227" s="566"/>
      <c r="JWB227" s="227"/>
      <c r="JWC227" s="566"/>
      <c r="JWD227" s="566"/>
      <c r="JWE227" s="566"/>
      <c r="JWF227" s="566"/>
      <c r="JWG227" s="566"/>
      <c r="JWH227" s="566"/>
      <c r="JWI227" s="566"/>
      <c r="JWJ227" s="566"/>
      <c r="JWK227" s="566"/>
      <c r="JWL227" s="566"/>
      <c r="JWM227" s="566"/>
      <c r="JWN227" s="566"/>
      <c r="JWO227" s="566"/>
      <c r="JWP227" s="566"/>
      <c r="JWQ227" s="566"/>
      <c r="JWR227" s="227"/>
      <c r="JWS227" s="566"/>
      <c r="JWT227" s="566"/>
      <c r="JWU227" s="566"/>
      <c r="JWV227" s="566"/>
      <c r="JWW227" s="566"/>
      <c r="JWX227" s="566"/>
      <c r="JWY227" s="566"/>
      <c r="JWZ227" s="566"/>
      <c r="JXA227" s="566"/>
      <c r="JXB227" s="566"/>
      <c r="JXC227" s="566"/>
      <c r="JXD227" s="566"/>
      <c r="JXE227" s="566"/>
      <c r="JXF227" s="566"/>
      <c r="JXG227" s="566"/>
      <c r="JXH227" s="227"/>
      <c r="JXI227" s="566"/>
      <c r="JXJ227" s="566"/>
      <c r="JXK227" s="566"/>
      <c r="JXL227" s="566"/>
      <c r="JXM227" s="566"/>
      <c r="JXN227" s="566"/>
      <c r="JXO227" s="566"/>
      <c r="JXP227" s="566"/>
      <c r="JXQ227" s="566"/>
      <c r="JXR227" s="566"/>
      <c r="JXS227" s="566"/>
      <c r="JXT227" s="566"/>
      <c r="JXU227" s="566"/>
      <c r="JXV227" s="566"/>
      <c r="JXW227" s="566"/>
      <c r="JXX227" s="227"/>
      <c r="JXY227" s="566"/>
      <c r="JXZ227" s="566"/>
      <c r="JYA227" s="566"/>
      <c r="JYB227" s="566"/>
      <c r="JYC227" s="566"/>
      <c r="JYD227" s="566"/>
      <c r="JYE227" s="566"/>
      <c r="JYF227" s="566"/>
      <c r="JYG227" s="566"/>
      <c r="JYH227" s="566"/>
      <c r="JYI227" s="566"/>
      <c r="JYJ227" s="566"/>
      <c r="JYK227" s="566"/>
      <c r="JYL227" s="566"/>
      <c r="JYM227" s="566"/>
      <c r="JYN227" s="227"/>
      <c r="JYO227" s="566"/>
      <c r="JYP227" s="566"/>
      <c r="JYQ227" s="566"/>
      <c r="JYR227" s="566"/>
      <c r="JYS227" s="566"/>
      <c r="JYT227" s="566"/>
      <c r="JYU227" s="566"/>
      <c r="JYV227" s="566"/>
      <c r="JYW227" s="566"/>
      <c r="JYX227" s="566"/>
      <c r="JYY227" s="566"/>
      <c r="JYZ227" s="566"/>
      <c r="JZA227" s="566"/>
      <c r="JZB227" s="566"/>
      <c r="JZC227" s="566"/>
      <c r="JZD227" s="227"/>
      <c r="JZE227" s="566"/>
      <c r="JZF227" s="566"/>
      <c r="JZG227" s="566"/>
      <c r="JZH227" s="566"/>
      <c r="JZI227" s="566"/>
      <c r="JZJ227" s="566"/>
      <c r="JZK227" s="566"/>
      <c r="JZL227" s="566"/>
      <c r="JZM227" s="566"/>
      <c r="JZN227" s="566"/>
      <c r="JZO227" s="566"/>
      <c r="JZP227" s="566"/>
      <c r="JZQ227" s="566"/>
      <c r="JZR227" s="566"/>
      <c r="JZS227" s="566"/>
      <c r="JZT227" s="227"/>
      <c r="JZU227" s="566"/>
      <c r="JZV227" s="566"/>
      <c r="JZW227" s="566"/>
      <c r="JZX227" s="566"/>
      <c r="JZY227" s="566"/>
      <c r="JZZ227" s="566"/>
      <c r="KAA227" s="566"/>
      <c r="KAB227" s="566"/>
      <c r="KAC227" s="566"/>
      <c r="KAD227" s="566"/>
      <c r="KAE227" s="566"/>
      <c r="KAF227" s="566"/>
      <c r="KAG227" s="566"/>
      <c r="KAH227" s="566"/>
      <c r="KAI227" s="566"/>
      <c r="KAJ227" s="227"/>
      <c r="KAK227" s="566"/>
      <c r="KAL227" s="566"/>
      <c r="KAM227" s="566"/>
      <c r="KAN227" s="566"/>
      <c r="KAO227" s="566"/>
      <c r="KAP227" s="566"/>
      <c r="KAQ227" s="566"/>
      <c r="KAR227" s="566"/>
      <c r="KAS227" s="566"/>
      <c r="KAT227" s="566"/>
      <c r="KAU227" s="566"/>
      <c r="KAV227" s="566"/>
      <c r="KAW227" s="566"/>
      <c r="KAX227" s="566"/>
      <c r="KAY227" s="566"/>
      <c r="KAZ227" s="227"/>
      <c r="KBA227" s="566"/>
      <c r="KBB227" s="566"/>
      <c r="KBC227" s="566"/>
      <c r="KBD227" s="566"/>
      <c r="KBE227" s="566"/>
      <c r="KBF227" s="566"/>
      <c r="KBG227" s="566"/>
      <c r="KBH227" s="566"/>
      <c r="KBI227" s="566"/>
      <c r="KBJ227" s="566"/>
      <c r="KBK227" s="566"/>
      <c r="KBL227" s="566"/>
      <c r="KBM227" s="566"/>
      <c r="KBN227" s="566"/>
      <c r="KBO227" s="566"/>
      <c r="KBP227" s="227"/>
      <c r="KBQ227" s="566"/>
      <c r="KBR227" s="566"/>
      <c r="KBS227" s="566"/>
      <c r="KBT227" s="566"/>
      <c r="KBU227" s="566"/>
      <c r="KBV227" s="566"/>
      <c r="KBW227" s="566"/>
      <c r="KBX227" s="566"/>
      <c r="KBY227" s="566"/>
      <c r="KBZ227" s="566"/>
      <c r="KCA227" s="566"/>
      <c r="KCB227" s="566"/>
      <c r="KCC227" s="566"/>
      <c r="KCD227" s="566"/>
      <c r="KCE227" s="566"/>
      <c r="KCF227" s="227"/>
      <c r="KCG227" s="566"/>
      <c r="KCH227" s="566"/>
      <c r="KCI227" s="566"/>
      <c r="KCJ227" s="566"/>
      <c r="KCK227" s="566"/>
      <c r="KCL227" s="566"/>
      <c r="KCM227" s="566"/>
      <c r="KCN227" s="566"/>
      <c r="KCO227" s="566"/>
      <c r="KCP227" s="566"/>
      <c r="KCQ227" s="566"/>
      <c r="KCR227" s="566"/>
      <c r="KCS227" s="566"/>
      <c r="KCT227" s="566"/>
      <c r="KCU227" s="566"/>
      <c r="KCV227" s="227"/>
      <c r="KCW227" s="566"/>
      <c r="KCX227" s="566"/>
      <c r="KCY227" s="566"/>
      <c r="KCZ227" s="566"/>
      <c r="KDA227" s="566"/>
      <c r="KDB227" s="566"/>
      <c r="KDC227" s="566"/>
      <c r="KDD227" s="566"/>
      <c r="KDE227" s="566"/>
      <c r="KDF227" s="566"/>
      <c r="KDG227" s="566"/>
      <c r="KDH227" s="566"/>
      <c r="KDI227" s="566"/>
      <c r="KDJ227" s="566"/>
      <c r="KDK227" s="566"/>
      <c r="KDL227" s="227"/>
      <c r="KDM227" s="566"/>
      <c r="KDN227" s="566"/>
      <c r="KDO227" s="566"/>
      <c r="KDP227" s="566"/>
      <c r="KDQ227" s="566"/>
      <c r="KDR227" s="566"/>
      <c r="KDS227" s="566"/>
      <c r="KDT227" s="566"/>
      <c r="KDU227" s="566"/>
      <c r="KDV227" s="566"/>
      <c r="KDW227" s="566"/>
      <c r="KDX227" s="566"/>
      <c r="KDY227" s="566"/>
      <c r="KDZ227" s="566"/>
      <c r="KEA227" s="566"/>
      <c r="KEB227" s="227"/>
      <c r="KEC227" s="566"/>
      <c r="KED227" s="566"/>
      <c r="KEE227" s="566"/>
      <c r="KEF227" s="566"/>
      <c r="KEG227" s="566"/>
      <c r="KEH227" s="566"/>
      <c r="KEI227" s="566"/>
      <c r="KEJ227" s="566"/>
      <c r="KEK227" s="566"/>
      <c r="KEL227" s="566"/>
      <c r="KEM227" s="566"/>
      <c r="KEN227" s="566"/>
      <c r="KEO227" s="566"/>
      <c r="KEP227" s="566"/>
      <c r="KEQ227" s="566"/>
      <c r="KER227" s="227"/>
      <c r="KES227" s="566"/>
      <c r="KET227" s="566"/>
      <c r="KEU227" s="566"/>
      <c r="KEV227" s="566"/>
      <c r="KEW227" s="566"/>
      <c r="KEX227" s="566"/>
      <c r="KEY227" s="566"/>
      <c r="KEZ227" s="566"/>
      <c r="KFA227" s="566"/>
      <c r="KFB227" s="566"/>
      <c r="KFC227" s="566"/>
      <c r="KFD227" s="566"/>
      <c r="KFE227" s="566"/>
      <c r="KFF227" s="566"/>
      <c r="KFG227" s="566"/>
      <c r="KFH227" s="227"/>
      <c r="KFI227" s="566"/>
      <c r="KFJ227" s="566"/>
      <c r="KFK227" s="566"/>
      <c r="KFL227" s="566"/>
      <c r="KFM227" s="566"/>
      <c r="KFN227" s="566"/>
      <c r="KFO227" s="566"/>
      <c r="KFP227" s="566"/>
      <c r="KFQ227" s="566"/>
      <c r="KFR227" s="566"/>
      <c r="KFS227" s="566"/>
      <c r="KFT227" s="566"/>
      <c r="KFU227" s="566"/>
      <c r="KFV227" s="566"/>
      <c r="KFW227" s="566"/>
      <c r="KFX227" s="227"/>
      <c r="KFY227" s="566"/>
      <c r="KFZ227" s="566"/>
      <c r="KGA227" s="566"/>
      <c r="KGB227" s="566"/>
      <c r="KGC227" s="566"/>
      <c r="KGD227" s="566"/>
      <c r="KGE227" s="566"/>
      <c r="KGF227" s="566"/>
      <c r="KGG227" s="566"/>
      <c r="KGH227" s="566"/>
      <c r="KGI227" s="566"/>
      <c r="KGJ227" s="566"/>
      <c r="KGK227" s="566"/>
      <c r="KGL227" s="566"/>
      <c r="KGM227" s="566"/>
      <c r="KGN227" s="227"/>
      <c r="KGO227" s="566"/>
      <c r="KGP227" s="566"/>
      <c r="KGQ227" s="566"/>
      <c r="KGR227" s="566"/>
      <c r="KGS227" s="566"/>
      <c r="KGT227" s="566"/>
      <c r="KGU227" s="566"/>
      <c r="KGV227" s="566"/>
      <c r="KGW227" s="566"/>
      <c r="KGX227" s="566"/>
      <c r="KGY227" s="566"/>
      <c r="KGZ227" s="566"/>
      <c r="KHA227" s="566"/>
      <c r="KHB227" s="566"/>
      <c r="KHC227" s="566"/>
      <c r="KHD227" s="227"/>
      <c r="KHE227" s="566"/>
      <c r="KHF227" s="566"/>
      <c r="KHG227" s="566"/>
      <c r="KHH227" s="566"/>
      <c r="KHI227" s="566"/>
      <c r="KHJ227" s="566"/>
      <c r="KHK227" s="566"/>
      <c r="KHL227" s="566"/>
      <c r="KHM227" s="566"/>
      <c r="KHN227" s="566"/>
      <c r="KHO227" s="566"/>
      <c r="KHP227" s="566"/>
      <c r="KHQ227" s="566"/>
      <c r="KHR227" s="566"/>
      <c r="KHS227" s="566"/>
      <c r="KHT227" s="227"/>
      <c r="KHU227" s="566"/>
      <c r="KHV227" s="566"/>
      <c r="KHW227" s="566"/>
      <c r="KHX227" s="566"/>
      <c r="KHY227" s="566"/>
      <c r="KHZ227" s="566"/>
      <c r="KIA227" s="566"/>
      <c r="KIB227" s="566"/>
      <c r="KIC227" s="566"/>
      <c r="KID227" s="566"/>
      <c r="KIE227" s="566"/>
      <c r="KIF227" s="566"/>
      <c r="KIG227" s="566"/>
      <c r="KIH227" s="566"/>
      <c r="KII227" s="566"/>
      <c r="KIJ227" s="227"/>
      <c r="KIK227" s="566"/>
      <c r="KIL227" s="566"/>
      <c r="KIM227" s="566"/>
      <c r="KIN227" s="566"/>
      <c r="KIO227" s="566"/>
      <c r="KIP227" s="566"/>
      <c r="KIQ227" s="566"/>
      <c r="KIR227" s="566"/>
      <c r="KIS227" s="566"/>
      <c r="KIT227" s="566"/>
      <c r="KIU227" s="566"/>
      <c r="KIV227" s="566"/>
      <c r="KIW227" s="566"/>
      <c r="KIX227" s="566"/>
      <c r="KIY227" s="566"/>
      <c r="KIZ227" s="227"/>
      <c r="KJA227" s="566"/>
      <c r="KJB227" s="566"/>
      <c r="KJC227" s="566"/>
      <c r="KJD227" s="566"/>
      <c r="KJE227" s="566"/>
      <c r="KJF227" s="566"/>
      <c r="KJG227" s="566"/>
      <c r="KJH227" s="566"/>
      <c r="KJI227" s="566"/>
      <c r="KJJ227" s="566"/>
      <c r="KJK227" s="566"/>
      <c r="KJL227" s="566"/>
      <c r="KJM227" s="566"/>
      <c r="KJN227" s="566"/>
      <c r="KJO227" s="566"/>
      <c r="KJP227" s="227"/>
      <c r="KJQ227" s="566"/>
      <c r="KJR227" s="566"/>
      <c r="KJS227" s="566"/>
      <c r="KJT227" s="566"/>
      <c r="KJU227" s="566"/>
      <c r="KJV227" s="566"/>
      <c r="KJW227" s="566"/>
      <c r="KJX227" s="566"/>
      <c r="KJY227" s="566"/>
      <c r="KJZ227" s="566"/>
      <c r="KKA227" s="566"/>
      <c r="KKB227" s="566"/>
      <c r="KKC227" s="566"/>
      <c r="KKD227" s="566"/>
      <c r="KKE227" s="566"/>
      <c r="KKF227" s="227"/>
      <c r="KKG227" s="566"/>
      <c r="KKH227" s="566"/>
      <c r="KKI227" s="566"/>
      <c r="KKJ227" s="566"/>
      <c r="KKK227" s="566"/>
      <c r="KKL227" s="566"/>
      <c r="KKM227" s="566"/>
      <c r="KKN227" s="566"/>
      <c r="KKO227" s="566"/>
      <c r="KKP227" s="566"/>
      <c r="KKQ227" s="566"/>
      <c r="KKR227" s="566"/>
      <c r="KKS227" s="566"/>
      <c r="KKT227" s="566"/>
      <c r="KKU227" s="566"/>
      <c r="KKV227" s="227"/>
      <c r="KKW227" s="566"/>
      <c r="KKX227" s="566"/>
      <c r="KKY227" s="566"/>
      <c r="KKZ227" s="566"/>
      <c r="KLA227" s="566"/>
      <c r="KLB227" s="566"/>
      <c r="KLC227" s="566"/>
      <c r="KLD227" s="566"/>
      <c r="KLE227" s="566"/>
      <c r="KLF227" s="566"/>
      <c r="KLG227" s="566"/>
      <c r="KLH227" s="566"/>
      <c r="KLI227" s="566"/>
      <c r="KLJ227" s="566"/>
      <c r="KLK227" s="566"/>
      <c r="KLL227" s="227"/>
      <c r="KLM227" s="566"/>
      <c r="KLN227" s="566"/>
      <c r="KLO227" s="566"/>
      <c r="KLP227" s="566"/>
      <c r="KLQ227" s="566"/>
      <c r="KLR227" s="566"/>
      <c r="KLS227" s="566"/>
      <c r="KLT227" s="566"/>
      <c r="KLU227" s="566"/>
      <c r="KLV227" s="566"/>
      <c r="KLW227" s="566"/>
      <c r="KLX227" s="566"/>
      <c r="KLY227" s="566"/>
      <c r="KLZ227" s="566"/>
      <c r="KMA227" s="566"/>
      <c r="KMB227" s="227"/>
      <c r="KMC227" s="566"/>
      <c r="KMD227" s="566"/>
      <c r="KME227" s="566"/>
      <c r="KMF227" s="566"/>
      <c r="KMG227" s="566"/>
      <c r="KMH227" s="566"/>
      <c r="KMI227" s="566"/>
      <c r="KMJ227" s="566"/>
      <c r="KMK227" s="566"/>
      <c r="KML227" s="566"/>
      <c r="KMM227" s="566"/>
      <c r="KMN227" s="566"/>
      <c r="KMO227" s="566"/>
      <c r="KMP227" s="566"/>
      <c r="KMQ227" s="566"/>
      <c r="KMR227" s="227"/>
      <c r="KMS227" s="566"/>
      <c r="KMT227" s="566"/>
      <c r="KMU227" s="566"/>
      <c r="KMV227" s="566"/>
      <c r="KMW227" s="566"/>
      <c r="KMX227" s="566"/>
      <c r="KMY227" s="566"/>
      <c r="KMZ227" s="566"/>
      <c r="KNA227" s="566"/>
      <c r="KNB227" s="566"/>
      <c r="KNC227" s="566"/>
      <c r="KND227" s="566"/>
      <c r="KNE227" s="566"/>
      <c r="KNF227" s="566"/>
      <c r="KNG227" s="566"/>
      <c r="KNH227" s="227"/>
      <c r="KNI227" s="566"/>
      <c r="KNJ227" s="566"/>
      <c r="KNK227" s="566"/>
      <c r="KNL227" s="566"/>
      <c r="KNM227" s="566"/>
      <c r="KNN227" s="566"/>
      <c r="KNO227" s="566"/>
      <c r="KNP227" s="566"/>
      <c r="KNQ227" s="566"/>
      <c r="KNR227" s="566"/>
      <c r="KNS227" s="566"/>
      <c r="KNT227" s="566"/>
      <c r="KNU227" s="566"/>
      <c r="KNV227" s="566"/>
      <c r="KNW227" s="566"/>
      <c r="KNX227" s="227"/>
      <c r="KNY227" s="566"/>
      <c r="KNZ227" s="566"/>
      <c r="KOA227" s="566"/>
      <c r="KOB227" s="566"/>
      <c r="KOC227" s="566"/>
      <c r="KOD227" s="566"/>
      <c r="KOE227" s="566"/>
      <c r="KOF227" s="566"/>
      <c r="KOG227" s="566"/>
      <c r="KOH227" s="566"/>
      <c r="KOI227" s="566"/>
      <c r="KOJ227" s="566"/>
      <c r="KOK227" s="566"/>
      <c r="KOL227" s="566"/>
      <c r="KOM227" s="566"/>
      <c r="KON227" s="227"/>
      <c r="KOO227" s="566"/>
      <c r="KOP227" s="566"/>
      <c r="KOQ227" s="566"/>
      <c r="KOR227" s="566"/>
      <c r="KOS227" s="566"/>
      <c r="KOT227" s="566"/>
      <c r="KOU227" s="566"/>
      <c r="KOV227" s="566"/>
      <c r="KOW227" s="566"/>
      <c r="KOX227" s="566"/>
      <c r="KOY227" s="566"/>
      <c r="KOZ227" s="566"/>
      <c r="KPA227" s="566"/>
      <c r="KPB227" s="566"/>
      <c r="KPC227" s="566"/>
      <c r="KPD227" s="227"/>
      <c r="KPE227" s="566"/>
      <c r="KPF227" s="566"/>
      <c r="KPG227" s="566"/>
      <c r="KPH227" s="566"/>
      <c r="KPI227" s="566"/>
      <c r="KPJ227" s="566"/>
      <c r="KPK227" s="566"/>
      <c r="KPL227" s="566"/>
      <c r="KPM227" s="566"/>
      <c r="KPN227" s="566"/>
      <c r="KPO227" s="566"/>
      <c r="KPP227" s="566"/>
      <c r="KPQ227" s="566"/>
      <c r="KPR227" s="566"/>
      <c r="KPS227" s="566"/>
      <c r="KPT227" s="227"/>
      <c r="KPU227" s="566"/>
      <c r="KPV227" s="566"/>
      <c r="KPW227" s="566"/>
      <c r="KPX227" s="566"/>
      <c r="KPY227" s="566"/>
      <c r="KPZ227" s="566"/>
      <c r="KQA227" s="566"/>
      <c r="KQB227" s="566"/>
      <c r="KQC227" s="566"/>
      <c r="KQD227" s="566"/>
      <c r="KQE227" s="566"/>
      <c r="KQF227" s="566"/>
      <c r="KQG227" s="566"/>
      <c r="KQH227" s="566"/>
      <c r="KQI227" s="566"/>
      <c r="KQJ227" s="227"/>
      <c r="KQK227" s="566"/>
      <c r="KQL227" s="566"/>
      <c r="KQM227" s="566"/>
      <c r="KQN227" s="566"/>
      <c r="KQO227" s="566"/>
      <c r="KQP227" s="566"/>
      <c r="KQQ227" s="566"/>
      <c r="KQR227" s="566"/>
      <c r="KQS227" s="566"/>
      <c r="KQT227" s="566"/>
      <c r="KQU227" s="566"/>
      <c r="KQV227" s="566"/>
      <c r="KQW227" s="566"/>
      <c r="KQX227" s="566"/>
      <c r="KQY227" s="566"/>
      <c r="KQZ227" s="227"/>
      <c r="KRA227" s="566"/>
      <c r="KRB227" s="566"/>
      <c r="KRC227" s="566"/>
      <c r="KRD227" s="566"/>
      <c r="KRE227" s="566"/>
      <c r="KRF227" s="566"/>
      <c r="KRG227" s="566"/>
      <c r="KRH227" s="566"/>
      <c r="KRI227" s="566"/>
      <c r="KRJ227" s="566"/>
      <c r="KRK227" s="566"/>
      <c r="KRL227" s="566"/>
      <c r="KRM227" s="566"/>
      <c r="KRN227" s="566"/>
      <c r="KRO227" s="566"/>
      <c r="KRP227" s="227"/>
      <c r="KRQ227" s="566"/>
      <c r="KRR227" s="566"/>
      <c r="KRS227" s="566"/>
      <c r="KRT227" s="566"/>
      <c r="KRU227" s="566"/>
      <c r="KRV227" s="566"/>
      <c r="KRW227" s="566"/>
      <c r="KRX227" s="566"/>
      <c r="KRY227" s="566"/>
      <c r="KRZ227" s="566"/>
      <c r="KSA227" s="566"/>
      <c r="KSB227" s="566"/>
      <c r="KSC227" s="566"/>
      <c r="KSD227" s="566"/>
      <c r="KSE227" s="566"/>
      <c r="KSF227" s="227"/>
      <c r="KSG227" s="566"/>
      <c r="KSH227" s="566"/>
      <c r="KSI227" s="566"/>
      <c r="KSJ227" s="566"/>
      <c r="KSK227" s="566"/>
      <c r="KSL227" s="566"/>
      <c r="KSM227" s="566"/>
      <c r="KSN227" s="566"/>
      <c r="KSO227" s="566"/>
      <c r="KSP227" s="566"/>
      <c r="KSQ227" s="566"/>
      <c r="KSR227" s="566"/>
      <c r="KSS227" s="566"/>
      <c r="KST227" s="566"/>
      <c r="KSU227" s="566"/>
      <c r="KSV227" s="227"/>
      <c r="KSW227" s="566"/>
      <c r="KSX227" s="566"/>
      <c r="KSY227" s="566"/>
      <c r="KSZ227" s="566"/>
      <c r="KTA227" s="566"/>
      <c r="KTB227" s="566"/>
      <c r="KTC227" s="566"/>
      <c r="KTD227" s="566"/>
      <c r="KTE227" s="566"/>
      <c r="KTF227" s="566"/>
      <c r="KTG227" s="566"/>
      <c r="KTH227" s="566"/>
      <c r="KTI227" s="566"/>
      <c r="KTJ227" s="566"/>
      <c r="KTK227" s="566"/>
      <c r="KTL227" s="227"/>
      <c r="KTM227" s="566"/>
      <c r="KTN227" s="566"/>
      <c r="KTO227" s="566"/>
      <c r="KTP227" s="566"/>
      <c r="KTQ227" s="566"/>
      <c r="KTR227" s="566"/>
      <c r="KTS227" s="566"/>
      <c r="KTT227" s="566"/>
      <c r="KTU227" s="566"/>
      <c r="KTV227" s="566"/>
      <c r="KTW227" s="566"/>
      <c r="KTX227" s="566"/>
      <c r="KTY227" s="566"/>
      <c r="KTZ227" s="566"/>
      <c r="KUA227" s="566"/>
      <c r="KUB227" s="227"/>
      <c r="KUC227" s="566"/>
      <c r="KUD227" s="566"/>
      <c r="KUE227" s="566"/>
      <c r="KUF227" s="566"/>
      <c r="KUG227" s="566"/>
      <c r="KUH227" s="566"/>
      <c r="KUI227" s="566"/>
      <c r="KUJ227" s="566"/>
      <c r="KUK227" s="566"/>
      <c r="KUL227" s="566"/>
      <c r="KUM227" s="566"/>
      <c r="KUN227" s="566"/>
      <c r="KUO227" s="566"/>
      <c r="KUP227" s="566"/>
      <c r="KUQ227" s="566"/>
      <c r="KUR227" s="227"/>
      <c r="KUS227" s="566"/>
      <c r="KUT227" s="566"/>
      <c r="KUU227" s="566"/>
      <c r="KUV227" s="566"/>
      <c r="KUW227" s="566"/>
      <c r="KUX227" s="566"/>
      <c r="KUY227" s="566"/>
      <c r="KUZ227" s="566"/>
      <c r="KVA227" s="566"/>
      <c r="KVB227" s="566"/>
      <c r="KVC227" s="566"/>
      <c r="KVD227" s="566"/>
      <c r="KVE227" s="566"/>
      <c r="KVF227" s="566"/>
      <c r="KVG227" s="566"/>
      <c r="KVH227" s="227"/>
      <c r="KVI227" s="566"/>
      <c r="KVJ227" s="566"/>
      <c r="KVK227" s="566"/>
      <c r="KVL227" s="566"/>
      <c r="KVM227" s="566"/>
      <c r="KVN227" s="566"/>
      <c r="KVO227" s="566"/>
      <c r="KVP227" s="566"/>
      <c r="KVQ227" s="566"/>
      <c r="KVR227" s="566"/>
      <c r="KVS227" s="566"/>
      <c r="KVT227" s="566"/>
      <c r="KVU227" s="566"/>
      <c r="KVV227" s="566"/>
      <c r="KVW227" s="566"/>
      <c r="KVX227" s="227"/>
      <c r="KVY227" s="566"/>
      <c r="KVZ227" s="566"/>
      <c r="KWA227" s="566"/>
      <c r="KWB227" s="566"/>
      <c r="KWC227" s="566"/>
      <c r="KWD227" s="566"/>
      <c r="KWE227" s="566"/>
      <c r="KWF227" s="566"/>
      <c r="KWG227" s="566"/>
      <c r="KWH227" s="566"/>
      <c r="KWI227" s="566"/>
      <c r="KWJ227" s="566"/>
      <c r="KWK227" s="566"/>
      <c r="KWL227" s="566"/>
      <c r="KWM227" s="566"/>
      <c r="KWN227" s="227"/>
      <c r="KWO227" s="566"/>
      <c r="KWP227" s="566"/>
      <c r="KWQ227" s="566"/>
      <c r="KWR227" s="566"/>
      <c r="KWS227" s="566"/>
      <c r="KWT227" s="566"/>
      <c r="KWU227" s="566"/>
      <c r="KWV227" s="566"/>
      <c r="KWW227" s="566"/>
      <c r="KWX227" s="566"/>
      <c r="KWY227" s="566"/>
      <c r="KWZ227" s="566"/>
      <c r="KXA227" s="566"/>
      <c r="KXB227" s="566"/>
      <c r="KXC227" s="566"/>
      <c r="KXD227" s="227"/>
      <c r="KXE227" s="566"/>
      <c r="KXF227" s="566"/>
      <c r="KXG227" s="566"/>
      <c r="KXH227" s="566"/>
      <c r="KXI227" s="566"/>
      <c r="KXJ227" s="566"/>
      <c r="KXK227" s="566"/>
      <c r="KXL227" s="566"/>
      <c r="KXM227" s="566"/>
      <c r="KXN227" s="566"/>
      <c r="KXO227" s="566"/>
      <c r="KXP227" s="566"/>
      <c r="KXQ227" s="566"/>
      <c r="KXR227" s="566"/>
      <c r="KXS227" s="566"/>
      <c r="KXT227" s="227"/>
      <c r="KXU227" s="566"/>
      <c r="KXV227" s="566"/>
      <c r="KXW227" s="566"/>
      <c r="KXX227" s="566"/>
      <c r="KXY227" s="566"/>
      <c r="KXZ227" s="566"/>
      <c r="KYA227" s="566"/>
      <c r="KYB227" s="566"/>
      <c r="KYC227" s="566"/>
      <c r="KYD227" s="566"/>
      <c r="KYE227" s="566"/>
      <c r="KYF227" s="566"/>
      <c r="KYG227" s="566"/>
      <c r="KYH227" s="566"/>
      <c r="KYI227" s="566"/>
      <c r="KYJ227" s="227"/>
      <c r="KYK227" s="566"/>
      <c r="KYL227" s="566"/>
      <c r="KYM227" s="566"/>
      <c r="KYN227" s="566"/>
      <c r="KYO227" s="566"/>
      <c r="KYP227" s="566"/>
      <c r="KYQ227" s="566"/>
      <c r="KYR227" s="566"/>
      <c r="KYS227" s="566"/>
      <c r="KYT227" s="566"/>
      <c r="KYU227" s="566"/>
      <c r="KYV227" s="566"/>
      <c r="KYW227" s="566"/>
      <c r="KYX227" s="566"/>
      <c r="KYY227" s="566"/>
      <c r="KYZ227" s="227"/>
      <c r="KZA227" s="566"/>
      <c r="KZB227" s="566"/>
      <c r="KZC227" s="566"/>
      <c r="KZD227" s="566"/>
      <c r="KZE227" s="566"/>
      <c r="KZF227" s="566"/>
      <c r="KZG227" s="566"/>
      <c r="KZH227" s="566"/>
      <c r="KZI227" s="566"/>
      <c r="KZJ227" s="566"/>
      <c r="KZK227" s="566"/>
      <c r="KZL227" s="566"/>
      <c r="KZM227" s="566"/>
      <c r="KZN227" s="566"/>
      <c r="KZO227" s="566"/>
      <c r="KZP227" s="227"/>
      <c r="KZQ227" s="566"/>
      <c r="KZR227" s="566"/>
      <c r="KZS227" s="566"/>
      <c r="KZT227" s="566"/>
      <c r="KZU227" s="566"/>
      <c r="KZV227" s="566"/>
      <c r="KZW227" s="566"/>
      <c r="KZX227" s="566"/>
      <c r="KZY227" s="566"/>
      <c r="KZZ227" s="566"/>
      <c r="LAA227" s="566"/>
      <c r="LAB227" s="566"/>
      <c r="LAC227" s="566"/>
      <c r="LAD227" s="566"/>
      <c r="LAE227" s="566"/>
      <c r="LAF227" s="227"/>
      <c r="LAG227" s="566"/>
      <c r="LAH227" s="566"/>
      <c r="LAI227" s="566"/>
      <c r="LAJ227" s="566"/>
      <c r="LAK227" s="566"/>
      <c r="LAL227" s="566"/>
      <c r="LAM227" s="566"/>
      <c r="LAN227" s="566"/>
      <c r="LAO227" s="566"/>
      <c r="LAP227" s="566"/>
      <c r="LAQ227" s="566"/>
      <c r="LAR227" s="566"/>
      <c r="LAS227" s="566"/>
      <c r="LAT227" s="566"/>
      <c r="LAU227" s="566"/>
      <c r="LAV227" s="227"/>
      <c r="LAW227" s="566"/>
      <c r="LAX227" s="566"/>
      <c r="LAY227" s="566"/>
      <c r="LAZ227" s="566"/>
      <c r="LBA227" s="566"/>
      <c r="LBB227" s="566"/>
      <c r="LBC227" s="566"/>
      <c r="LBD227" s="566"/>
      <c r="LBE227" s="566"/>
      <c r="LBF227" s="566"/>
      <c r="LBG227" s="566"/>
      <c r="LBH227" s="566"/>
      <c r="LBI227" s="566"/>
      <c r="LBJ227" s="566"/>
      <c r="LBK227" s="566"/>
      <c r="LBL227" s="227"/>
      <c r="LBM227" s="566"/>
      <c r="LBN227" s="566"/>
      <c r="LBO227" s="566"/>
      <c r="LBP227" s="566"/>
      <c r="LBQ227" s="566"/>
      <c r="LBR227" s="566"/>
      <c r="LBS227" s="566"/>
      <c r="LBT227" s="566"/>
      <c r="LBU227" s="566"/>
      <c r="LBV227" s="566"/>
      <c r="LBW227" s="566"/>
      <c r="LBX227" s="566"/>
      <c r="LBY227" s="566"/>
      <c r="LBZ227" s="566"/>
      <c r="LCA227" s="566"/>
      <c r="LCB227" s="227"/>
      <c r="LCC227" s="566"/>
      <c r="LCD227" s="566"/>
      <c r="LCE227" s="566"/>
      <c r="LCF227" s="566"/>
      <c r="LCG227" s="566"/>
      <c r="LCH227" s="566"/>
      <c r="LCI227" s="566"/>
      <c r="LCJ227" s="566"/>
      <c r="LCK227" s="566"/>
      <c r="LCL227" s="566"/>
      <c r="LCM227" s="566"/>
      <c r="LCN227" s="566"/>
      <c r="LCO227" s="566"/>
      <c r="LCP227" s="566"/>
      <c r="LCQ227" s="566"/>
      <c r="LCR227" s="227"/>
      <c r="LCS227" s="566"/>
      <c r="LCT227" s="566"/>
      <c r="LCU227" s="566"/>
      <c r="LCV227" s="566"/>
      <c r="LCW227" s="566"/>
      <c r="LCX227" s="566"/>
      <c r="LCY227" s="566"/>
      <c r="LCZ227" s="566"/>
      <c r="LDA227" s="566"/>
      <c r="LDB227" s="566"/>
      <c r="LDC227" s="566"/>
      <c r="LDD227" s="566"/>
      <c r="LDE227" s="566"/>
      <c r="LDF227" s="566"/>
      <c r="LDG227" s="566"/>
      <c r="LDH227" s="227"/>
      <c r="LDI227" s="566"/>
      <c r="LDJ227" s="566"/>
      <c r="LDK227" s="566"/>
      <c r="LDL227" s="566"/>
      <c r="LDM227" s="566"/>
      <c r="LDN227" s="566"/>
      <c r="LDO227" s="566"/>
      <c r="LDP227" s="566"/>
      <c r="LDQ227" s="566"/>
      <c r="LDR227" s="566"/>
      <c r="LDS227" s="566"/>
      <c r="LDT227" s="566"/>
      <c r="LDU227" s="566"/>
      <c r="LDV227" s="566"/>
      <c r="LDW227" s="566"/>
      <c r="LDX227" s="227"/>
      <c r="LDY227" s="566"/>
      <c r="LDZ227" s="566"/>
      <c r="LEA227" s="566"/>
      <c r="LEB227" s="566"/>
      <c r="LEC227" s="566"/>
      <c r="LED227" s="566"/>
      <c r="LEE227" s="566"/>
      <c r="LEF227" s="566"/>
      <c r="LEG227" s="566"/>
      <c r="LEH227" s="566"/>
      <c r="LEI227" s="566"/>
      <c r="LEJ227" s="566"/>
      <c r="LEK227" s="566"/>
      <c r="LEL227" s="566"/>
      <c r="LEM227" s="566"/>
      <c r="LEN227" s="227"/>
      <c r="LEO227" s="566"/>
      <c r="LEP227" s="566"/>
      <c r="LEQ227" s="566"/>
      <c r="LER227" s="566"/>
      <c r="LES227" s="566"/>
      <c r="LET227" s="566"/>
      <c r="LEU227" s="566"/>
      <c r="LEV227" s="566"/>
      <c r="LEW227" s="566"/>
      <c r="LEX227" s="566"/>
      <c r="LEY227" s="566"/>
      <c r="LEZ227" s="566"/>
      <c r="LFA227" s="566"/>
      <c r="LFB227" s="566"/>
      <c r="LFC227" s="566"/>
      <c r="LFD227" s="227"/>
      <c r="LFE227" s="566"/>
      <c r="LFF227" s="566"/>
      <c r="LFG227" s="566"/>
      <c r="LFH227" s="566"/>
      <c r="LFI227" s="566"/>
      <c r="LFJ227" s="566"/>
      <c r="LFK227" s="566"/>
      <c r="LFL227" s="566"/>
      <c r="LFM227" s="566"/>
      <c r="LFN227" s="566"/>
      <c r="LFO227" s="566"/>
      <c r="LFP227" s="566"/>
      <c r="LFQ227" s="566"/>
      <c r="LFR227" s="566"/>
      <c r="LFS227" s="566"/>
      <c r="LFT227" s="227"/>
      <c r="LFU227" s="566"/>
      <c r="LFV227" s="566"/>
      <c r="LFW227" s="566"/>
      <c r="LFX227" s="566"/>
      <c r="LFY227" s="566"/>
      <c r="LFZ227" s="566"/>
      <c r="LGA227" s="566"/>
      <c r="LGB227" s="566"/>
      <c r="LGC227" s="566"/>
      <c r="LGD227" s="566"/>
      <c r="LGE227" s="566"/>
      <c r="LGF227" s="566"/>
      <c r="LGG227" s="566"/>
      <c r="LGH227" s="566"/>
      <c r="LGI227" s="566"/>
      <c r="LGJ227" s="227"/>
      <c r="LGK227" s="566"/>
      <c r="LGL227" s="566"/>
      <c r="LGM227" s="566"/>
      <c r="LGN227" s="566"/>
      <c r="LGO227" s="566"/>
      <c r="LGP227" s="566"/>
      <c r="LGQ227" s="566"/>
      <c r="LGR227" s="566"/>
      <c r="LGS227" s="566"/>
      <c r="LGT227" s="566"/>
      <c r="LGU227" s="566"/>
      <c r="LGV227" s="566"/>
      <c r="LGW227" s="566"/>
      <c r="LGX227" s="566"/>
      <c r="LGY227" s="566"/>
      <c r="LGZ227" s="227"/>
      <c r="LHA227" s="566"/>
      <c r="LHB227" s="566"/>
      <c r="LHC227" s="566"/>
      <c r="LHD227" s="566"/>
      <c r="LHE227" s="566"/>
      <c r="LHF227" s="566"/>
      <c r="LHG227" s="566"/>
      <c r="LHH227" s="566"/>
      <c r="LHI227" s="566"/>
      <c r="LHJ227" s="566"/>
      <c r="LHK227" s="566"/>
      <c r="LHL227" s="566"/>
      <c r="LHM227" s="566"/>
      <c r="LHN227" s="566"/>
      <c r="LHO227" s="566"/>
      <c r="LHP227" s="227"/>
      <c r="LHQ227" s="566"/>
      <c r="LHR227" s="566"/>
      <c r="LHS227" s="566"/>
      <c r="LHT227" s="566"/>
      <c r="LHU227" s="566"/>
      <c r="LHV227" s="566"/>
      <c r="LHW227" s="566"/>
      <c r="LHX227" s="566"/>
      <c r="LHY227" s="566"/>
      <c r="LHZ227" s="566"/>
      <c r="LIA227" s="566"/>
      <c r="LIB227" s="566"/>
      <c r="LIC227" s="566"/>
      <c r="LID227" s="566"/>
      <c r="LIE227" s="566"/>
      <c r="LIF227" s="227"/>
      <c r="LIG227" s="566"/>
      <c r="LIH227" s="566"/>
      <c r="LII227" s="566"/>
      <c r="LIJ227" s="566"/>
      <c r="LIK227" s="566"/>
      <c r="LIL227" s="566"/>
      <c r="LIM227" s="566"/>
      <c r="LIN227" s="566"/>
      <c r="LIO227" s="566"/>
      <c r="LIP227" s="566"/>
      <c r="LIQ227" s="566"/>
      <c r="LIR227" s="566"/>
      <c r="LIS227" s="566"/>
      <c r="LIT227" s="566"/>
      <c r="LIU227" s="566"/>
      <c r="LIV227" s="227"/>
      <c r="LIW227" s="566"/>
      <c r="LIX227" s="566"/>
      <c r="LIY227" s="566"/>
      <c r="LIZ227" s="566"/>
      <c r="LJA227" s="566"/>
      <c r="LJB227" s="566"/>
      <c r="LJC227" s="566"/>
      <c r="LJD227" s="566"/>
      <c r="LJE227" s="566"/>
      <c r="LJF227" s="566"/>
      <c r="LJG227" s="566"/>
      <c r="LJH227" s="566"/>
      <c r="LJI227" s="566"/>
      <c r="LJJ227" s="566"/>
      <c r="LJK227" s="566"/>
      <c r="LJL227" s="227"/>
      <c r="LJM227" s="566"/>
      <c r="LJN227" s="566"/>
      <c r="LJO227" s="566"/>
      <c r="LJP227" s="566"/>
      <c r="LJQ227" s="566"/>
      <c r="LJR227" s="566"/>
      <c r="LJS227" s="566"/>
      <c r="LJT227" s="566"/>
      <c r="LJU227" s="566"/>
      <c r="LJV227" s="566"/>
      <c r="LJW227" s="566"/>
      <c r="LJX227" s="566"/>
      <c r="LJY227" s="566"/>
      <c r="LJZ227" s="566"/>
      <c r="LKA227" s="566"/>
      <c r="LKB227" s="227"/>
      <c r="LKC227" s="566"/>
      <c r="LKD227" s="566"/>
      <c r="LKE227" s="566"/>
      <c r="LKF227" s="566"/>
      <c r="LKG227" s="566"/>
      <c r="LKH227" s="566"/>
      <c r="LKI227" s="566"/>
      <c r="LKJ227" s="566"/>
      <c r="LKK227" s="566"/>
      <c r="LKL227" s="566"/>
      <c r="LKM227" s="566"/>
      <c r="LKN227" s="566"/>
      <c r="LKO227" s="566"/>
      <c r="LKP227" s="566"/>
      <c r="LKQ227" s="566"/>
      <c r="LKR227" s="227"/>
      <c r="LKS227" s="566"/>
      <c r="LKT227" s="566"/>
      <c r="LKU227" s="566"/>
      <c r="LKV227" s="566"/>
      <c r="LKW227" s="566"/>
      <c r="LKX227" s="566"/>
      <c r="LKY227" s="566"/>
      <c r="LKZ227" s="566"/>
      <c r="LLA227" s="566"/>
      <c r="LLB227" s="566"/>
      <c r="LLC227" s="566"/>
      <c r="LLD227" s="566"/>
      <c r="LLE227" s="566"/>
      <c r="LLF227" s="566"/>
      <c r="LLG227" s="566"/>
      <c r="LLH227" s="227"/>
      <c r="LLI227" s="566"/>
      <c r="LLJ227" s="566"/>
      <c r="LLK227" s="566"/>
      <c r="LLL227" s="566"/>
      <c r="LLM227" s="566"/>
      <c r="LLN227" s="566"/>
      <c r="LLO227" s="566"/>
      <c r="LLP227" s="566"/>
      <c r="LLQ227" s="566"/>
      <c r="LLR227" s="566"/>
      <c r="LLS227" s="566"/>
      <c r="LLT227" s="566"/>
      <c r="LLU227" s="566"/>
      <c r="LLV227" s="566"/>
      <c r="LLW227" s="566"/>
      <c r="LLX227" s="227"/>
      <c r="LLY227" s="566"/>
      <c r="LLZ227" s="566"/>
      <c r="LMA227" s="566"/>
      <c r="LMB227" s="566"/>
      <c r="LMC227" s="566"/>
      <c r="LMD227" s="566"/>
      <c r="LME227" s="566"/>
      <c r="LMF227" s="566"/>
      <c r="LMG227" s="566"/>
      <c r="LMH227" s="566"/>
      <c r="LMI227" s="566"/>
      <c r="LMJ227" s="566"/>
      <c r="LMK227" s="566"/>
      <c r="LML227" s="566"/>
      <c r="LMM227" s="566"/>
      <c r="LMN227" s="227"/>
      <c r="LMO227" s="566"/>
      <c r="LMP227" s="566"/>
      <c r="LMQ227" s="566"/>
      <c r="LMR227" s="566"/>
      <c r="LMS227" s="566"/>
      <c r="LMT227" s="566"/>
      <c r="LMU227" s="566"/>
      <c r="LMV227" s="566"/>
      <c r="LMW227" s="566"/>
      <c r="LMX227" s="566"/>
      <c r="LMY227" s="566"/>
      <c r="LMZ227" s="566"/>
      <c r="LNA227" s="566"/>
      <c r="LNB227" s="566"/>
      <c r="LNC227" s="566"/>
      <c r="LND227" s="227"/>
      <c r="LNE227" s="566"/>
      <c r="LNF227" s="566"/>
      <c r="LNG227" s="566"/>
      <c r="LNH227" s="566"/>
      <c r="LNI227" s="566"/>
      <c r="LNJ227" s="566"/>
      <c r="LNK227" s="566"/>
      <c r="LNL227" s="566"/>
      <c r="LNM227" s="566"/>
      <c r="LNN227" s="566"/>
      <c r="LNO227" s="566"/>
      <c r="LNP227" s="566"/>
      <c r="LNQ227" s="566"/>
      <c r="LNR227" s="566"/>
      <c r="LNS227" s="566"/>
      <c r="LNT227" s="227"/>
      <c r="LNU227" s="566"/>
      <c r="LNV227" s="566"/>
      <c r="LNW227" s="566"/>
      <c r="LNX227" s="566"/>
      <c r="LNY227" s="566"/>
      <c r="LNZ227" s="566"/>
      <c r="LOA227" s="566"/>
      <c r="LOB227" s="566"/>
      <c r="LOC227" s="566"/>
      <c r="LOD227" s="566"/>
      <c r="LOE227" s="566"/>
      <c r="LOF227" s="566"/>
      <c r="LOG227" s="566"/>
      <c r="LOH227" s="566"/>
      <c r="LOI227" s="566"/>
      <c r="LOJ227" s="227"/>
      <c r="LOK227" s="566"/>
      <c r="LOL227" s="566"/>
      <c r="LOM227" s="566"/>
      <c r="LON227" s="566"/>
      <c r="LOO227" s="566"/>
      <c r="LOP227" s="566"/>
      <c r="LOQ227" s="566"/>
      <c r="LOR227" s="566"/>
      <c r="LOS227" s="566"/>
      <c r="LOT227" s="566"/>
      <c r="LOU227" s="566"/>
      <c r="LOV227" s="566"/>
      <c r="LOW227" s="566"/>
      <c r="LOX227" s="566"/>
      <c r="LOY227" s="566"/>
      <c r="LOZ227" s="227"/>
      <c r="LPA227" s="566"/>
      <c r="LPB227" s="566"/>
      <c r="LPC227" s="566"/>
      <c r="LPD227" s="566"/>
      <c r="LPE227" s="566"/>
      <c r="LPF227" s="566"/>
      <c r="LPG227" s="566"/>
      <c r="LPH227" s="566"/>
      <c r="LPI227" s="566"/>
      <c r="LPJ227" s="566"/>
      <c r="LPK227" s="566"/>
      <c r="LPL227" s="566"/>
      <c r="LPM227" s="566"/>
      <c r="LPN227" s="566"/>
      <c r="LPO227" s="566"/>
      <c r="LPP227" s="227"/>
      <c r="LPQ227" s="566"/>
      <c r="LPR227" s="566"/>
      <c r="LPS227" s="566"/>
      <c r="LPT227" s="566"/>
      <c r="LPU227" s="566"/>
      <c r="LPV227" s="566"/>
      <c r="LPW227" s="566"/>
      <c r="LPX227" s="566"/>
      <c r="LPY227" s="566"/>
      <c r="LPZ227" s="566"/>
      <c r="LQA227" s="566"/>
      <c r="LQB227" s="566"/>
      <c r="LQC227" s="566"/>
      <c r="LQD227" s="566"/>
      <c r="LQE227" s="566"/>
      <c r="LQF227" s="227"/>
      <c r="LQG227" s="566"/>
      <c r="LQH227" s="566"/>
      <c r="LQI227" s="566"/>
      <c r="LQJ227" s="566"/>
      <c r="LQK227" s="566"/>
      <c r="LQL227" s="566"/>
      <c r="LQM227" s="566"/>
      <c r="LQN227" s="566"/>
      <c r="LQO227" s="566"/>
      <c r="LQP227" s="566"/>
      <c r="LQQ227" s="566"/>
      <c r="LQR227" s="566"/>
      <c r="LQS227" s="566"/>
      <c r="LQT227" s="566"/>
      <c r="LQU227" s="566"/>
      <c r="LQV227" s="227"/>
      <c r="LQW227" s="566"/>
      <c r="LQX227" s="566"/>
      <c r="LQY227" s="566"/>
      <c r="LQZ227" s="566"/>
      <c r="LRA227" s="566"/>
      <c r="LRB227" s="566"/>
      <c r="LRC227" s="566"/>
      <c r="LRD227" s="566"/>
      <c r="LRE227" s="566"/>
      <c r="LRF227" s="566"/>
      <c r="LRG227" s="566"/>
      <c r="LRH227" s="566"/>
      <c r="LRI227" s="566"/>
      <c r="LRJ227" s="566"/>
      <c r="LRK227" s="566"/>
      <c r="LRL227" s="227"/>
      <c r="LRM227" s="566"/>
      <c r="LRN227" s="566"/>
      <c r="LRO227" s="566"/>
      <c r="LRP227" s="566"/>
      <c r="LRQ227" s="566"/>
      <c r="LRR227" s="566"/>
      <c r="LRS227" s="566"/>
      <c r="LRT227" s="566"/>
      <c r="LRU227" s="566"/>
      <c r="LRV227" s="566"/>
      <c r="LRW227" s="566"/>
      <c r="LRX227" s="566"/>
      <c r="LRY227" s="566"/>
      <c r="LRZ227" s="566"/>
      <c r="LSA227" s="566"/>
      <c r="LSB227" s="227"/>
      <c r="LSC227" s="566"/>
      <c r="LSD227" s="566"/>
      <c r="LSE227" s="566"/>
      <c r="LSF227" s="566"/>
      <c r="LSG227" s="566"/>
      <c r="LSH227" s="566"/>
      <c r="LSI227" s="566"/>
      <c r="LSJ227" s="566"/>
      <c r="LSK227" s="566"/>
      <c r="LSL227" s="566"/>
      <c r="LSM227" s="566"/>
      <c r="LSN227" s="566"/>
      <c r="LSO227" s="566"/>
      <c r="LSP227" s="566"/>
      <c r="LSQ227" s="566"/>
      <c r="LSR227" s="227"/>
      <c r="LSS227" s="566"/>
      <c r="LST227" s="566"/>
      <c r="LSU227" s="566"/>
      <c r="LSV227" s="566"/>
      <c r="LSW227" s="566"/>
      <c r="LSX227" s="566"/>
      <c r="LSY227" s="566"/>
      <c r="LSZ227" s="566"/>
      <c r="LTA227" s="566"/>
      <c r="LTB227" s="566"/>
      <c r="LTC227" s="566"/>
      <c r="LTD227" s="566"/>
      <c r="LTE227" s="566"/>
      <c r="LTF227" s="566"/>
      <c r="LTG227" s="566"/>
      <c r="LTH227" s="227"/>
      <c r="LTI227" s="566"/>
      <c r="LTJ227" s="566"/>
      <c r="LTK227" s="566"/>
      <c r="LTL227" s="566"/>
      <c r="LTM227" s="566"/>
      <c r="LTN227" s="566"/>
      <c r="LTO227" s="566"/>
      <c r="LTP227" s="566"/>
      <c r="LTQ227" s="566"/>
      <c r="LTR227" s="566"/>
      <c r="LTS227" s="566"/>
      <c r="LTT227" s="566"/>
      <c r="LTU227" s="566"/>
      <c r="LTV227" s="566"/>
      <c r="LTW227" s="566"/>
      <c r="LTX227" s="227"/>
      <c r="LTY227" s="566"/>
      <c r="LTZ227" s="566"/>
      <c r="LUA227" s="566"/>
      <c r="LUB227" s="566"/>
      <c r="LUC227" s="566"/>
      <c r="LUD227" s="566"/>
      <c r="LUE227" s="566"/>
      <c r="LUF227" s="566"/>
      <c r="LUG227" s="566"/>
      <c r="LUH227" s="566"/>
      <c r="LUI227" s="566"/>
      <c r="LUJ227" s="566"/>
      <c r="LUK227" s="566"/>
      <c r="LUL227" s="566"/>
      <c r="LUM227" s="566"/>
      <c r="LUN227" s="227"/>
      <c r="LUO227" s="566"/>
      <c r="LUP227" s="566"/>
      <c r="LUQ227" s="566"/>
      <c r="LUR227" s="566"/>
      <c r="LUS227" s="566"/>
      <c r="LUT227" s="566"/>
      <c r="LUU227" s="566"/>
      <c r="LUV227" s="566"/>
      <c r="LUW227" s="566"/>
      <c r="LUX227" s="566"/>
      <c r="LUY227" s="566"/>
      <c r="LUZ227" s="566"/>
      <c r="LVA227" s="566"/>
      <c r="LVB227" s="566"/>
      <c r="LVC227" s="566"/>
      <c r="LVD227" s="227"/>
      <c r="LVE227" s="566"/>
      <c r="LVF227" s="566"/>
      <c r="LVG227" s="566"/>
      <c r="LVH227" s="566"/>
      <c r="LVI227" s="566"/>
      <c r="LVJ227" s="566"/>
      <c r="LVK227" s="566"/>
      <c r="LVL227" s="566"/>
      <c r="LVM227" s="566"/>
      <c r="LVN227" s="566"/>
      <c r="LVO227" s="566"/>
      <c r="LVP227" s="566"/>
      <c r="LVQ227" s="566"/>
      <c r="LVR227" s="566"/>
      <c r="LVS227" s="566"/>
      <c r="LVT227" s="227"/>
      <c r="LVU227" s="566"/>
      <c r="LVV227" s="566"/>
      <c r="LVW227" s="566"/>
      <c r="LVX227" s="566"/>
      <c r="LVY227" s="566"/>
      <c r="LVZ227" s="566"/>
      <c r="LWA227" s="566"/>
      <c r="LWB227" s="566"/>
      <c r="LWC227" s="566"/>
      <c r="LWD227" s="566"/>
      <c r="LWE227" s="566"/>
      <c r="LWF227" s="566"/>
      <c r="LWG227" s="566"/>
      <c r="LWH227" s="566"/>
      <c r="LWI227" s="566"/>
      <c r="LWJ227" s="227"/>
      <c r="LWK227" s="566"/>
      <c r="LWL227" s="566"/>
      <c r="LWM227" s="566"/>
      <c r="LWN227" s="566"/>
      <c r="LWO227" s="566"/>
      <c r="LWP227" s="566"/>
      <c r="LWQ227" s="566"/>
      <c r="LWR227" s="566"/>
      <c r="LWS227" s="566"/>
      <c r="LWT227" s="566"/>
      <c r="LWU227" s="566"/>
      <c r="LWV227" s="566"/>
      <c r="LWW227" s="566"/>
      <c r="LWX227" s="566"/>
      <c r="LWY227" s="566"/>
      <c r="LWZ227" s="227"/>
      <c r="LXA227" s="566"/>
      <c r="LXB227" s="566"/>
      <c r="LXC227" s="566"/>
      <c r="LXD227" s="566"/>
      <c r="LXE227" s="566"/>
      <c r="LXF227" s="566"/>
      <c r="LXG227" s="566"/>
      <c r="LXH227" s="566"/>
      <c r="LXI227" s="566"/>
      <c r="LXJ227" s="566"/>
      <c r="LXK227" s="566"/>
      <c r="LXL227" s="566"/>
      <c r="LXM227" s="566"/>
      <c r="LXN227" s="566"/>
      <c r="LXO227" s="566"/>
      <c r="LXP227" s="227"/>
      <c r="LXQ227" s="566"/>
      <c r="LXR227" s="566"/>
      <c r="LXS227" s="566"/>
      <c r="LXT227" s="566"/>
      <c r="LXU227" s="566"/>
      <c r="LXV227" s="566"/>
      <c r="LXW227" s="566"/>
      <c r="LXX227" s="566"/>
      <c r="LXY227" s="566"/>
      <c r="LXZ227" s="566"/>
      <c r="LYA227" s="566"/>
      <c r="LYB227" s="566"/>
      <c r="LYC227" s="566"/>
      <c r="LYD227" s="566"/>
      <c r="LYE227" s="566"/>
      <c r="LYF227" s="227"/>
      <c r="LYG227" s="566"/>
      <c r="LYH227" s="566"/>
      <c r="LYI227" s="566"/>
      <c r="LYJ227" s="566"/>
      <c r="LYK227" s="566"/>
      <c r="LYL227" s="566"/>
      <c r="LYM227" s="566"/>
      <c r="LYN227" s="566"/>
      <c r="LYO227" s="566"/>
      <c r="LYP227" s="566"/>
      <c r="LYQ227" s="566"/>
      <c r="LYR227" s="566"/>
      <c r="LYS227" s="566"/>
      <c r="LYT227" s="566"/>
      <c r="LYU227" s="566"/>
      <c r="LYV227" s="227"/>
      <c r="LYW227" s="566"/>
      <c r="LYX227" s="566"/>
      <c r="LYY227" s="566"/>
      <c r="LYZ227" s="566"/>
      <c r="LZA227" s="566"/>
      <c r="LZB227" s="566"/>
      <c r="LZC227" s="566"/>
      <c r="LZD227" s="566"/>
      <c r="LZE227" s="566"/>
      <c r="LZF227" s="566"/>
      <c r="LZG227" s="566"/>
      <c r="LZH227" s="566"/>
      <c r="LZI227" s="566"/>
      <c r="LZJ227" s="566"/>
      <c r="LZK227" s="566"/>
      <c r="LZL227" s="227"/>
      <c r="LZM227" s="566"/>
      <c r="LZN227" s="566"/>
      <c r="LZO227" s="566"/>
      <c r="LZP227" s="566"/>
      <c r="LZQ227" s="566"/>
      <c r="LZR227" s="566"/>
      <c r="LZS227" s="566"/>
      <c r="LZT227" s="566"/>
      <c r="LZU227" s="566"/>
      <c r="LZV227" s="566"/>
      <c r="LZW227" s="566"/>
      <c r="LZX227" s="566"/>
      <c r="LZY227" s="566"/>
      <c r="LZZ227" s="566"/>
      <c r="MAA227" s="566"/>
      <c r="MAB227" s="227"/>
      <c r="MAC227" s="566"/>
      <c r="MAD227" s="566"/>
      <c r="MAE227" s="566"/>
      <c r="MAF227" s="566"/>
      <c r="MAG227" s="566"/>
      <c r="MAH227" s="566"/>
      <c r="MAI227" s="566"/>
      <c r="MAJ227" s="566"/>
      <c r="MAK227" s="566"/>
      <c r="MAL227" s="566"/>
      <c r="MAM227" s="566"/>
      <c r="MAN227" s="566"/>
      <c r="MAO227" s="566"/>
      <c r="MAP227" s="566"/>
      <c r="MAQ227" s="566"/>
      <c r="MAR227" s="227"/>
      <c r="MAS227" s="566"/>
      <c r="MAT227" s="566"/>
      <c r="MAU227" s="566"/>
      <c r="MAV227" s="566"/>
      <c r="MAW227" s="566"/>
      <c r="MAX227" s="566"/>
      <c r="MAY227" s="566"/>
      <c r="MAZ227" s="566"/>
      <c r="MBA227" s="566"/>
      <c r="MBB227" s="566"/>
      <c r="MBC227" s="566"/>
      <c r="MBD227" s="566"/>
      <c r="MBE227" s="566"/>
      <c r="MBF227" s="566"/>
      <c r="MBG227" s="566"/>
      <c r="MBH227" s="227"/>
      <c r="MBI227" s="566"/>
      <c r="MBJ227" s="566"/>
      <c r="MBK227" s="566"/>
      <c r="MBL227" s="566"/>
      <c r="MBM227" s="566"/>
      <c r="MBN227" s="566"/>
      <c r="MBO227" s="566"/>
      <c r="MBP227" s="566"/>
      <c r="MBQ227" s="566"/>
      <c r="MBR227" s="566"/>
      <c r="MBS227" s="566"/>
      <c r="MBT227" s="566"/>
      <c r="MBU227" s="566"/>
      <c r="MBV227" s="566"/>
      <c r="MBW227" s="566"/>
      <c r="MBX227" s="227"/>
      <c r="MBY227" s="566"/>
      <c r="MBZ227" s="566"/>
      <c r="MCA227" s="566"/>
      <c r="MCB227" s="566"/>
      <c r="MCC227" s="566"/>
      <c r="MCD227" s="566"/>
      <c r="MCE227" s="566"/>
      <c r="MCF227" s="566"/>
      <c r="MCG227" s="566"/>
      <c r="MCH227" s="566"/>
      <c r="MCI227" s="566"/>
      <c r="MCJ227" s="566"/>
      <c r="MCK227" s="566"/>
      <c r="MCL227" s="566"/>
      <c r="MCM227" s="566"/>
      <c r="MCN227" s="227"/>
      <c r="MCO227" s="566"/>
      <c r="MCP227" s="566"/>
      <c r="MCQ227" s="566"/>
      <c r="MCR227" s="566"/>
      <c r="MCS227" s="566"/>
      <c r="MCT227" s="566"/>
      <c r="MCU227" s="566"/>
      <c r="MCV227" s="566"/>
      <c r="MCW227" s="566"/>
      <c r="MCX227" s="566"/>
      <c r="MCY227" s="566"/>
      <c r="MCZ227" s="566"/>
      <c r="MDA227" s="566"/>
      <c r="MDB227" s="566"/>
      <c r="MDC227" s="566"/>
      <c r="MDD227" s="227"/>
      <c r="MDE227" s="566"/>
      <c r="MDF227" s="566"/>
      <c r="MDG227" s="566"/>
      <c r="MDH227" s="566"/>
      <c r="MDI227" s="566"/>
      <c r="MDJ227" s="566"/>
      <c r="MDK227" s="566"/>
      <c r="MDL227" s="566"/>
      <c r="MDM227" s="566"/>
      <c r="MDN227" s="566"/>
      <c r="MDO227" s="566"/>
      <c r="MDP227" s="566"/>
      <c r="MDQ227" s="566"/>
      <c r="MDR227" s="566"/>
      <c r="MDS227" s="566"/>
      <c r="MDT227" s="227"/>
      <c r="MDU227" s="566"/>
      <c r="MDV227" s="566"/>
      <c r="MDW227" s="566"/>
      <c r="MDX227" s="566"/>
      <c r="MDY227" s="566"/>
      <c r="MDZ227" s="566"/>
      <c r="MEA227" s="566"/>
      <c r="MEB227" s="566"/>
      <c r="MEC227" s="566"/>
      <c r="MED227" s="566"/>
      <c r="MEE227" s="566"/>
      <c r="MEF227" s="566"/>
      <c r="MEG227" s="566"/>
      <c r="MEH227" s="566"/>
      <c r="MEI227" s="566"/>
      <c r="MEJ227" s="227"/>
      <c r="MEK227" s="566"/>
      <c r="MEL227" s="566"/>
      <c r="MEM227" s="566"/>
      <c r="MEN227" s="566"/>
      <c r="MEO227" s="566"/>
      <c r="MEP227" s="566"/>
      <c r="MEQ227" s="566"/>
      <c r="MER227" s="566"/>
      <c r="MES227" s="566"/>
      <c r="MET227" s="566"/>
      <c r="MEU227" s="566"/>
      <c r="MEV227" s="566"/>
      <c r="MEW227" s="566"/>
      <c r="MEX227" s="566"/>
      <c r="MEY227" s="566"/>
      <c r="MEZ227" s="227"/>
      <c r="MFA227" s="566"/>
      <c r="MFB227" s="566"/>
      <c r="MFC227" s="566"/>
      <c r="MFD227" s="566"/>
      <c r="MFE227" s="566"/>
      <c r="MFF227" s="566"/>
      <c r="MFG227" s="566"/>
      <c r="MFH227" s="566"/>
      <c r="MFI227" s="566"/>
      <c r="MFJ227" s="566"/>
      <c r="MFK227" s="566"/>
      <c r="MFL227" s="566"/>
      <c r="MFM227" s="566"/>
      <c r="MFN227" s="566"/>
      <c r="MFO227" s="566"/>
      <c r="MFP227" s="227"/>
      <c r="MFQ227" s="566"/>
      <c r="MFR227" s="566"/>
      <c r="MFS227" s="566"/>
      <c r="MFT227" s="566"/>
      <c r="MFU227" s="566"/>
      <c r="MFV227" s="566"/>
      <c r="MFW227" s="566"/>
      <c r="MFX227" s="566"/>
      <c r="MFY227" s="566"/>
      <c r="MFZ227" s="566"/>
      <c r="MGA227" s="566"/>
      <c r="MGB227" s="566"/>
      <c r="MGC227" s="566"/>
      <c r="MGD227" s="566"/>
      <c r="MGE227" s="566"/>
      <c r="MGF227" s="227"/>
      <c r="MGG227" s="566"/>
      <c r="MGH227" s="566"/>
      <c r="MGI227" s="566"/>
      <c r="MGJ227" s="566"/>
      <c r="MGK227" s="566"/>
      <c r="MGL227" s="566"/>
      <c r="MGM227" s="566"/>
      <c r="MGN227" s="566"/>
      <c r="MGO227" s="566"/>
      <c r="MGP227" s="566"/>
      <c r="MGQ227" s="566"/>
      <c r="MGR227" s="566"/>
      <c r="MGS227" s="566"/>
      <c r="MGT227" s="566"/>
      <c r="MGU227" s="566"/>
      <c r="MGV227" s="227"/>
      <c r="MGW227" s="566"/>
      <c r="MGX227" s="566"/>
      <c r="MGY227" s="566"/>
      <c r="MGZ227" s="566"/>
      <c r="MHA227" s="566"/>
      <c r="MHB227" s="566"/>
      <c r="MHC227" s="566"/>
      <c r="MHD227" s="566"/>
      <c r="MHE227" s="566"/>
      <c r="MHF227" s="566"/>
      <c r="MHG227" s="566"/>
      <c r="MHH227" s="566"/>
      <c r="MHI227" s="566"/>
      <c r="MHJ227" s="566"/>
      <c r="MHK227" s="566"/>
      <c r="MHL227" s="227"/>
      <c r="MHM227" s="566"/>
      <c r="MHN227" s="566"/>
      <c r="MHO227" s="566"/>
      <c r="MHP227" s="566"/>
      <c r="MHQ227" s="566"/>
      <c r="MHR227" s="566"/>
      <c r="MHS227" s="566"/>
      <c r="MHT227" s="566"/>
      <c r="MHU227" s="566"/>
      <c r="MHV227" s="566"/>
      <c r="MHW227" s="566"/>
      <c r="MHX227" s="566"/>
      <c r="MHY227" s="566"/>
      <c r="MHZ227" s="566"/>
      <c r="MIA227" s="566"/>
      <c r="MIB227" s="227"/>
      <c r="MIC227" s="566"/>
      <c r="MID227" s="566"/>
      <c r="MIE227" s="566"/>
      <c r="MIF227" s="566"/>
      <c r="MIG227" s="566"/>
      <c r="MIH227" s="566"/>
      <c r="MII227" s="566"/>
      <c r="MIJ227" s="566"/>
      <c r="MIK227" s="566"/>
      <c r="MIL227" s="566"/>
      <c r="MIM227" s="566"/>
      <c r="MIN227" s="566"/>
      <c r="MIO227" s="566"/>
      <c r="MIP227" s="566"/>
      <c r="MIQ227" s="566"/>
      <c r="MIR227" s="227"/>
      <c r="MIS227" s="566"/>
      <c r="MIT227" s="566"/>
      <c r="MIU227" s="566"/>
      <c r="MIV227" s="566"/>
      <c r="MIW227" s="566"/>
      <c r="MIX227" s="566"/>
      <c r="MIY227" s="566"/>
      <c r="MIZ227" s="566"/>
      <c r="MJA227" s="566"/>
      <c r="MJB227" s="566"/>
      <c r="MJC227" s="566"/>
      <c r="MJD227" s="566"/>
      <c r="MJE227" s="566"/>
      <c r="MJF227" s="566"/>
      <c r="MJG227" s="566"/>
      <c r="MJH227" s="227"/>
      <c r="MJI227" s="566"/>
      <c r="MJJ227" s="566"/>
      <c r="MJK227" s="566"/>
      <c r="MJL227" s="566"/>
      <c r="MJM227" s="566"/>
      <c r="MJN227" s="566"/>
      <c r="MJO227" s="566"/>
      <c r="MJP227" s="566"/>
      <c r="MJQ227" s="566"/>
      <c r="MJR227" s="566"/>
      <c r="MJS227" s="566"/>
      <c r="MJT227" s="566"/>
      <c r="MJU227" s="566"/>
      <c r="MJV227" s="566"/>
      <c r="MJW227" s="566"/>
      <c r="MJX227" s="227"/>
      <c r="MJY227" s="566"/>
      <c r="MJZ227" s="566"/>
      <c r="MKA227" s="566"/>
      <c r="MKB227" s="566"/>
      <c r="MKC227" s="566"/>
      <c r="MKD227" s="566"/>
      <c r="MKE227" s="566"/>
      <c r="MKF227" s="566"/>
      <c r="MKG227" s="566"/>
      <c r="MKH227" s="566"/>
      <c r="MKI227" s="566"/>
      <c r="MKJ227" s="566"/>
      <c r="MKK227" s="566"/>
      <c r="MKL227" s="566"/>
      <c r="MKM227" s="566"/>
      <c r="MKN227" s="227"/>
      <c r="MKO227" s="566"/>
      <c r="MKP227" s="566"/>
      <c r="MKQ227" s="566"/>
      <c r="MKR227" s="566"/>
      <c r="MKS227" s="566"/>
      <c r="MKT227" s="566"/>
      <c r="MKU227" s="566"/>
      <c r="MKV227" s="566"/>
      <c r="MKW227" s="566"/>
      <c r="MKX227" s="566"/>
      <c r="MKY227" s="566"/>
      <c r="MKZ227" s="566"/>
      <c r="MLA227" s="566"/>
      <c r="MLB227" s="566"/>
      <c r="MLC227" s="566"/>
      <c r="MLD227" s="227"/>
      <c r="MLE227" s="566"/>
      <c r="MLF227" s="566"/>
      <c r="MLG227" s="566"/>
      <c r="MLH227" s="566"/>
      <c r="MLI227" s="566"/>
      <c r="MLJ227" s="566"/>
      <c r="MLK227" s="566"/>
      <c r="MLL227" s="566"/>
      <c r="MLM227" s="566"/>
      <c r="MLN227" s="566"/>
      <c r="MLO227" s="566"/>
      <c r="MLP227" s="566"/>
      <c r="MLQ227" s="566"/>
      <c r="MLR227" s="566"/>
      <c r="MLS227" s="566"/>
      <c r="MLT227" s="227"/>
      <c r="MLU227" s="566"/>
      <c r="MLV227" s="566"/>
      <c r="MLW227" s="566"/>
      <c r="MLX227" s="566"/>
      <c r="MLY227" s="566"/>
      <c r="MLZ227" s="566"/>
      <c r="MMA227" s="566"/>
      <c r="MMB227" s="566"/>
      <c r="MMC227" s="566"/>
      <c r="MMD227" s="566"/>
      <c r="MME227" s="566"/>
      <c r="MMF227" s="566"/>
      <c r="MMG227" s="566"/>
      <c r="MMH227" s="566"/>
      <c r="MMI227" s="566"/>
      <c r="MMJ227" s="227"/>
      <c r="MMK227" s="566"/>
      <c r="MML227" s="566"/>
      <c r="MMM227" s="566"/>
      <c r="MMN227" s="566"/>
      <c r="MMO227" s="566"/>
      <c r="MMP227" s="566"/>
      <c r="MMQ227" s="566"/>
      <c r="MMR227" s="566"/>
      <c r="MMS227" s="566"/>
      <c r="MMT227" s="566"/>
      <c r="MMU227" s="566"/>
      <c r="MMV227" s="566"/>
      <c r="MMW227" s="566"/>
      <c r="MMX227" s="566"/>
      <c r="MMY227" s="566"/>
      <c r="MMZ227" s="227"/>
      <c r="MNA227" s="566"/>
      <c r="MNB227" s="566"/>
      <c r="MNC227" s="566"/>
      <c r="MND227" s="566"/>
      <c r="MNE227" s="566"/>
      <c r="MNF227" s="566"/>
      <c r="MNG227" s="566"/>
      <c r="MNH227" s="566"/>
      <c r="MNI227" s="566"/>
      <c r="MNJ227" s="566"/>
      <c r="MNK227" s="566"/>
      <c r="MNL227" s="566"/>
      <c r="MNM227" s="566"/>
      <c r="MNN227" s="566"/>
      <c r="MNO227" s="566"/>
      <c r="MNP227" s="227"/>
      <c r="MNQ227" s="566"/>
      <c r="MNR227" s="566"/>
      <c r="MNS227" s="566"/>
      <c r="MNT227" s="566"/>
      <c r="MNU227" s="566"/>
      <c r="MNV227" s="566"/>
      <c r="MNW227" s="566"/>
      <c r="MNX227" s="566"/>
      <c r="MNY227" s="566"/>
      <c r="MNZ227" s="566"/>
      <c r="MOA227" s="566"/>
      <c r="MOB227" s="566"/>
      <c r="MOC227" s="566"/>
      <c r="MOD227" s="566"/>
      <c r="MOE227" s="566"/>
      <c r="MOF227" s="227"/>
      <c r="MOG227" s="566"/>
      <c r="MOH227" s="566"/>
      <c r="MOI227" s="566"/>
      <c r="MOJ227" s="566"/>
      <c r="MOK227" s="566"/>
      <c r="MOL227" s="566"/>
      <c r="MOM227" s="566"/>
      <c r="MON227" s="566"/>
      <c r="MOO227" s="566"/>
      <c r="MOP227" s="566"/>
      <c r="MOQ227" s="566"/>
      <c r="MOR227" s="566"/>
      <c r="MOS227" s="566"/>
      <c r="MOT227" s="566"/>
      <c r="MOU227" s="566"/>
      <c r="MOV227" s="227"/>
      <c r="MOW227" s="566"/>
      <c r="MOX227" s="566"/>
      <c r="MOY227" s="566"/>
      <c r="MOZ227" s="566"/>
      <c r="MPA227" s="566"/>
      <c r="MPB227" s="566"/>
      <c r="MPC227" s="566"/>
      <c r="MPD227" s="566"/>
      <c r="MPE227" s="566"/>
      <c r="MPF227" s="566"/>
      <c r="MPG227" s="566"/>
      <c r="MPH227" s="566"/>
      <c r="MPI227" s="566"/>
      <c r="MPJ227" s="566"/>
      <c r="MPK227" s="566"/>
      <c r="MPL227" s="227"/>
      <c r="MPM227" s="566"/>
      <c r="MPN227" s="566"/>
      <c r="MPO227" s="566"/>
      <c r="MPP227" s="566"/>
      <c r="MPQ227" s="566"/>
      <c r="MPR227" s="566"/>
      <c r="MPS227" s="566"/>
      <c r="MPT227" s="566"/>
      <c r="MPU227" s="566"/>
      <c r="MPV227" s="566"/>
      <c r="MPW227" s="566"/>
      <c r="MPX227" s="566"/>
      <c r="MPY227" s="566"/>
      <c r="MPZ227" s="566"/>
      <c r="MQA227" s="566"/>
      <c r="MQB227" s="227"/>
      <c r="MQC227" s="566"/>
      <c r="MQD227" s="566"/>
      <c r="MQE227" s="566"/>
      <c r="MQF227" s="566"/>
      <c r="MQG227" s="566"/>
      <c r="MQH227" s="566"/>
      <c r="MQI227" s="566"/>
      <c r="MQJ227" s="566"/>
      <c r="MQK227" s="566"/>
      <c r="MQL227" s="566"/>
      <c r="MQM227" s="566"/>
      <c r="MQN227" s="566"/>
      <c r="MQO227" s="566"/>
      <c r="MQP227" s="566"/>
      <c r="MQQ227" s="566"/>
      <c r="MQR227" s="227"/>
      <c r="MQS227" s="566"/>
      <c r="MQT227" s="566"/>
      <c r="MQU227" s="566"/>
      <c r="MQV227" s="566"/>
      <c r="MQW227" s="566"/>
      <c r="MQX227" s="566"/>
      <c r="MQY227" s="566"/>
      <c r="MQZ227" s="566"/>
      <c r="MRA227" s="566"/>
      <c r="MRB227" s="566"/>
      <c r="MRC227" s="566"/>
      <c r="MRD227" s="566"/>
      <c r="MRE227" s="566"/>
      <c r="MRF227" s="566"/>
      <c r="MRG227" s="566"/>
      <c r="MRH227" s="227"/>
      <c r="MRI227" s="566"/>
      <c r="MRJ227" s="566"/>
      <c r="MRK227" s="566"/>
      <c r="MRL227" s="566"/>
      <c r="MRM227" s="566"/>
      <c r="MRN227" s="566"/>
      <c r="MRO227" s="566"/>
      <c r="MRP227" s="566"/>
      <c r="MRQ227" s="566"/>
      <c r="MRR227" s="566"/>
      <c r="MRS227" s="566"/>
      <c r="MRT227" s="566"/>
      <c r="MRU227" s="566"/>
      <c r="MRV227" s="566"/>
      <c r="MRW227" s="566"/>
      <c r="MRX227" s="227"/>
      <c r="MRY227" s="566"/>
      <c r="MRZ227" s="566"/>
      <c r="MSA227" s="566"/>
      <c r="MSB227" s="566"/>
      <c r="MSC227" s="566"/>
      <c r="MSD227" s="566"/>
      <c r="MSE227" s="566"/>
      <c r="MSF227" s="566"/>
      <c r="MSG227" s="566"/>
      <c r="MSH227" s="566"/>
      <c r="MSI227" s="566"/>
      <c r="MSJ227" s="566"/>
      <c r="MSK227" s="566"/>
      <c r="MSL227" s="566"/>
      <c r="MSM227" s="566"/>
      <c r="MSN227" s="227"/>
      <c r="MSO227" s="566"/>
      <c r="MSP227" s="566"/>
      <c r="MSQ227" s="566"/>
      <c r="MSR227" s="566"/>
      <c r="MSS227" s="566"/>
      <c r="MST227" s="566"/>
      <c r="MSU227" s="566"/>
      <c r="MSV227" s="566"/>
      <c r="MSW227" s="566"/>
      <c r="MSX227" s="566"/>
      <c r="MSY227" s="566"/>
      <c r="MSZ227" s="566"/>
      <c r="MTA227" s="566"/>
      <c r="MTB227" s="566"/>
      <c r="MTC227" s="566"/>
      <c r="MTD227" s="227"/>
      <c r="MTE227" s="566"/>
      <c r="MTF227" s="566"/>
      <c r="MTG227" s="566"/>
      <c r="MTH227" s="566"/>
      <c r="MTI227" s="566"/>
      <c r="MTJ227" s="566"/>
      <c r="MTK227" s="566"/>
      <c r="MTL227" s="566"/>
      <c r="MTM227" s="566"/>
      <c r="MTN227" s="566"/>
      <c r="MTO227" s="566"/>
      <c r="MTP227" s="566"/>
      <c r="MTQ227" s="566"/>
      <c r="MTR227" s="566"/>
      <c r="MTS227" s="566"/>
      <c r="MTT227" s="227"/>
      <c r="MTU227" s="566"/>
      <c r="MTV227" s="566"/>
      <c r="MTW227" s="566"/>
      <c r="MTX227" s="566"/>
      <c r="MTY227" s="566"/>
      <c r="MTZ227" s="566"/>
      <c r="MUA227" s="566"/>
      <c r="MUB227" s="566"/>
      <c r="MUC227" s="566"/>
      <c r="MUD227" s="566"/>
      <c r="MUE227" s="566"/>
      <c r="MUF227" s="566"/>
      <c r="MUG227" s="566"/>
      <c r="MUH227" s="566"/>
      <c r="MUI227" s="566"/>
      <c r="MUJ227" s="227"/>
      <c r="MUK227" s="566"/>
      <c r="MUL227" s="566"/>
      <c r="MUM227" s="566"/>
      <c r="MUN227" s="566"/>
      <c r="MUO227" s="566"/>
      <c r="MUP227" s="566"/>
      <c r="MUQ227" s="566"/>
      <c r="MUR227" s="566"/>
      <c r="MUS227" s="566"/>
      <c r="MUT227" s="566"/>
      <c r="MUU227" s="566"/>
      <c r="MUV227" s="566"/>
      <c r="MUW227" s="566"/>
      <c r="MUX227" s="566"/>
      <c r="MUY227" s="566"/>
      <c r="MUZ227" s="227"/>
      <c r="MVA227" s="566"/>
      <c r="MVB227" s="566"/>
      <c r="MVC227" s="566"/>
      <c r="MVD227" s="566"/>
      <c r="MVE227" s="566"/>
      <c r="MVF227" s="566"/>
      <c r="MVG227" s="566"/>
      <c r="MVH227" s="566"/>
      <c r="MVI227" s="566"/>
      <c r="MVJ227" s="566"/>
      <c r="MVK227" s="566"/>
      <c r="MVL227" s="566"/>
      <c r="MVM227" s="566"/>
      <c r="MVN227" s="566"/>
      <c r="MVO227" s="566"/>
      <c r="MVP227" s="227"/>
      <c r="MVQ227" s="566"/>
      <c r="MVR227" s="566"/>
      <c r="MVS227" s="566"/>
      <c r="MVT227" s="566"/>
      <c r="MVU227" s="566"/>
      <c r="MVV227" s="566"/>
      <c r="MVW227" s="566"/>
      <c r="MVX227" s="566"/>
      <c r="MVY227" s="566"/>
      <c r="MVZ227" s="566"/>
      <c r="MWA227" s="566"/>
      <c r="MWB227" s="566"/>
      <c r="MWC227" s="566"/>
      <c r="MWD227" s="566"/>
      <c r="MWE227" s="566"/>
      <c r="MWF227" s="227"/>
      <c r="MWG227" s="566"/>
      <c r="MWH227" s="566"/>
      <c r="MWI227" s="566"/>
      <c r="MWJ227" s="566"/>
      <c r="MWK227" s="566"/>
      <c r="MWL227" s="566"/>
      <c r="MWM227" s="566"/>
      <c r="MWN227" s="566"/>
      <c r="MWO227" s="566"/>
      <c r="MWP227" s="566"/>
      <c r="MWQ227" s="566"/>
      <c r="MWR227" s="566"/>
      <c r="MWS227" s="566"/>
      <c r="MWT227" s="566"/>
      <c r="MWU227" s="566"/>
      <c r="MWV227" s="227"/>
      <c r="MWW227" s="566"/>
      <c r="MWX227" s="566"/>
      <c r="MWY227" s="566"/>
      <c r="MWZ227" s="566"/>
      <c r="MXA227" s="566"/>
      <c r="MXB227" s="566"/>
      <c r="MXC227" s="566"/>
      <c r="MXD227" s="566"/>
      <c r="MXE227" s="566"/>
      <c r="MXF227" s="566"/>
      <c r="MXG227" s="566"/>
      <c r="MXH227" s="566"/>
      <c r="MXI227" s="566"/>
      <c r="MXJ227" s="566"/>
      <c r="MXK227" s="566"/>
      <c r="MXL227" s="227"/>
      <c r="MXM227" s="566"/>
      <c r="MXN227" s="566"/>
      <c r="MXO227" s="566"/>
      <c r="MXP227" s="566"/>
      <c r="MXQ227" s="566"/>
      <c r="MXR227" s="566"/>
      <c r="MXS227" s="566"/>
      <c r="MXT227" s="566"/>
      <c r="MXU227" s="566"/>
      <c r="MXV227" s="566"/>
      <c r="MXW227" s="566"/>
      <c r="MXX227" s="566"/>
      <c r="MXY227" s="566"/>
      <c r="MXZ227" s="566"/>
      <c r="MYA227" s="566"/>
      <c r="MYB227" s="227"/>
      <c r="MYC227" s="566"/>
      <c r="MYD227" s="566"/>
      <c r="MYE227" s="566"/>
      <c r="MYF227" s="566"/>
      <c r="MYG227" s="566"/>
      <c r="MYH227" s="566"/>
      <c r="MYI227" s="566"/>
      <c r="MYJ227" s="566"/>
      <c r="MYK227" s="566"/>
      <c r="MYL227" s="566"/>
      <c r="MYM227" s="566"/>
      <c r="MYN227" s="566"/>
      <c r="MYO227" s="566"/>
      <c r="MYP227" s="566"/>
      <c r="MYQ227" s="566"/>
      <c r="MYR227" s="227"/>
      <c r="MYS227" s="566"/>
      <c r="MYT227" s="566"/>
      <c r="MYU227" s="566"/>
      <c r="MYV227" s="566"/>
      <c r="MYW227" s="566"/>
      <c r="MYX227" s="566"/>
      <c r="MYY227" s="566"/>
      <c r="MYZ227" s="566"/>
      <c r="MZA227" s="566"/>
      <c r="MZB227" s="566"/>
      <c r="MZC227" s="566"/>
      <c r="MZD227" s="566"/>
      <c r="MZE227" s="566"/>
      <c r="MZF227" s="566"/>
      <c r="MZG227" s="566"/>
      <c r="MZH227" s="227"/>
      <c r="MZI227" s="566"/>
      <c r="MZJ227" s="566"/>
      <c r="MZK227" s="566"/>
      <c r="MZL227" s="566"/>
      <c r="MZM227" s="566"/>
      <c r="MZN227" s="566"/>
      <c r="MZO227" s="566"/>
      <c r="MZP227" s="566"/>
      <c r="MZQ227" s="566"/>
      <c r="MZR227" s="566"/>
      <c r="MZS227" s="566"/>
      <c r="MZT227" s="566"/>
      <c r="MZU227" s="566"/>
      <c r="MZV227" s="566"/>
      <c r="MZW227" s="566"/>
      <c r="MZX227" s="227"/>
      <c r="MZY227" s="566"/>
      <c r="MZZ227" s="566"/>
      <c r="NAA227" s="566"/>
      <c r="NAB227" s="566"/>
      <c r="NAC227" s="566"/>
      <c r="NAD227" s="566"/>
      <c r="NAE227" s="566"/>
      <c r="NAF227" s="566"/>
      <c r="NAG227" s="566"/>
      <c r="NAH227" s="566"/>
      <c r="NAI227" s="566"/>
      <c r="NAJ227" s="566"/>
      <c r="NAK227" s="566"/>
      <c r="NAL227" s="566"/>
      <c r="NAM227" s="566"/>
      <c r="NAN227" s="227"/>
      <c r="NAO227" s="566"/>
      <c r="NAP227" s="566"/>
      <c r="NAQ227" s="566"/>
      <c r="NAR227" s="566"/>
      <c r="NAS227" s="566"/>
      <c r="NAT227" s="566"/>
      <c r="NAU227" s="566"/>
      <c r="NAV227" s="566"/>
      <c r="NAW227" s="566"/>
      <c r="NAX227" s="566"/>
      <c r="NAY227" s="566"/>
      <c r="NAZ227" s="566"/>
      <c r="NBA227" s="566"/>
      <c r="NBB227" s="566"/>
      <c r="NBC227" s="566"/>
      <c r="NBD227" s="227"/>
      <c r="NBE227" s="566"/>
      <c r="NBF227" s="566"/>
      <c r="NBG227" s="566"/>
      <c r="NBH227" s="566"/>
      <c r="NBI227" s="566"/>
      <c r="NBJ227" s="566"/>
      <c r="NBK227" s="566"/>
      <c r="NBL227" s="566"/>
      <c r="NBM227" s="566"/>
      <c r="NBN227" s="566"/>
      <c r="NBO227" s="566"/>
      <c r="NBP227" s="566"/>
      <c r="NBQ227" s="566"/>
      <c r="NBR227" s="566"/>
      <c r="NBS227" s="566"/>
      <c r="NBT227" s="227"/>
      <c r="NBU227" s="566"/>
      <c r="NBV227" s="566"/>
      <c r="NBW227" s="566"/>
      <c r="NBX227" s="566"/>
      <c r="NBY227" s="566"/>
      <c r="NBZ227" s="566"/>
      <c r="NCA227" s="566"/>
      <c r="NCB227" s="566"/>
      <c r="NCC227" s="566"/>
      <c r="NCD227" s="566"/>
      <c r="NCE227" s="566"/>
      <c r="NCF227" s="566"/>
      <c r="NCG227" s="566"/>
      <c r="NCH227" s="566"/>
      <c r="NCI227" s="566"/>
      <c r="NCJ227" s="227"/>
      <c r="NCK227" s="566"/>
      <c r="NCL227" s="566"/>
      <c r="NCM227" s="566"/>
      <c r="NCN227" s="566"/>
      <c r="NCO227" s="566"/>
      <c r="NCP227" s="566"/>
      <c r="NCQ227" s="566"/>
      <c r="NCR227" s="566"/>
      <c r="NCS227" s="566"/>
      <c r="NCT227" s="566"/>
      <c r="NCU227" s="566"/>
      <c r="NCV227" s="566"/>
      <c r="NCW227" s="566"/>
      <c r="NCX227" s="566"/>
      <c r="NCY227" s="566"/>
      <c r="NCZ227" s="227"/>
      <c r="NDA227" s="566"/>
      <c r="NDB227" s="566"/>
      <c r="NDC227" s="566"/>
      <c r="NDD227" s="566"/>
      <c r="NDE227" s="566"/>
      <c r="NDF227" s="566"/>
      <c r="NDG227" s="566"/>
      <c r="NDH227" s="566"/>
      <c r="NDI227" s="566"/>
      <c r="NDJ227" s="566"/>
      <c r="NDK227" s="566"/>
      <c r="NDL227" s="566"/>
      <c r="NDM227" s="566"/>
      <c r="NDN227" s="566"/>
      <c r="NDO227" s="566"/>
      <c r="NDP227" s="227"/>
      <c r="NDQ227" s="566"/>
      <c r="NDR227" s="566"/>
      <c r="NDS227" s="566"/>
      <c r="NDT227" s="566"/>
      <c r="NDU227" s="566"/>
      <c r="NDV227" s="566"/>
      <c r="NDW227" s="566"/>
      <c r="NDX227" s="566"/>
      <c r="NDY227" s="566"/>
      <c r="NDZ227" s="566"/>
      <c r="NEA227" s="566"/>
      <c r="NEB227" s="566"/>
      <c r="NEC227" s="566"/>
      <c r="NED227" s="566"/>
      <c r="NEE227" s="566"/>
      <c r="NEF227" s="227"/>
      <c r="NEG227" s="566"/>
      <c r="NEH227" s="566"/>
      <c r="NEI227" s="566"/>
      <c r="NEJ227" s="566"/>
      <c r="NEK227" s="566"/>
      <c r="NEL227" s="566"/>
      <c r="NEM227" s="566"/>
      <c r="NEN227" s="566"/>
      <c r="NEO227" s="566"/>
      <c r="NEP227" s="566"/>
      <c r="NEQ227" s="566"/>
      <c r="NER227" s="566"/>
      <c r="NES227" s="566"/>
      <c r="NET227" s="566"/>
      <c r="NEU227" s="566"/>
      <c r="NEV227" s="227"/>
      <c r="NEW227" s="566"/>
      <c r="NEX227" s="566"/>
      <c r="NEY227" s="566"/>
      <c r="NEZ227" s="566"/>
      <c r="NFA227" s="566"/>
      <c r="NFB227" s="566"/>
      <c r="NFC227" s="566"/>
      <c r="NFD227" s="566"/>
      <c r="NFE227" s="566"/>
      <c r="NFF227" s="566"/>
      <c r="NFG227" s="566"/>
      <c r="NFH227" s="566"/>
      <c r="NFI227" s="566"/>
      <c r="NFJ227" s="566"/>
      <c r="NFK227" s="566"/>
      <c r="NFL227" s="227"/>
      <c r="NFM227" s="566"/>
      <c r="NFN227" s="566"/>
      <c r="NFO227" s="566"/>
      <c r="NFP227" s="566"/>
      <c r="NFQ227" s="566"/>
      <c r="NFR227" s="566"/>
      <c r="NFS227" s="566"/>
      <c r="NFT227" s="566"/>
      <c r="NFU227" s="566"/>
      <c r="NFV227" s="566"/>
      <c r="NFW227" s="566"/>
      <c r="NFX227" s="566"/>
      <c r="NFY227" s="566"/>
      <c r="NFZ227" s="566"/>
      <c r="NGA227" s="566"/>
      <c r="NGB227" s="227"/>
      <c r="NGC227" s="566"/>
      <c r="NGD227" s="566"/>
      <c r="NGE227" s="566"/>
      <c r="NGF227" s="566"/>
      <c r="NGG227" s="566"/>
      <c r="NGH227" s="566"/>
      <c r="NGI227" s="566"/>
      <c r="NGJ227" s="566"/>
      <c r="NGK227" s="566"/>
      <c r="NGL227" s="566"/>
      <c r="NGM227" s="566"/>
      <c r="NGN227" s="566"/>
      <c r="NGO227" s="566"/>
      <c r="NGP227" s="566"/>
      <c r="NGQ227" s="566"/>
      <c r="NGR227" s="227"/>
      <c r="NGS227" s="566"/>
      <c r="NGT227" s="566"/>
      <c r="NGU227" s="566"/>
      <c r="NGV227" s="566"/>
      <c r="NGW227" s="566"/>
      <c r="NGX227" s="566"/>
      <c r="NGY227" s="566"/>
      <c r="NGZ227" s="566"/>
      <c r="NHA227" s="566"/>
      <c r="NHB227" s="566"/>
      <c r="NHC227" s="566"/>
      <c r="NHD227" s="566"/>
      <c r="NHE227" s="566"/>
      <c r="NHF227" s="566"/>
      <c r="NHG227" s="566"/>
      <c r="NHH227" s="227"/>
      <c r="NHI227" s="566"/>
      <c r="NHJ227" s="566"/>
      <c r="NHK227" s="566"/>
      <c r="NHL227" s="566"/>
      <c r="NHM227" s="566"/>
      <c r="NHN227" s="566"/>
      <c r="NHO227" s="566"/>
      <c r="NHP227" s="566"/>
      <c r="NHQ227" s="566"/>
      <c r="NHR227" s="566"/>
      <c r="NHS227" s="566"/>
      <c r="NHT227" s="566"/>
      <c r="NHU227" s="566"/>
      <c r="NHV227" s="566"/>
      <c r="NHW227" s="566"/>
      <c r="NHX227" s="227"/>
      <c r="NHY227" s="566"/>
      <c r="NHZ227" s="566"/>
      <c r="NIA227" s="566"/>
      <c r="NIB227" s="566"/>
      <c r="NIC227" s="566"/>
      <c r="NID227" s="566"/>
      <c r="NIE227" s="566"/>
      <c r="NIF227" s="566"/>
      <c r="NIG227" s="566"/>
      <c r="NIH227" s="566"/>
      <c r="NII227" s="566"/>
      <c r="NIJ227" s="566"/>
      <c r="NIK227" s="566"/>
      <c r="NIL227" s="566"/>
      <c r="NIM227" s="566"/>
      <c r="NIN227" s="227"/>
      <c r="NIO227" s="566"/>
      <c r="NIP227" s="566"/>
      <c r="NIQ227" s="566"/>
      <c r="NIR227" s="566"/>
      <c r="NIS227" s="566"/>
      <c r="NIT227" s="566"/>
      <c r="NIU227" s="566"/>
      <c r="NIV227" s="566"/>
      <c r="NIW227" s="566"/>
      <c r="NIX227" s="566"/>
      <c r="NIY227" s="566"/>
      <c r="NIZ227" s="566"/>
      <c r="NJA227" s="566"/>
      <c r="NJB227" s="566"/>
      <c r="NJC227" s="566"/>
      <c r="NJD227" s="227"/>
      <c r="NJE227" s="566"/>
      <c r="NJF227" s="566"/>
      <c r="NJG227" s="566"/>
      <c r="NJH227" s="566"/>
      <c r="NJI227" s="566"/>
      <c r="NJJ227" s="566"/>
      <c r="NJK227" s="566"/>
      <c r="NJL227" s="566"/>
      <c r="NJM227" s="566"/>
      <c r="NJN227" s="566"/>
      <c r="NJO227" s="566"/>
      <c r="NJP227" s="566"/>
      <c r="NJQ227" s="566"/>
      <c r="NJR227" s="566"/>
      <c r="NJS227" s="566"/>
      <c r="NJT227" s="227"/>
      <c r="NJU227" s="566"/>
      <c r="NJV227" s="566"/>
      <c r="NJW227" s="566"/>
      <c r="NJX227" s="566"/>
      <c r="NJY227" s="566"/>
      <c r="NJZ227" s="566"/>
      <c r="NKA227" s="566"/>
      <c r="NKB227" s="566"/>
      <c r="NKC227" s="566"/>
      <c r="NKD227" s="566"/>
      <c r="NKE227" s="566"/>
      <c r="NKF227" s="566"/>
      <c r="NKG227" s="566"/>
      <c r="NKH227" s="566"/>
      <c r="NKI227" s="566"/>
      <c r="NKJ227" s="227"/>
      <c r="NKK227" s="566"/>
      <c r="NKL227" s="566"/>
      <c r="NKM227" s="566"/>
      <c r="NKN227" s="566"/>
      <c r="NKO227" s="566"/>
      <c r="NKP227" s="566"/>
      <c r="NKQ227" s="566"/>
      <c r="NKR227" s="566"/>
      <c r="NKS227" s="566"/>
      <c r="NKT227" s="566"/>
      <c r="NKU227" s="566"/>
      <c r="NKV227" s="566"/>
      <c r="NKW227" s="566"/>
      <c r="NKX227" s="566"/>
      <c r="NKY227" s="566"/>
      <c r="NKZ227" s="227"/>
      <c r="NLA227" s="566"/>
      <c r="NLB227" s="566"/>
      <c r="NLC227" s="566"/>
      <c r="NLD227" s="566"/>
      <c r="NLE227" s="566"/>
      <c r="NLF227" s="566"/>
      <c r="NLG227" s="566"/>
      <c r="NLH227" s="566"/>
      <c r="NLI227" s="566"/>
      <c r="NLJ227" s="566"/>
      <c r="NLK227" s="566"/>
      <c r="NLL227" s="566"/>
      <c r="NLM227" s="566"/>
      <c r="NLN227" s="566"/>
      <c r="NLO227" s="566"/>
      <c r="NLP227" s="227"/>
      <c r="NLQ227" s="566"/>
      <c r="NLR227" s="566"/>
      <c r="NLS227" s="566"/>
      <c r="NLT227" s="566"/>
      <c r="NLU227" s="566"/>
      <c r="NLV227" s="566"/>
      <c r="NLW227" s="566"/>
      <c r="NLX227" s="566"/>
      <c r="NLY227" s="566"/>
      <c r="NLZ227" s="566"/>
      <c r="NMA227" s="566"/>
      <c r="NMB227" s="566"/>
      <c r="NMC227" s="566"/>
      <c r="NMD227" s="566"/>
      <c r="NME227" s="566"/>
      <c r="NMF227" s="227"/>
      <c r="NMG227" s="566"/>
      <c r="NMH227" s="566"/>
      <c r="NMI227" s="566"/>
      <c r="NMJ227" s="566"/>
      <c r="NMK227" s="566"/>
      <c r="NML227" s="566"/>
      <c r="NMM227" s="566"/>
      <c r="NMN227" s="566"/>
      <c r="NMO227" s="566"/>
      <c r="NMP227" s="566"/>
      <c r="NMQ227" s="566"/>
      <c r="NMR227" s="566"/>
      <c r="NMS227" s="566"/>
      <c r="NMT227" s="566"/>
      <c r="NMU227" s="566"/>
      <c r="NMV227" s="227"/>
      <c r="NMW227" s="566"/>
      <c r="NMX227" s="566"/>
      <c r="NMY227" s="566"/>
      <c r="NMZ227" s="566"/>
      <c r="NNA227" s="566"/>
      <c r="NNB227" s="566"/>
      <c r="NNC227" s="566"/>
      <c r="NND227" s="566"/>
      <c r="NNE227" s="566"/>
      <c r="NNF227" s="566"/>
      <c r="NNG227" s="566"/>
      <c r="NNH227" s="566"/>
      <c r="NNI227" s="566"/>
      <c r="NNJ227" s="566"/>
      <c r="NNK227" s="566"/>
      <c r="NNL227" s="227"/>
      <c r="NNM227" s="566"/>
      <c r="NNN227" s="566"/>
      <c r="NNO227" s="566"/>
      <c r="NNP227" s="566"/>
      <c r="NNQ227" s="566"/>
      <c r="NNR227" s="566"/>
      <c r="NNS227" s="566"/>
      <c r="NNT227" s="566"/>
      <c r="NNU227" s="566"/>
      <c r="NNV227" s="566"/>
      <c r="NNW227" s="566"/>
      <c r="NNX227" s="566"/>
      <c r="NNY227" s="566"/>
      <c r="NNZ227" s="566"/>
      <c r="NOA227" s="566"/>
      <c r="NOB227" s="227"/>
      <c r="NOC227" s="566"/>
      <c r="NOD227" s="566"/>
      <c r="NOE227" s="566"/>
      <c r="NOF227" s="566"/>
      <c r="NOG227" s="566"/>
      <c r="NOH227" s="566"/>
      <c r="NOI227" s="566"/>
      <c r="NOJ227" s="566"/>
      <c r="NOK227" s="566"/>
      <c r="NOL227" s="566"/>
      <c r="NOM227" s="566"/>
      <c r="NON227" s="566"/>
      <c r="NOO227" s="566"/>
      <c r="NOP227" s="566"/>
      <c r="NOQ227" s="566"/>
      <c r="NOR227" s="227"/>
      <c r="NOS227" s="566"/>
      <c r="NOT227" s="566"/>
      <c r="NOU227" s="566"/>
      <c r="NOV227" s="566"/>
      <c r="NOW227" s="566"/>
      <c r="NOX227" s="566"/>
      <c r="NOY227" s="566"/>
      <c r="NOZ227" s="566"/>
      <c r="NPA227" s="566"/>
      <c r="NPB227" s="566"/>
      <c r="NPC227" s="566"/>
      <c r="NPD227" s="566"/>
      <c r="NPE227" s="566"/>
      <c r="NPF227" s="566"/>
      <c r="NPG227" s="566"/>
      <c r="NPH227" s="227"/>
      <c r="NPI227" s="566"/>
      <c r="NPJ227" s="566"/>
      <c r="NPK227" s="566"/>
      <c r="NPL227" s="566"/>
      <c r="NPM227" s="566"/>
      <c r="NPN227" s="566"/>
      <c r="NPO227" s="566"/>
      <c r="NPP227" s="566"/>
      <c r="NPQ227" s="566"/>
      <c r="NPR227" s="566"/>
      <c r="NPS227" s="566"/>
      <c r="NPT227" s="566"/>
      <c r="NPU227" s="566"/>
      <c r="NPV227" s="566"/>
      <c r="NPW227" s="566"/>
      <c r="NPX227" s="227"/>
      <c r="NPY227" s="566"/>
      <c r="NPZ227" s="566"/>
      <c r="NQA227" s="566"/>
      <c r="NQB227" s="566"/>
      <c r="NQC227" s="566"/>
      <c r="NQD227" s="566"/>
      <c r="NQE227" s="566"/>
      <c r="NQF227" s="566"/>
      <c r="NQG227" s="566"/>
      <c r="NQH227" s="566"/>
      <c r="NQI227" s="566"/>
      <c r="NQJ227" s="566"/>
      <c r="NQK227" s="566"/>
      <c r="NQL227" s="566"/>
      <c r="NQM227" s="566"/>
      <c r="NQN227" s="227"/>
      <c r="NQO227" s="566"/>
      <c r="NQP227" s="566"/>
      <c r="NQQ227" s="566"/>
      <c r="NQR227" s="566"/>
      <c r="NQS227" s="566"/>
      <c r="NQT227" s="566"/>
      <c r="NQU227" s="566"/>
      <c r="NQV227" s="566"/>
      <c r="NQW227" s="566"/>
      <c r="NQX227" s="566"/>
      <c r="NQY227" s="566"/>
      <c r="NQZ227" s="566"/>
      <c r="NRA227" s="566"/>
      <c r="NRB227" s="566"/>
      <c r="NRC227" s="566"/>
      <c r="NRD227" s="227"/>
      <c r="NRE227" s="566"/>
      <c r="NRF227" s="566"/>
      <c r="NRG227" s="566"/>
      <c r="NRH227" s="566"/>
      <c r="NRI227" s="566"/>
      <c r="NRJ227" s="566"/>
      <c r="NRK227" s="566"/>
      <c r="NRL227" s="566"/>
      <c r="NRM227" s="566"/>
      <c r="NRN227" s="566"/>
      <c r="NRO227" s="566"/>
      <c r="NRP227" s="566"/>
      <c r="NRQ227" s="566"/>
      <c r="NRR227" s="566"/>
      <c r="NRS227" s="566"/>
      <c r="NRT227" s="227"/>
      <c r="NRU227" s="566"/>
      <c r="NRV227" s="566"/>
      <c r="NRW227" s="566"/>
      <c r="NRX227" s="566"/>
      <c r="NRY227" s="566"/>
      <c r="NRZ227" s="566"/>
      <c r="NSA227" s="566"/>
      <c r="NSB227" s="566"/>
      <c r="NSC227" s="566"/>
      <c r="NSD227" s="566"/>
      <c r="NSE227" s="566"/>
      <c r="NSF227" s="566"/>
      <c r="NSG227" s="566"/>
      <c r="NSH227" s="566"/>
      <c r="NSI227" s="566"/>
      <c r="NSJ227" s="227"/>
      <c r="NSK227" s="566"/>
      <c r="NSL227" s="566"/>
      <c r="NSM227" s="566"/>
      <c r="NSN227" s="566"/>
      <c r="NSO227" s="566"/>
      <c r="NSP227" s="566"/>
      <c r="NSQ227" s="566"/>
      <c r="NSR227" s="566"/>
      <c r="NSS227" s="566"/>
      <c r="NST227" s="566"/>
      <c r="NSU227" s="566"/>
      <c r="NSV227" s="566"/>
      <c r="NSW227" s="566"/>
      <c r="NSX227" s="566"/>
      <c r="NSY227" s="566"/>
      <c r="NSZ227" s="227"/>
      <c r="NTA227" s="566"/>
      <c r="NTB227" s="566"/>
      <c r="NTC227" s="566"/>
      <c r="NTD227" s="566"/>
      <c r="NTE227" s="566"/>
      <c r="NTF227" s="566"/>
      <c r="NTG227" s="566"/>
      <c r="NTH227" s="566"/>
      <c r="NTI227" s="566"/>
      <c r="NTJ227" s="566"/>
      <c r="NTK227" s="566"/>
      <c r="NTL227" s="566"/>
      <c r="NTM227" s="566"/>
      <c r="NTN227" s="566"/>
      <c r="NTO227" s="566"/>
      <c r="NTP227" s="227"/>
      <c r="NTQ227" s="566"/>
      <c r="NTR227" s="566"/>
      <c r="NTS227" s="566"/>
      <c r="NTT227" s="566"/>
      <c r="NTU227" s="566"/>
      <c r="NTV227" s="566"/>
      <c r="NTW227" s="566"/>
      <c r="NTX227" s="566"/>
      <c r="NTY227" s="566"/>
      <c r="NTZ227" s="566"/>
      <c r="NUA227" s="566"/>
      <c r="NUB227" s="566"/>
      <c r="NUC227" s="566"/>
      <c r="NUD227" s="566"/>
      <c r="NUE227" s="566"/>
      <c r="NUF227" s="227"/>
      <c r="NUG227" s="566"/>
      <c r="NUH227" s="566"/>
      <c r="NUI227" s="566"/>
      <c r="NUJ227" s="566"/>
      <c r="NUK227" s="566"/>
      <c r="NUL227" s="566"/>
      <c r="NUM227" s="566"/>
      <c r="NUN227" s="566"/>
      <c r="NUO227" s="566"/>
      <c r="NUP227" s="566"/>
      <c r="NUQ227" s="566"/>
      <c r="NUR227" s="566"/>
      <c r="NUS227" s="566"/>
      <c r="NUT227" s="566"/>
      <c r="NUU227" s="566"/>
      <c r="NUV227" s="227"/>
      <c r="NUW227" s="566"/>
      <c r="NUX227" s="566"/>
      <c r="NUY227" s="566"/>
      <c r="NUZ227" s="566"/>
      <c r="NVA227" s="566"/>
      <c r="NVB227" s="566"/>
      <c r="NVC227" s="566"/>
      <c r="NVD227" s="566"/>
      <c r="NVE227" s="566"/>
      <c r="NVF227" s="566"/>
      <c r="NVG227" s="566"/>
      <c r="NVH227" s="566"/>
      <c r="NVI227" s="566"/>
      <c r="NVJ227" s="566"/>
      <c r="NVK227" s="566"/>
      <c r="NVL227" s="227"/>
      <c r="NVM227" s="566"/>
      <c r="NVN227" s="566"/>
      <c r="NVO227" s="566"/>
      <c r="NVP227" s="566"/>
      <c r="NVQ227" s="566"/>
      <c r="NVR227" s="566"/>
      <c r="NVS227" s="566"/>
      <c r="NVT227" s="566"/>
      <c r="NVU227" s="566"/>
      <c r="NVV227" s="566"/>
      <c r="NVW227" s="566"/>
      <c r="NVX227" s="566"/>
      <c r="NVY227" s="566"/>
      <c r="NVZ227" s="566"/>
      <c r="NWA227" s="566"/>
      <c r="NWB227" s="227"/>
      <c r="NWC227" s="566"/>
      <c r="NWD227" s="566"/>
      <c r="NWE227" s="566"/>
      <c r="NWF227" s="566"/>
      <c r="NWG227" s="566"/>
      <c r="NWH227" s="566"/>
      <c r="NWI227" s="566"/>
      <c r="NWJ227" s="566"/>
      <c r="NWK227" s="566"/>
      <c r="NWL227" s="566"/>
      <c r="NWM227" s="566"/>
      <c r="NWN227" s="566"/>
      <c r="NWO227" s="566"/>
      <c r="NWP227" s="566"/>
      <c r="NWQ227" s="566"/>
      <c r="NWR227" s="227"/>
      <c r="NWS227" s="566"/>
      <c r="NWT227" s="566"/>
      <c r="NWU227" s="566"/>
      <c r="NWV227" s="566"/>
      <c r="NWW227" s="566"/>
      <c r="NWX227" s="566"/>
      <c r="NWY227" s="566"/>
      <c r="NWZ227" s="566"/>
      <c r="NXA227" s="566"/>
      <c r="NXB227" s="566"/>
      <c r="NXC227" s="566"/>
      <c r="NXD227" s="566"/>
      <c r="NXE227" s="566"/>
      <c r="NXF227" s="566"/>
      <c r="NXG227" s="566"/>
      <c r="NXH227" s="227"/>
      <c r="NXI227" s="566"/>
      <c r="NXJ227" s="566"/>
      <c r="NXK227" s="566"/>
      <c r="NXL227" s="566"/>
      <c r="NXM227" s="566"/>
      <c r="NXN227" s="566"/>
      <c r="NXO227" s="566"/>
      <c r="NXP227" s="566"/>
      <c r="NXQ227" s="566"/>
      <c r="NXR227" s="566"/>
      <c r="NXS227" s="566"/>
      <c r="NXT227" s="566"/>
      <c r="NXU227" s="566"/>
      <c r="NXV227" s="566"/>
      <c r="NXW227" s="566"/>
      <c r="NXX227" s="227"/>
      <c r="NXY227" s="566"/>
      <c r="NXZ227" s="566"/>
      <c r="NYA227" s="566"/>
      <c r="NYB227" s="566"/>
      <c r="NYC227" s="566"/>
      <c r="NYD227" s="566"/>
      <c r="NYE227" s="566"/>
      <c r="NYF227" s="566"/>
      <c r="NYG227" s="566"/>
      <c r="NYH227" s="566"/>
      <c r="NYI227" s="566"/>
      <c r="NYJ227" s="566"/>
      <c r="NYK227" s="566"/>
      <c r="NYL227" s="566"/>
      <c r="NYM227" s="566"/>
      <c r="NYN227" s="227"/>
      <c r="NYO227" s="566"/>
      <c r="NYP227" s="566"/>
      <c r="NYQ227" s="566"/>
      <c r="NYR227" s="566"/>
      <c r="NYS227" s="566"/>
      <c r="NYT227" s="566"/>
      <c r="NYU227" s="566"/>
      <c r="NYV227" s="566"/>
      <c r="NYW227" s="566"/>
      <c r="NYX227" s="566"/>
      <c r="NYY227" s="566"/>
      <c r="NYZ227" s="566"/>
      <c r="NZA227" s="566"/>
      <c r="NZB227" s="566"/>
      <c r="NZC227" s="566"/>
      <c r="NZD227" s="227"/>
      <c r="NZE227" s="566"/>
      <c r="NZF227" s="566"/>
      <c r="NZG227" s="566"/>
      <c r="NZH227" s="566"/>
      <c r="NZI227" s="566"/>
      <c r="NZJ227" s="566"/>
      <c r="NZK227" s="566"/>
      <c r="NZL227" s="566"/>
      <c r="NZM227" s="566"/>
      <c r="NZN227" s="566"/>
      <c r="NZO227" s="566"/>
      <c r="NZP227" s="566"/>
      <c r="NZQ227" s="566"/>
      <c r="NZR227" s="566"/>
      <c r="NZS227" s="566"/>
      <c r="NZT227" s="227"/>
      <c r="NZU227" s="566"/>
      <c r="NZV227" s="566"/>
      <c r="NZW227" s="566"/>
      <c r="NZX227" s="566"/>
      <c r="NZY227" s="566"/>
      <c r="NZZ227" s="566"/>
      <c r="OAA227" s="566"/>
      <c r="OAB227" s="566"/>
      <c r="OAC227" s="566"/>
      <c r="OAD227" s="566"/>
      <c r="OAE227" s="566"/>
      <c r="OAF227" s="566"/>
      <c r="OAG227" s="566"/>
      <c r="OAH227" s="566"/>
      <c r="OAI227" s="566"/>
      <c r="OAJ227" s="227"/>
      <c r="OAK227" s="566"/>
      <c r="OAL227" s="566"/>
      <c r="OAM227" s="566"/>
      <c r="OAN227" s="566"/>
      <c r="OAO227" s="566"/>
      <c r="OAP227" s="566"/>
      <c r="OAQ227" s="566"/>
      <c r="OAR227" s="566"/>
      <c r="OAS227" s="566"/>
      <c r="OAT227" s="566"/>
      <c r="OAU227" s="566"/>
      <c r="OAV227" s="566"/>
      <c r="OAW227" s="566"/>
      <c r="OAX227" s="566"/>
      <c r="OAY227" s="566"/>
      <c r="OAZ227" s="227"/>
      <c r="OBA227" s="566"/>
      <c r="OBB227" s="566"/>
      <c r="OBC227" s="566"/>
      <c r="OBD227" s="566"/>
      <c r="OBE227" s="566"/>
      <c r="OBF227" s="566"/>
      <c r="OBG227" s="566"/>
      <c r="OBH227" s="566"/>
      <c r="OBI227" s="566"/>
      <c r="OBJ227" s="566"/>
      <c r="OBK227" s="566"/>
      <c r="OBL227" s="566"/>
      <c r="OBM227" s="566"/>
      <c r="OBN227" s="566"/>
      <c r="OBO227" s="566"/>
      <c r="OBP227" s="227"/>
      <c r="OBQ227" s="566"/>
      <c r="OBR227" s="566"/>
      <c r="OBS227" s="566"/>
      <c r="OBT227" s="566"/>
      <c r="OBU227" s="566"/>
      <c r="OBV227" s="566"/>
      <c r="OBW227" s="566"/>
      <c r="OBX227" s="566"/>
      <c r="OBY227" s="566"/>
      <c r="OBZ227" s="566"/>
      <c r="OCA227" s="566"/>
      <c r="OCB227" s="566"/>
      <c r="OCC227" s="566"/>
      <c r="OCD227" s="566"/>
      <c r="OCE227" s="566"/>
      <c r="OCF227" s="227"/>
      <c r="OCG227" s="566"/>
      <c r="OCH227" s="566"/>
      <c r="OCI227" s="566"/>
      <c r="OCJ227" s="566"/>
      <c r="OCK227" s="566"/>
      <c r="OCL227" s="566"/>
      <c r="OCM227" s="566"/>
      <c r="OCN227" s="566"/>
      <c r="OCO227" s="566"/>
      <c r="OCP227" s="566"/>
      <c r="OCQ227" s="566"/>
      <c r="OCR227" s="566"/>
      <c r="OCS227" s="566"/>
      <c r="OCT227" s="566"/>
      <c r="OCU227" s="566"/>
      <c r="OCV227" s="227"/>
      <c r="OCW227" s="566"/>
      <c r="OCX227" s="566"/>
      <c r="OCY227" s="566"/>
      <c r="OCZ227" s="566"/>
      <c r="ODA227" s="566"/>
      <c r="ODB227" s="566"/>
      <c r="ODC227" s="566"/>
      <c r="ODD227" s="566"/>
      <c r="ODE227" s="566"/>
      <c r="ODF227" s="566"/>
      <c r="ODG227" s="566"/>
      <c r="ODH227" s="566"/>
      <c r="ODI227" s="566"/>
      <c r="ODJ227" s="566"/>
      <c r="ODK227" s="566"/>
      <c r="ODL227" s="227"/>
      <c r="ODM227" s="566"/>
      <c r="ODN227" s="566"/>
      <c r="ODO227" s="566"/>
      <c r="ODP227" s="566"/>
      <c r="ODQ227" s="566"/>
      <c r="ODR227" s="566"/>
      <c r="ODS227" s="566"/>
      <c r="ODT227" s="566"/>
      <c r="ODU227" s="566"/>
      <c r="ODV227" s="566"/>
      <c r="ODW227" s="566"/>
      <c r="ODX227" s="566"/>
      <c r="ODY227" s="566"/>
      <c r="ODZ227" s="566"/>
      <c r="OEA227" s="566"/>
      <c r="OEB227" s="227"/>
      <c r="OEC227" s="566"/>
      <c r="OED227" s="566"/>
      <c r="OEE227" s="566"/>
      <c r="OEF227" s="566"/>
      <c r="OEG227" s="566"/>
      <c r="OEH227" s="566"/>
      <c r="OEI227" s="566"/>
      <c r="OEJ227" s="566"/>
      <c r="OEK227" s="566"/>
      <c r="OEL227" s="566"/>
      <c r="OEM227" s="566"/>
      <c r="OEN227" s="566"/>
      <c r="OEO227" s="566"/>
      <c r="OEP227" s="566"/>
      <c r="OEQ227" s="566"/>
      <c r="OER227" s="227"/>
      <c r="OES227" s="566"/>
      <c r="OET227" s="566"/>
      <c r="OEU227" s="566"/>
      <c r="OEV227" s="566"/>
      <c r="OEW227" s="566"/>
      <c r="OEX227" s="566"/>
      <c r="OEY227" s="566"/>
      <c r="OEZ227" s="566"/>
      <c r="OFA227" s="566"/>
      <c r="OFB227" s="566"/>
      <c r="OFC227" s="566"/>
      <c r="OFD227" s="566"/>
      <c r="OFE227" s="566"/>
      <c r="OFF227" s="566"/>
      <c r="OFG227" s="566"/>
      <c r="OFH227" s="227"/>
      <c r="OFI227" s="566"/>
      <c r="OFJ227" s="566"/>
      <c r="OFK227" s="566"/>
      <c r="OFL227" s="566"/>
      <c r="OFM227" s="566"/>
      <c r="OFN227" s="566"/>
      <c r="OFO227" s="566"/>
      <c r="OFP227" s="566"/>
      <c r="OFQ227" s="566"/>
      <c r="OFR227" s="566"/>
      <c r="OFS227" s="566"/>
      <c r="OFT227" s="566"/>
      <c r="OFU227" s="566"/>
      <c r="OFV227" s="566"/>
      <c r="OFW227" s="566"/>
      <c r="OFX227" s="227"/>
      <c r="OFY227" s="566"/>
      <c r="OFZ227" s="566"/>
      <c r="OGA227" s="566"/>
      <c r="OGB227" s="566"/>
      <c r="OGC227" s="566"/>
      <c r="OGD227" s="566"/>
      <c r="OGE227" s="566"/>
      <c r="OGF227" s="566"/>
      <c r="OGG227" s="566"/>
      <c r="OGH227" s="566"/>
      <c r="OGI227" s="566"/>
      <c r="OGJ227" s="566"/>
      <c r="OGK227" s="566"/>
      <c r="OGL227" s="566"/>
      <c r="OGM227" s="566"/>
      <c r="OGN227" s="227"/>
      <c r="OGO227" s="566"/>
      <c r="OGP227" s="566"/>
      <c r="OGQ227" s="566"/>
      <c r="OGR227" s="566"/>
      <c r="OGS227" s="566"/>
      <c r="OGT227" s="566"/>
      <c r="OGU227" s="566"/>
      <c r="OGV227" s="566"/>
      <c r="OGW227" s="566"/>
      <c r="OGX227" s="566"/>
      <c r="OGY227" s="566"/>
      <c r="OGZ227" s="566"/>
      <c r="OHA227" s="566"/>
      <c r="OHB227" s="566"/>
      <c r="OHC227" s="566"/>
      <c r="OHD227" s="227"/>
      <c r="OHE227" s="566"/>
      <c r="OHF227" s="566"/>
      <c r="OHG227" s="566"/>
      <c r="OHH227" s="566"/>
      <c r="OHI227" s="566"/>
      <c r="OHJ227" s="566"/>
      <c r="OHK227" s="566"/>
      <c r="OHL227" s="566"/>
      <c r="OHM227" s="566"/>
      <c r="OHN227" s="566"/>
      <c r="OHO227" s="566"/>
      <c r="OHP227" s="566"/>
      <c r="OHQ227" s="566"/>
      <c r="OHR227" s="566"/>
      <c r="OHS227" s="566"/>
      <c r="OHT227" s="227"/>
      <c r="OHU227" s="566"/>
      <c r="OHV227" s="566"/>
      <c r="OHW227" s="566"/>
      <c r="OHX227" s="566"/>
      <c r="OHY227" s="566"/>
      <c r="OHZ227" s="566"/>
      <c r="OIA227" s="566"/>
      <c r="OIB227" s="566"/>
      <c r="OIC227" s="566"/>
      <c r="OID227" s="566"/>
      <c r="OIE227" s="566"/>
      <c r="OIF227" s="566"/>
      <c r="OIG227" s="566"/>
      <c r="OIH227" s="566"/>
      <c r="OII227" s="566"/>
      <c r="OIJ227" s="227"/>
      <c r="OIK227" s="566"/>
      <c r="OIL227" s="566"/>
      <c r="OIM227" s="566"/>
      <c r="OIN227" s="566"/>
      <c r="OIO227" s="566"/>
      <c r="OIP227" s="566"/>
      <c r="OIQ227" s="566"/>
      <c r="OIR227" s="566"/>
      <c r="OIS227" s="566"/>
      <c r="OIT227" s="566"/>
      <c r="OIU227" s="566"/>
      <c r="OIV227" s="566"/>
      <c r="OIW227" s="566"/>
      <c r="OIX227" s="566"/>
      <c r="OIY227" s="566"/>
      <c r="OIZ227" s="227"/>
      <c r="OJA227" s="566"/>
      <c r="OJB227" s="566"/>
      <c r="OJC227" s="566"/>
      <c r="OJD227" s="566"/>
      <c r="OJE227" s="566"/>
      <c r="OJF227" s="566"/>
      <c r="OJG227" s="566"/>
      <c r="OJH227" s="566"/>
      <c r="OJI227" s="566"/>
      <c r="OJJ227" s="566"/>
      <c r="OJK227" s="566"/>
      <c r="OJL227" s="566"/>
      <c r="OJM227" s="566"/>
      <c r="OJN227" s="566"/>
      <c r="OJO227" s="566"/>
      <c r="OJP227" s="227"/>
      <c r="OJQ227" s="566"/>
      <c r="OJR227" s="566"/>
      <c r="OJS227" s="566"/>
      <c r="OJT227" s="566"/>
      <c r="OJU227" s="566"/>
      <c r="OJV227" s="566"/>
      <c r="OJW227" s="566"/>
      <c r="OJX227" s="566"/>
      <c r="OJY227" s="566"/>
      <c r="OJZ227" s="566"/>
      <c r="OKA227" s="566"/>
      <c r="OKB227" s="566"/>
      <c r="OKC227" s="566"/>
      <c r="OKD227" s="566"/>
      <c r="OKE227" s="566"/>
      <c r="OKF227" s="227"/>
      <c r="OKG227" s="566"/>
      <c r="OKH227" s="566"/>
      <c r="OKI227" s="566"/>
      <c r="OKJ227" s="566"/>
      <c r="OKK227" s="566"/>
      <c r="OKL227" s="566"/>
      <c r="OKM227" s="566"/>
      <c r="OKN227" s="566"/>
      <c r="OKO227" s="566"/>
      <c r="OKP227" s="566"/>
      <c r="OKQ227" s="566"/>
      <c r="OKR227" s="566"/>
      <c r="OKS227" s="566"/>
      <c r="OKT227" s="566"/>
      <c r="OKU227" s="566"/>
      <c r="OKV227" s="227"/>
      <c r="OKW227" s="566"/>
      <c r="OKX227" s="566"/>
      <c r="OKY227" s="566"/>
      <c r="OKZ227" s="566"/>
      <c r="OLA227" s="566"/>
      <c r="OLB227" s="566"/>
      <c r="OLC227" s="566"/>
      <c r="OLD227" s="566"/>
      <c r="OLE227" s="566"/>
      <c r="OLF227" s="566"/>
      <c r="OLG227" s="566"/>
      <c r="OLH227" s="566"/>
      <c r="OLI227" s="566"/>
      <c r="OLJ227" s="566"/>
      <c r="OLK227" s="566"/>
      <c r="OLL227" s="227"/>
      <c r="OLM227" s="566"/>
      <c r="OLN227" s="566"/>
      <c r="OLO227" s="566"/>
      <c r="OLP227" s="566"/>
      <c r="OLQ227" s="566"/>
      <c r="OLR227" s="566"/>
      <c r="OLS227" s="566"/>
      <c r="OLT227" s="566"/>
      <c r="OLU227" s="566"/>
      <c r="OLV227" s="566"/>
      <c r="OLW227" s="566"/>
      <c r="OLX227" s="566"/>
      <c r="OLY227" s="566"/>
      <c r="OLZ227" s="566"/>
      <c r="OMA227" s="566"/>
      <c r="OMB227" s="227"/>
      <c r="OMC227" s="566"/>
      <c r="OMD227" s="566"/>
      <c r="OME227" s="566"/>
      <c r="OMF227" s="566"/>
      <c r="OMG227" s="566"/>
      <c r="OMH227" s="566"/>
      <c r="OMI227" s="566"/>
      <c r="OMJ227" s="566"/>
      <c r="OMK227" s="566"/>
      <c r="OML227" s="566"/>
      <c r="OMM227" s="566"/>
      <c r="OMN227" s="566"/>
      <c r="OMO227" s="566"/>
      <c r="OMP227" s="566"/>
      <c r="OMQ227" s="566"/>
      <c r="OMR227" s="227"/>
      <c r="OMS227" s="566"/>
      <c r="OMT227" s="566"/>
      <c r="OMU227" s="566"/>
      <c r="OMV227" s="566"/>
      <c r="OMW227" s="566"/>
      <c r="OMX227" s="566"/>
      <c r="OMY227" s="566"/>
      <c r="OMZ227" s="566"/>
      <c r="ONA227" s="566"/>
      <c r="ONB227" s="566"/>
      <c r="ONC227" s="566"/>
      <c r="OND227" s="566"/>
      <c r="ONE227" s="566"/>
      <c r="ONF227" s="566"/>
      <c r="ONG227" s="566"/>
      <c r="ONH227" s="227"/>
      <c r="ONI227" s="566"/>
      <c r="ONJ227" s="566"/>
      <c r="ONK227" s="566"/>
      <c r="ONL227" s="566"/>
      <c r="ONM227" s="566"/>
      <c r="ONN227" s="566"/>
      <c r="ONO227" s="566"/>
      <c r="ONP227" s="566"/>
      <c r="ONQ227" s="566"/>
      <c r="ONR227" s="566"/>
      <c r="ONS227" s="566"/>
      <c r="ONT227" s="566"/>
      <c r="ONU227" s="566"/>
      <c r="ONV227" s="566"/>
      <c r="ONW227" s="566"/>
      <c r="ONX227" s="227"/>
      <c r="ONY227" s="566"/>
      <c r="ONZ227" s="566"/>
      <c r="OOA227" s="566"/>
      <c r="OOB227" s="566"/>
      <c r="OOC227" s="566"/>
      <c r="OOD227" s="566"/>
      <c r="OOE227" s="566"/>
      <c r="OOF227" s="566"/>
      <c r="OOG227" s="566"/>
      <c r="OOH227" s="566"/>
      <c r="OOI227" s="566"/>
      <c r="OOJ227" s="566"/>
      <c r="OOK227" s="566"/>
      <c r="OOL227" s="566"/>
      <c r="OOM227" s="566"/>
      <c r="OON227" s="227"/>
      <c r="OOO227" s="566"/>
      <c r="OOP227" s="566"/>
      <c r="OOQ227" s="566"/>
      <c r="OOR227" s="566"/>
      <c r="OOS227" s="566"/>
      <c r="OOT227" s="566"/>
      <c r="OOU227" s="566"/>
      <c r="OOV227" s="566"/>
      <c r="OOW227" s="566"/>
      <c r="OOX227" s="566"/>
      <c r="OOY227" s="566"/>
      <c r="OOZ227" s="566"/>
      <c r="OPA227" s="566"/>
      <c r="OPB227" s="566"/>
      <c r="OPC227" s="566"/>
      <c r="OPD227" s="227"/>
      <c r="OPE227" s="566"/>
      <c r="OPF227" s="566"/>
      <c r="OPG227" s="566"/>
      <c r="OPH227" s="566"/>
      <c r="OPI227" s="566"/>
      <c r="OPJ227" s="566"/>
      <c r="OPK227" s="566"/>
      <c r="OPL227" s="566"/>
      <c r="OPM227" s="566"/>
      <c r="OPN227" s="566"/>
      <c r="OPO227" s="566"/>
      <c r="OPP227" s="566"/>
      <c r="OPQ227" s="566"/>
      <c r="OPR227" s="566"/>
      <c r="OPS227" s="566"/>
      <c r="OPT227" s="227"/>
      <c r="OPU227" s="566"/>
      <c r="OPV227" s="566"/>
      <c r="OPW227" s="566"/>
      <c r="OPX227" s="566"/>
      <c r="OPY227" s="566"/>
      <c r="OPZ227" s="566"/>
      <c r="OQA227" s="566"/>
      <c r="OQB227" s="566"/>
      <c r="OQC227" s="566"/>
      <c r="OQD227" s="566"/>
      <c r="OQE227" s="566"/>
      <c r="OQF227" s="566"/>
      <c r="OQG227" s="566"/>
      <c r="OQH227" s="566"/>
      <c r="OQI227" s="566"/>
      <c r="OQJ227" s="227"/>
      <c r="OQK227" s="566"/>
      <c r="OQL227" s="566"/>
      <c r="OQM227" s="566"/>
      <c r="OQN227" s="566"/>
      <c r="OQO227" s="566"/>
      <c r="OQP227" s="566"/>
      <c r="OQQ227" s="566"/>
      <c r="OQR227" s="566"/>
      <c r="OQS227" s="566"/>
      <c r="OQT227" s="566"/>
      <c r="OQU227" s="566"/>
      <c r="OQV227" s="566"/>
      <c r="OQW227" s="566"/>
      <c r="OQX227" s="566"/>
      <c r="OQY227" s="566"/>
      <c r="OQZ227" s="227"/>
      <c r="ORA227" s="566"/>
      <c r="ORB227" s="566"/>
      <c r="ORC227" s="566"/>
      <c r="ORD227" s="566"/>
      <c r="ORE227" s="566"/>
      <c r="ORF227" s="566"/>
      <c r="ORG227" s="566"/>
      <c r="ORH227" s="566"/>
      <c r="ORI227" s="566"/>
      <c r="ORJ227" s="566"/>
      <c r="ORK227" s="566"/>
      <c r="ORL227" s="566"/>
      <c r="ORM227" s="566"/>
      <c r="ORN227" s="566"/>
      <c r="ORO227" s="566"/>
      <c r="ORP227" s="227"/>
      <c r="ORQ227" s="566"/>
      <c r="ORR227" s="566"/>
      <c r="ORS227" s="566"/>
      <c r="ORT227" s="566"/>
      <c r="ORU227" s="566"/>
      <c r="ORV227" s="566"/>
      <c r="ORW227" s="566"/>
      <c r="ORX227" s="566"/>
      <c r="ORY227" s="566"/>
      <c r="ORZ227" s="566"/>
      <c r="OSA227" s="566"/>
      <c r="OSB227" s="566"/>
      <c r="OSC227" s="566"/>
      <c r="OSD227" s="566"/>
      <c r="OSE227" s="566"/>
      <c r="OSF227" s="227"/>
      <c r="OSG227" s="566"/>
      <c r="OSH227" s="566"/>
      <c r="OSI227" s="566"/>
      <c r="OSJ227" s="566"/>
      <c r="OSK227" s="566"/>
      <c r="OSL227" s="566"/>
      <c r="OSM227" s="566"/>
      <c r="OSN227" s="566"/>
      <c r="OSO227" s="566"/>
      <c r="OSP227" s="566"/>
      <c r="OSQ227" s="566"/>
      <c r="OSR227" s="566"/>
      <c r="OSS227" s="566"/>
      <c r="OST227" s="566"/>
      <c r="OSU227" s="566"/>
      <c r="OSV227" s="227"/>
      <c r="OSW227" s="566"/>
      <c r="OSX227" s="566"/>
      <c r="OSY227" s="566"/>
      <c r="OSZ227" s="566"/>
      <c r="OTA227" s="566"/>
      <c r="OTB227" s="566"/>
      <c r="OTC227" s="566"/>
      <c r="OTD227" s="566"/>
      <c r="OTE227" s="566"/>
      <c r="OTF227" s="566"/>
      <c r="OTG227" s="566"/>
      <c r="OTH227" s="566"/>
      <c r="OTI227" s="566"/>
      <c r="OTJ227" s="566"/>
      <c r="OTK227" s="566"/>
      <c r="OTL227" s="227"/>
      <c r="OTM227" s="566"/>
      <c r="OTN227" s="566"/>
      <c r="OTO227" s="566"/>
      <c r="OTP227" s="566"/>
      <c r="OTQ227" s="566"/>
      <c r="OTR227" s="566"/>
      <c r="OTS227" s="566"/>
      <c r="OTT227" s="566"/>
      <c r="OTU227" s="566"/>
      <c r="OTV227" s="566"/>
      <c r="OTW227" s="566"/>
      <c r="OTX227" s="566"/>
      <c r="OTY227" s="566"/>
      <c r="OTZ227" s="566"/>
      <c r="OUA227" s="566"/>
      <c r="OUB227" s="227"/>
      <c r="OUC227" s="566"/>
      <c r="OUD227" s="566"/>
      <c r="OUE227" s="566"/>
      <c r="OUF227" s="566"/>
      <c r="OUG227" s="566"/>
      <c r="OUH227" s="566"/>
      <c r="OUI227" s="566"/>
      <c r="OUJ227" s="566"/>
      <c r="OUK227" s="566"/>
      <c r="OUL227" s="566"/>
      <c r="OUM227" s="566"/>
      <c r="OUN227" s="566"/>
      <c r="OUO227" s="566"/>
      <c r="OUP227" s="566"/>
      <c r="OUQ227" s="566"/>
      <c r="OUR227" s="227"/>
      <c r="OUS227" s="566"/>
      <c r="OUT227" s="566"/>
      <c r="OUU227" s="566"/>
      <c r="OUV227" s="566"/>
      <c r="OUW227" s="566"/>
      <c r="OUX227" s="566"/>
      <c r="OUY227" s="566"/>
      <c r="OUZ227" s="566"/>
      <c r="OVA227" s="566"/>
      <c r="OVB227" s="566"/>
      <c r="OVC227" s="566"/>
      <c r="OVD227" s="566"/>
      <c r="OVE227" s="566"/>
      <c r="OVF227" s="566"/>
      <c r="OVG227" s="566"/>
      <c r="OVH227" s="227"/>
      <c r="OVI227" s="566"/>
      <c r="OVJ227" s="566"/>
      <c r="OVK227" s="566"/>
      <c r="OVL227" s="566"/>
      <c r="OVM227" s="566"/>
      <c r="OVN227" s="566"/>
      <c r="OVO227" s="566"/>
      <c r="OVP227" s="566"/>
      <c r="OVQ227" s="566"/>
      <c r="OVR227" s="566"/>
      <c r="OVS227" s="566"/>
      <c r="OVT227" s="566"/>
      <c r="OVU227" s="566"/>
      <c r="OVV227" s="566"/>
      <c r="OVW227" s="566"/>
      <c r="OVX227" s="227"/>
      <c r="OVY227" s="566"/>
      <c r="OVZ227" s="566"/>
      <c r="OWA227" s="566"/>
      <c r="OWB227" s="566"/>
      <c r="OWC227" s="566"/>
      <c r="OWD227" s="566"/>
      <c r="OWE227" s="566"/>
      <c r="OWF227" s="566"/>
      <c r="OWG227" s="566"/>
      <c r="OWH227" s="566"/>
      <c r="OWI227" s="566"/>
      <c r="OWJ227" s="566"/>
      <c r="OWK227" s="566"/>
      <c r="OWL227" s="566"/>
      <c r="OWM227" s="566"/>
      <c r="OWN227" s="227"/>
      <c r="OWO227" s="566"/>
      <c r="OWP227" s="566"/>
      <c r="OWQ227" s="566"/>
      <c r="OWR227" s="566"/>
      <c r="OWS227" s="566"/>
      <c r="OWT227" s="566"/>
      <c r="OWU227" s="566"/>
      <c r="OWV227" s="566"/>
      <c r="OWW227" s="566"/>
      <c r="OWX227" s="566"/>
      <c r="OWY227" s="566"/>
      <c r="OWZ227" s="566"/>
      <c r="OXA227" s="566"/>
      <c r="OXB227" s="566"/>
      <c r="OXC227" s="566"/>
      <c r="OXD227" s="227"/>
      <c r="OXE227" s="566"/>
      <c r="OXF227" s="566"/>
      <c r="OXG227" s="566"/>
      <c r="OXH227" s="566"/>
      <c r="OXI227" s="566"/>
      <c r="OXJ227" s="566"/>
      <c r="OXK227" s="566"/>
      <c r="OXL227" s="566"/>
      <c r="OXM227" s="566"/>
      <c r="OXN227" s="566"/>
      <c r="OXO227" s="566"/>
      <c r="OXP227" s="566"/>
      <c r="OXQ227" s="566"/>
      <c r="OXR227" s="566"/>
      <c r="OXS227" s="566"/>
      <c r="OXT227" s="227"/>
      <c r="OXU227" s="566"/>
      <c r="OXV227" s="566"/>
      <c r="OXW227" s="566"/>
      <c r="OXX227" s="566"/>
      <c r="OXY227" s="566"/>
      <c r="OXZ227" s="566"/>
      <c r="OYA227" s="566"/>
      <c r="OYB227" s="566"/>
      <c r="OYC227" s="566"/>
      <c r="OYD227" s="566"/>
      <c r="OYE227" s="566"/>
      <c r="OYF227" s="566"/>
      <c r="OYG227" s="566"/>
      <c r="OYH227" s="566"/>
      <c r="OYI227" s="566"/>
      <c r="OYJ227" s="227"/>
      <c r="OYK227" s="566"/>
      <c r="OYL227" s="566"/>
      <c r="OYM227" s="566"/>
      <c r="OYN227" s="566"/>
      <c r="OYO227" s="566"/>
      <c r="OYP227" s="566"/>
      <c r="OYQ227" s="566"/>
      <c r="OYR227" s="566"/>
      <c r="OYS227" s="566"/>
      <c r="OYT227" s="566"/>
      <c r="OYU227" s="566"/>
      <c r="OYV227" s="566"/>
      <c r="OYW227" s="566"/>
      <c r="OYX227" s="566"/>
      <c r="OYY227" s="566"/>
      <c r="OYZ227" s="227"/>
      <c r="OZA227" s="566"/>
      <c r="OZB227" s="566"/>
      <c r="OZC227" s="566"/>
      <c r="OZD227" s="566"/>
      <c r="OZE227" s="566"/>
      <c r="OZF227" s="566"/>
      <c r="OZG227" s="566"/>
      <c r="OZH227" s="566"/>
      <c r="OZI227" s="566"/>
      <c r="OZJ227" s="566"/>
      <c r="OZK227" s="566"/>
      <c r="OZL227" s="566"/>
      <c r="OZM227" s="566"/>
      <c r="OZN227" s="566"/>
      <c r="OZO227" s="566"/>
      <c r="OZP227" s="227"/>
      <c r="OZQ227" s="566"/>
      <c r="OZR227" s="566"/>
      <c r="OZS227" s="566"/>
      <c r="OZT227" s="566"/>
      <c r="OZU227" s="566"/>
      <c r="OZV227" s="566"/>
      <c r="OZW227" s="566"/>
      <c r="OZX227" s="566"/>
      <c r="OZY227" s="566"/>
      <c r="OZZ227" s="566"/>
      <c r="PAA227" s="566"/>
      <c r="PAB227" s="566"/>
      <c r="PAC227" s="566"/>
      <c r="PAD227" s="566"/>
      <c r="PAE227" s="566"/>
      <c r="PAF227" s="227"/>
      <c r="PAG227" s="566"/>
      <c r="PAH227" s="566"/>
      <c r="PAI227" s="566"/>
      <c r="PAJ227" s="566"/>
      <c r="PAK227" s="566"/>
      <c r="PAL227" s="566"/>
      <c r="PAM227" s="566"/>
      <c r="PAN227" s="566"/>
      <c r="PAO227" s="566"/>
      <c r="PAP227" s="566"/>
      <c r="PAQ227" s="566"/>
      <c r="PAR227" s="566"/>
      <c r="PAS227" s="566"/>
      <c r="PAT227" s="566"/>
      <c r="PAU227" s="566"/>
      <c r="PAV227" s="227"/>
      <c r="PAW227" s="566"/>
      <c r="PAX227" s="566"/>
      <c r="PAY227" s="566"/>
      <c r="PAZ227" s="566"/>
      <c r="PBA227" s="566"/>
      <c r="PBB227" s="566"/>
      <c r="PBC227" s="566"/>
      <c r="PBD227" s="566"/>
      <c r="PBE227" s="566"/>
      <c r="PBF227" s="566"/>
      <c r="PBG227" s="566"/>
      <c r="PBH227" s="566"/>
      <c r="PBI227" s="566"/>
      <c r="PBJ227" s="566"/>
      <c r="PBK227" s="566"/>
      <c r="PBL227" s="227"/>
      <c r="PBM227" s="566"/>
      <c r="PBN227" s="566"/>
      <c r="PBO227" s="566"/>
      <c r="PBP227" s="566"/>
      <c r="PBQ227" s="566"/>
      <c r="PBR227" s="566"/>
      <c r="PBS227" s="566"/>
      <c r="PBT227" s="566"/>
      <c r="PBU227" s="566"/>
      <c r="PBV227" s="566"/>
      <c r="PBW227" s="566"/>
      <c r="PBX227" s="566"/>
      <c r="PBY227" s="566"/>
      <c r="PBZ227" s="566"/>
      <c r="PCA227" s="566"/>
      <c r="PCB227" s="227"/>
      <c r="PCC227" s="566"/>
      <c r="PCD227" s="566"/>
      <c r="PCE227" s="566"/>
      <c r="PCF227" s="566"/>
      <c r="PCG227" s="566"/>
      <c r="PCH227" s="566"/>
      <c r="PCI227" s="566"/>
      <c r="PCJ227" s="566"/>
      <c r="PCK227" s="566"/>
      <c r="PCL227" s="566"/>
      <c r="PCM227" s="566"/>
      <c r="PCN227" s="566"/>
      <c r="PCO227" s="566"/>
      <c r="PCP227" s="566"/>
      <c r="PCQ227" s="566"/>
      <c r="PCR227" s="227"/>
      <c r="PCS227" s="566"/>
      <c r="PCT227" s="566"/>
      <c r="PCU227" s="566"/>
      <c r="PCV227" s="566"/>
      <c r="PCW227" s="566"/>
      <c r="PCX227" s="566"/>
      <c r="PCY227" s="566"/>
      <c r="PCZ227" s="566"/>
      <c r="PDA227" s="566"/>
      <c r="PDB227" s="566"/>
      <c r="PDC227" s="566"/>
      <c r="PDD227" s="566"/>
      <c r="PDE227" s="566"/>
      <c r="PDF227" s="566"/>
      <c r="PDG227" s="566"/>
      <c r="PDH227" s="227"/>
      <c r="PDI227" s="566"/>
      <c r="PDJ227" s="566"/>
      <c r="PDK227" s="566"/>
      <c r="PDL227" s="566"/>
      <c r="PDM227" s="566"/>
      <c r="PDN227" s="566"/>
      <c r="PDO227" s="566"/>
      <c r="PDP227" s="566"/>
      <c r="PDQ227" s="566"/>
      <c r="PDR227" s="566"/>
      <c r="PDS227" s="566"/>
      <c r="PDT227" s="566"/>
      <c r="PDU227" s="566"/>
      <c r="PDV227" s="566"/>
      <c r="PDW227" s="566"/>
      <c r="PDX227" s="227"/>
      <c r="PDY227" s="566"/>
      <c r="PDZ227" s="566"/>
      <c r="PEA227" s="566"/>
      <c r="PEB227" s="566"/>
      <c r="PEC227" s="566"/>
      <c r="PED227" s="566"/>
      <c r="PEE227" s="566"/>
      <c r="PEF227" s="566"/>
      <c r="PEG227" s="566"/>
      <c r="PEH227" s="566"/>
      <c r="PEI227" s="566"/>
      <c r="PEJ227" s="566"/>
      <c r="PEK227" s="566"/>
      <c r="PEL227" s="566"/>
      <c r="PEM227" s="566"/>
      <c r="PEN227" s="227"/>
      <c r="PEO227" s="566"/>
      <c r="PEP227" s="566"/>
      <c r="PEQ227" s="566"/>
      <c r="PER227" s="566"/>
      <c r="PES227" s="566"/>
      <c r="PET227" s="566"/>
      <c r="PEU227" s="566"/>
      <c r="PEV227" s="566"/>
      <c r="PEW227" s="566"/>
      <c r="PEX227" s="566"/>
      <c r="PEY227" s="566"/>
      <c r="PEZ227" s="566"/>
      <c r="PFA227" s="566"/>
      <c r="PFB227" s="566"/>
      <c r="PFC227" s="566"/>
      <c r="PFD227" s="227"/>
      <c r="PFE227" s="566"/>
      <c r="PFF227" s="566"/>
      <c r="PFG227" s="566"/>
      <c r="PFH227" s="566"/>
      <c r="PFI227" s="566"/>
      <c r="PFJ227" s="566"/>
      <c r="PFK227" s="566"/>
      <c r="PFL227" s="566"/>
      <c r="PFM227" s="566"/>
      <c r="PFN227" s="566"/>
      <c r="PFO227" s="566"/>
      <c r="PFP227" s="566"/>
      <c r="PFQ227" s="566"/>
      <c r="PFR227" s="566"/>
      <c r="PFS227" s="566"/>
      <c r="PFT227" s="227"/>
      <c r="PFU227" s="566"/>
      <c r="PFV227" s="566"/>
      <c r="PFW227" s="566"/>
      <c r="PFX227" s="566"/>
      <c r="PFY227" s="566"/>
      <c r="PFZ227" s="566"/>
      <c r="PGA227" s="566"/>
      <c r="PGB227" s="566"/>
      <c r="PGC227" s="566"/>
      <c r="PGD227" s="566"/>
      <c r="PGE227" s="566"/>
      <c r="PGF227" s="566"/>
      <c r="PGG227" s="566"/>
      <c r="PGH227" s="566"/>
      <c r="PGI227" s="566"/>
      <c r="PGJ227" s="227"/>
      <c r="PGK227" s="566"/>
      <c r="PGL227" s="566"/>
      <c r="PGM227" s="566"/>
      <c r="PGN227" s="566"/>
      <c r="PGO227" s="566"/>
      <c r="PGP227" s="566"/>
      <c r="PGQ227" s="566"/>
      <c r="PGR227" s="566"/>
      <c r="PGS227" s="566"/>
      <c r="PGT227" s="566"/>
      <c r="PGU227" s="566"/>
      <c r="PGV227" s="566"/>
      <c r="PGW227" s="566"/>
      <c r="PGX227" s="566"/>
      <c r="PGY227" s="566"/>
      <c r="PGZ227" s="227"/>
      <c r="PHA227" s="566"/>
      <c r="PHB227" s="566"/>
      <c r="PHC227" s="566"/>
      <c r="PHD227" s="566"/>
      <c r="PHE227" s="566"/>
      <c r="PHF227" s="566"/>
      <c r="PHG227" s="566"/>
      <c r="PHH227" s="566"/>
      <c r="PHI227" s="566"/>
      <c r="PHJ227" s="566"/>
      <c r="PHK227" s="566"/>
      <c r="PHL227" s="566"/>
      <c r="PHM227" s="566"/>
      <c r="PHN227" s="566"/>
      <c r="PHO227" s="566"/>
      <c r="PHP227" s="227"/>
      <c r="PHQ227" s="566"/>
      <c r="PHR227" s="566"/>
      <c r="PHS227" s="566"/>
      <c r="PHT227" s="566"/>
      <c r="PHU227" s="566"/>
      <c r="PHV227" s="566"/>
      <c r="PHW227" s="566"/>
      <c r="PHX227" s="566"/>
      <c r="PHY227" s="566"/>
      <c r="PHZ227" s="566"/>
      <c r="PIA227" s="566"/>
      <c r="PIB227" s="566"/>
      <c r="PIC227" s="566"/>
      <c r="PID227" s="566"/>
      <c r="PIE227" s="566"/>
      <c r="PIF227" s="227"/>
      <c r="PIG227" s="566"/>
      <c r="PIH227" s="566"/>
      <c r="PII227" s="566"/>
      <c r="PIJ227" s="566"/>
      <c r="PIK227" s="566"/>
      <c r="PIL227" s="566"/>
      <c r="PIM227" s="566"/>
      <c r="PIN227" s="566"/>
      <c r="PIO227" s="566"/>
      <c r="PIP227" s="566"/>
      <c r="PIQ227" s="566"/>
      <c r="PIR227" s="566"/>
      <c r="PIS227" s="566"/>
      <c r="PIT227" s="566"/>
      <c r="PIU227" s="566"/>
      <c r="PIV227" s="227"/>
      <c r="PIW227" s="566"/>
      <c r="PIX227" s="566"/>
      <c r="PIY227" s="566"/>
      <c r="PIZ227" s="566"/>
      <c r="PJA227" s="566"/>
      <c r="PJB227" s="566"/>
      <c r="PJC227" s="566"/>
      <c r="PJD227" s="566"/>
      <c r="PJE227" s="566"/>
      <c r="PJF227" s="566"/>
      <c r="PJG227" s="566"/>
      <c r="PJH227" s="566"/>
      <c r="PJI227" s="566"/>
      <c r="PJJ227" s="566"/>
      <c r="PJK227" s="566"/>
      <c r="PJL227" s="227"/>
      <c r="PJM227" s="566"/>
      <c r="PJN227" s="566"/>
      <c r="PJO227" s="566"/>
      <c r="PJP227" s="566"/>
      <c r="PJQ227" s="566"/>
      <c r="PJR227" s="566"/>
      <c r="PJS227" s="566"/>
      <c r="PJT227" s="566"/>
      <c r="PJU227" s="566"/>
      <c r="PJV227" s="566"/>
      <c r="PJW227" s="566"/>
      <c r="PJX227" s="566"/>
      <c r="PJY227" s="566"/>
      <c r="PJZ227" s="566"/>
      <c r="PKA227" s="566"/>
      <c r="PKB227" s="227"/>
      <c r="PKC227" s="566"/>
      <c r="PKD227" s="566"/>
      <c r="PKE227" s="566"/>
      <c r="PKF227" s="566"/>
      <c r="PKG227" s="566"/>
      <c r="PKH227" s="566"/>
      <c r="PKI227" s="566"/>
      <c r="PKJ227" s="566"/>
      <c r="PKK227" s="566"/>
      <c r="PKL227" s="566"/>
      <c r="PKM227" s="566"/>
      <c r="PKN227" s="566"/>
      <c r="PKO227" s="566"/>
      <c r="PKP227" s="566"/>
      <c r="PKQ227" s="566"/>
      <c r="PKR227" s="227"/>
      <c r="PKS227" s="566"/>
      <c r="PKT227" s="566"/>
      <c r="PKU227" s="566"/>
      <c r="PKV227" s="566"/>
      <c r="PKW227" s="566"/>
      <c r="PKX227" s="566"/>
      <c r="PKY227" s="566"/>
      <c r="PKZ227" s="566"/>
      <c r="PLA227" s="566"/>
      <c r="PLB227" s="566"/>
      <c r="PLC227" s="566"/>
      <c r="PLD227" s="566"/>
      <c r="PLE227" s="566"/>
      <c r="PLF227" s="566"/>
      <c r="PLG227" s="566"/>
      <c r="PLH227" s="227"/>
      <c r="PLI227" s="566"/>
      <c r="PLJ227" s="566"/>
      <c r="PLK227" s="566"/>
      <c r="PLL227" s="566"/>
      <c r="PLM227" s="566"/>
      <c r="PLN227" s="566"/>
      <c r="PLO227" s="566"/>
      <c r="PLP227" s="566"/>
      <c r="PLQ227" s="566"/>
      <c r="PLR227" s="566"/>
      <c r="PLS227" s="566"/>
      <c r="PLT227" s="566"/>
      <c r="PLU227" s="566"/>
      <c r="PLV227" s="566"/>
      <c r="PLW227" s="566"/>
      <c r="PLX227" s="227"/>
      <c r="PLY227" s="566"/>
      <c r="PLZ227" s="566"/>
      <c r="PMA227" s="566"/>
      <c r="PMB227" s="566"/>
      <c r="PMC227" s="566"/>
      <c r="PMD227" s="566"/>
      <c r="PME227" s="566"/>
      <c r="PMF227" s="566"/>
      <c r="PMG227" s="566"/>
      <c r="PMH227" s="566"/>
      <c r="PMI227" s="566"/>
      <c r="PMJ227" s="566"/>
      <c r="PMK227" s="566"/>
      <c r="PML227" s="566"/>
      <c r="PMM227" s="566"/>
      <c r="PMN227" s="227"/>
      <c r="PMO227" s="566"/>
      <c r="PMP227" s="566"/>
      <c r="PMQ227" s="566"/>
      <c r="PMR227" s="566"/>
      <c r="PMS227" s="566"/>
      <c r="PMT227" s="566"/>
      <c r="PMU227" s="566"/>
      <c r="PMV227" s="566"/>
      <c r="PMW227" s="566"/>
      <c r="PMX227" s="566"/>
      <c r="PMY227" s="566"/>
      <c r="PMZ227" s="566"/>
      <c r="PNA227" s="566"/>
      <c r="PNB227" s="566"/>
      <c r="PNC227" s="566"/>
      <c r="PND227" s="227"/>
      <c r="PNE227" s="566"/>
      <c r="PNF227" s="566"/>
      <c r="PNG227" s="566"/>
      <c r="PNH227" s="566"/>
      <c r="PNI227" s="566"/>
      <c r="PNJ227" s="566"/>
      <c r="PNK227" s="566"/>
      <c r="PNL227" s="566"/>
      <c r="PNM227" s="566"/>
      <c r="PNN227" s="566"/>
      <c r="PNO227" s="566"/>
      <c r="PNP227" s="566"/>
      <c r="PNQ227" s="566"/>
      <c r="PNR227" s="566"/>
      <c r="PNS227" s="566"/>
      <c r="PNT227" s="227"/>
      <c r="PNU227" s="566"/>
      <c r="PNV227" s="566"/>
      <c r="PNW227" s="566"/>
      <c r="PNX227" s="566"/>
      <c r="PNY227" s="566"/>
      <c r="PNZ227" s="566"/>
      <c r="POA227" s="566"/>
      <c r="POB227" s="566"/>
      <c r="POC227" s="566"/>
      <c r="POD227" s="566"/>
      <c r="POE227" s="566"/>
      <c r="POF227" s="566"/>
      <c r="POG227" s="566"/>
      <c r="POH227" s="566"/>
      <c r="POI227" s="566"/>
      <c r="POJ227" s="227"/>
      <c r="POK227" s="566"/>
      <c r="POL227" s="566"/>
      <c r="POM227" s="566"/>
      <c r="PON227" s="566"/>
      <c r="POO227" s="566"/>
      <c r="POP227" s="566"/>
      <c r="POQ227" s="566"/>
      <c r="POR227" s="566"/>
      <c r="POS227" s="566"/>
      <c r="POT227" s="566"/>
      <c r="POU227" s="566"/>
      <c r="POV227" s="566"/>
      <c r="POW227" s="566"/>
      <c r="POX227" s="566"/>
      <c r="POY227" s="566"/>
      <c r="POZ227" s="227"/>
      <c r="PPA227" s="566"/>
      <c r="PPB227" s="566"/>
      <c r="PPC227" s="566"/>
      <c r="PPD227" s="566"/>
      <c r="PPE227" s="566"/>
      <c r="PPF227" s="566"/>
      <c r="PPG227" s="566"/>
      <c r="PPH227" s="566"/>
      <c r="PPI227" s="566"/>
      <c r="PPJ227" s="566"/>
      <c r="PPK227" s="566"/>
      <c r="PPL227" s="566"/>
      <c r="PPM227" s="566"/>
      <c r="PPN227" s="566"/>
      <c r="PPO227" s="566"/>
      <c r="PPP227" s="227"/>
      <c r="PPQ227" s="566"/>
      <c r="PPR227" s="566"/>
      <c r="PPS227" s="566"/>
      <c r="PPT227" s="566"/>
      <c r="PPU227" s="566"/>
      <c r="PPV227" s="566"/>
      <c r="PPW227" s="566"/>
      <c r="PPX227" s="566"/>
      <c r="PPY227" s="566"/>
      <c r="PPZ227" s="566"/>
      <c r="PQA227" s="566"/>
      <c r="PQB227" s="566"/>
      <c r="PQC227" s="566"/>
      <c r="PQD227" s="566"/>
      <c r="PQE227" s="566"/>
      <c r="PQF227" s="227"/>
      <c r="PQG227" s="566"/>
      <c r="PQH227" s="566"/>
      <c r="PQI227" s="566"/>
      <c r="PQJ227" s="566"/>
      <c r="PQK227" s="566"/>
      <c r="PQL227" s="566"/>
      <c r="PQM227" s="566"/>
      <c r="PQN227" s="566"/>
      <c r="PQO227" s="566"/>
      <c r="PQP227" s="566"/>
      <c r="PQQ227" s="566"/>
      <c r="PQR227" s="566"/>
      <c r="PQS227" s="566"/>
      <c r="PQT227" s="566"/>
      <c r="PQU227" s="566"/>
      <c r="PQV227" s="227"/>
      <c r="PQW227" s="566"/>
      <c r="PQX227" s="566"/>
      <c r="PQY227" s="566"/>
      <c r="PQZ227" s="566"/>
      <c r="PRA227" s="566"/>
      <c r="PRB227" s="566"/>
      <c r="PRC227" s="566"/>
      <c r="PRD227" s="566"/>
      <c r="PRE227" s="566"/>
      <c r="PRF227" s="566"/>
      <c r="PRG227" s="566"/>
      <c r="PRH227" s="566"/>
      <c r="PRI227" s="566"/>
      <c r="PRJ227" s="566"/>
      <c r="PRK227" s="566"/>
      <c r="PRL227" s="227"/>
      <c r="PRM227" s="566"/>
      <c r="PRN227" s="566"/>
      <c r="PRO227" s="566"/>
      <c r="PRP227" s="566"/>
      <c r="PRQ227" s="566"/>
      <c r="PRR227" s="566"/>
      <c r="PRS227" s="566"/>
      <c r="PRT227" s="566"/>
      <c r="PRU227" s="566"/>
      <c r="PRV227" s="566"/>
      <c r="PRW227" s="566"/>
      <c r="PRX227" s="566"/>
      <c r="PRY227" s="566"/>
      <c r="PRZ227" s="566"/>
      <c r="PSA227" s="566"/>
      <c r="PSB227" s="227"/>
      <c r="PSC227" s="566"/>
      <c r="PSD227" s="566"/>
      <c r="PSE227" s="566"/>
      <c r="PSF227" s="566"/>
      <c r="PSG227" s="566"/>
      <c r="PSH227" s="566"/>
      <c r="PSI227" s="566"/>
      <c r="PSJ227" s="566"/>
      <c r="PSK227" s="566"/>
      <c r="PSL227" s="566"/>
      <c r="PSM227" s="566"/>
      <c r="PSN227" s="566"/>
      <c r="PSO227" s="566"/>
      <c r="PSP227" s="566"/>
      <c r="PSQ227" s="566"/>
      <c r="PSR227" s="227"/>
      <c r="PSS227" s="566"/>
      <c r="PST227" s="566"/>
      <c r="PSU227" s="566"/>
      <c r="PSV227" s="566"/>
      <c r="PSW227" s="566"/>
      <c r="PSX227" s="566"/>
      <c r="PSY227" s="566"/>
      <c r="PSZ227" s="566"/>
      <c r="PTA227" s="566"/>
      <c r="PTB227" s="566"/>
      <c r="PTC227" s="566"/>
      <c r="PTD227" s="566"/>
      <c r="PTE227" s="566"/>
      <c r="PTF227" s="566"/>
      <c r="PTG227" s="566"/>
      <c r="PTH227" s="227"/>
      <c r="PTI227" s="566"/>
      <c r="PTJ227" s="566"/>
      <c r="PTK227" s="566"/>
      <c r="PTL227" s="566"/>
      <c r="PTM227" s="566"/>
      <c r="PTN227" s="566"/>
      <c r="PTO227" s="566"/>
      <c r="PTP227" s="566"/>
      <c r="PTQ227" s="566"/>
      <c r="PTR227" s="566"/>
      <c r="PTS227" s="566"/>
      <c r="PTT227" s="566"/>
      <c r="PTU227" s="566"/>
      <c r="PTV227" s="566"/>
      <c r="PTW227" s="566"/>
      <c r="PTX227" s="227"/>
      <c r="PTY227" s="566"/>
      <c r="PTZ227" s="566"/>
      <c r="PUA227" s="566"/>
      <c r="PUB227" s="566"/>
      <c r="PUC227" s="566"/>
      <c r="PUD227" s="566"/>
      <c r="PUE227" s="566"/>
      <c r="PUF227" s="566"/>
      <c r="PUG227" s="566"/>
      <c r="PUH227" s="566"/>
      <c r="PUI227" s="566"/>
      <c r="PUJ227" s="566"/>
      <c r="PUK227" s="566"/>
      <c r="PUL227" s="566"/>
      <c r="PUM227" s="566"/>
      <c r="PUN227" s="227"/>
      <c r="PUO227" s="566"/>
      <c r="PUP227" s="566"/>
      <c r="PUQ227" s="566"/>
      <c r="PUR227" s="566"/>
      <c r="PUS227" s="566"/>
      <c r="PUT227" s="566"/>
      <c r="PUU227" s="566"/>
      <c r="PUV227" s="566"/>
      <c r="PUW227" s="566"/>
      <c r="PUX227" s="566"/>
      <c r="PUY227" s="566"/>
      <c r="PUZ227" s="566"/>
      <c r="PVA227" s="566"/>
      <c r="PVB227" s="566"/>
      <c r="PVC227" s="566"/>
      <c r="PVD227" s="227"/>
      <c r="PVE227" s="566"/>
      <c r="PVF227" s="566"/>
      <c r="PVG227" s="566"/>
      <c r="PVH227" s="566"/>
      <c r="PVI227" s="566"/>
      <c r="PVJ227" s="566"/>
      <c r="PVK227" s="566"/>
      <c r="PVL227" s="566"/>
      <c r="PVM227" s="566"/>
      <c r="PVN227" s="566"/>
      <c r="PVO227" s="566"/>
      <c r="PVP227" s="566"/>
      <c r="PVQ227" s="566"/>
      <c r="PVR227" s="566"/>
      <c r="PVS227" s="566"/>
      <c r="PVT227" s="227"/>
      <c r="PVU227" s="566"/>
      <c r="PVV227" s="566"/>
      <c r="PVW227" s="566"/>
      <c r="PVX227" s="566"/>
      <c r="PVY227" s="566"/>
      <c r="PVZ227" s="566"/>
      <c r="PWA227" s="566"/>
      <c r="PWB227" s="566"/>
      <c r="PWC227" s="566"/>
      <c r="PWD227" s="566"/>
      <c r="PWE227" s="566"/>
      <c r="PWF227" s="566"/>
      <c r="PWG227" s="566"/>
      <c r="PWH227" s="566"/>
      <c r="PWI227" s="566"/>
      <c r="PWJ227" s="227"/>
      <c r="PWK227" s="566"/>
      <c r="PWL227" s="566"/>
      <c r="PWM227" s="566"/>
      <c r="PWN227" s="566"/>
      <c r="PWO227" s="566"/>
      <c r="PWP227" s="566"/>
      <c r="PWQ227" s="566"/>
      <c r="PWR227" s="566"/>
      <c r="PWS227" s="566"/>
      <c r="PWT227" s="566"/>
      <c r="PWU227" s="566"/>
      <c r="PWV227" s="566"/>
      <c r="PWW227" s="566"/>
      <c r="PWX227" s="566"/>
      <c r="PWY227" s="566"/>
      <c r="PWZ227" s="227"/>
      <c r="PXA227" s="566"/>
      <c r="PXB227" s="566"/>
      <c r="PXC227" s="566"/>
      <c r="PXD227" s="566"/>
      <c r="PXE227" s="566"/>
      <c r="PXF227" s="566"/>
      <c r="PXG227" s="566"/>
      <c r="PXH227" s="566"/>
      <c r="PXI227" s="566"/>
      <c r="PXJ227" s="566"/>
      <c r="PXK227" s="566"/>
      <c r="PXL227" s="566"/>
      <c r="PXM227" s="566"/>
      <c r="PXN227" s="566"/>
      <c r="PXO227" s="566"/>
      <c r="PXP227" s="227"/>
      <c r="PXQ227" s="566"/>
      <c r="PXR227" s="566"/>
      <c r="PXS227" s="566"/>
      <c r="PXT227" s="566"/>
      <c r="PXU227" s="566"/>
      <c r="PXV227" s="566"/>
      <c r="PXW227" s="566"/>
      <c r="PXX227" s="566"/>
      <c r="PXY227" s="566"/>
      <c r="PXZ227" s="566"/>
      <c r="PYA227" s="566"/>
      <c r="PYB227" s="566"/>
      <c r="PYC227" s="566"/>
      <c r="PYD227" s="566"/>
      <c r="PYE227" s="566"/>
      <c r="PYF227" s="227"/>
      <c r="PYG227" s="566"/>
      <c r="PYH227" s="566"/>
      <c r="PYI227" s="566"/>
      <c r="PYJ227" s="566"/>
      <c r="PYK227" s="566"/>
      <c r="PYL227" s="566"/>
      <c r="PYM227" s="566"/>
      <c r="PYN227" s="566"/>
      <c r="PYO227" s="566"/>
      <c r="PYP227" s="566"/>
      <c r="PYQ227" s="566"/>
      <c r="PYR227" s="566"/>
      <c r="PYS227" s="566"/>
      <c r="PYT227" s="566"/>
      <c r="PYU227" s="566"/>
      <c r="PYV227" s="227"/>
      <c r="PYW227" s="566"/>
      <c r="PYX227" s="566"/>
      <c r="PYY227" s="566"/>
      <c r="PYZ227" s="566"/>
      <c r="PZA227" s="566"/>
      <c r="PZB227" s="566"/>
      <c r="PZC227" s="566"/>
      <c r="PZD227" s="566"/>
      <c r="PZE227" s="566"/>
      <c r="PZF227" s="566"/>
      <c r="PZG227" s="566"/>
      <c r="PZH227" s="566"/>
      <c r="PZI227" s="566"/>
      <c r="PZJ227" s="566"/>
      <c r="PZK227" s="566"/>
      <c r="PZL227" s="227"/>
      <c r="PZM227" s="566"/>
      <c r="PZN227" s="566"/>
      <c r="PZO227" s="566"/>
      <c r="PZP227" s="566"/>
      <c r="PZQ227" s="566"/>
      <c r="PZR227" s="566"/>
      <c r="PZS227" s="566"/>
      <c r="PZT227" s="566"/>
      <c r="PZU227" s="566"/>
      <c r="PZV227" s="566"/>
      <c r="PZW227" s="566"/>
      <c r="PZX227" s="566"/>
      <c r="PZY227" s="566"/>
      <c r="PZZ227" s="566"/>
      <c r="QAA227" s="566"/>
      <c r="QAB227" s="227"/>
      <c r="QAC227" s="566"/>
      <c r="QAD227" s="566"/>
      <c r="QAE227" s="566"/>
      <c r="QAF227" s="566"/>
      <c r="QAG227" s="566"/>
      <c r="QAH227" s="566"/>
      <c r="QAI227" s="566"/>
      <c r="QAJ227" s="566"/>
      <c r="QAK227" s="566"/>
      <c r="QAL227" s="566"/>
      <c r="QAM227" s="566"/>
      <c r="QAN227" s="566"/>
      <c r="QAO227" s="566"/>
      <c r="QAP227" s="566"/>
      <c r="QAQ227" s="566"/>
      <c r="QAR227" s="227"/>
      <c r="QAS227" s="566"/>
      <c r="QAT227" s="566"/>
      <c r="QAU227" s="566"/>
      <c r="QAV227" s="566"/>
      <c r="QAW227" s="566"/>
      <c r="QAX227" s="566"/>
      <c r="QAY227" s="566"/>
      <c r="QAZ227" s="566"/>
      <c r="QBA227" s="566"/>
      <c r="QBB227" s="566"/>
      <c r="QBC227" s="566"/>
      <c r="QBD227" s="566"/>
      <c r="QBE227" s="566"/>
      <c r="QBF227" s="566"/>
      <c r="QBG227" s="566"/>
      <c r="QBH227" s="227"/>
      <c r="QBI227" s="566"/>
      <c r="QBJ227" s="566"/>
      <c r="QBK227" s="566"/>
      <c r="QBL227" s="566"/>
      <c r="QBM227" s="566"/>
      <c r="QBN227" s="566"/>
      <c r="QBO227" s="566"/>
      <c r="QBP227" s="566"/>
      <c r="QBQ227" s="566"/>
      <c r="QBR227" s="566"/>
      <c r="QBS227" s="566"/>
      <c r="QBT227" s="566"/>
      <c r="QBU227" s="566"/>
      <c r="QBV227" s="566"/>
      <c r="QBW227" s="566"/>
      <c r="QBX227" s="227"/>
      <c r="QBY227" s="566"/>
      <c r="QBZ227" s="566"/>
      <c r="QCA227" s="566"/>
      <c r="QCB227" s="566"/>
      <c r="QCC227" s="566"/>
      <c r="QCD227" s="566"/>
      <c r="QCE227" s="566"/>
      <c r="QCF227" s="566"/>
      <c r="QCG227" s="566"/>
      <c r="QCH227" s="566"/>
      <c r="QCI227" s="566"/>
      <c r="QCJ227" s="566"/>
      <c r="QCK227" s="566"/>
      <c r="QCL227" s="566"/>
      <c r="QCM227" s="566"/>
      <c r="QCN227" s="227"/>
      <c r="QCO227" s="566"/>
      <c r="QCP227" s="566"/>
      <c r="QCQ227" s="566"/>
      <c r="QCR227" s="566"/>
      <c r="QCS227" s="566"/>
      <c r="QCT227" s="566"/>
      <c r="QCU227" s="566"/>
      <c r="QCV227" s="566"/>
      <c r="QCW227" s="566"/>
      <c r="QCX227" s="566"/>
      <c r="QCY227" s="566"/>
      <c r="QCZ227" s="566"/>
      <c r="QDA227" s="566"/>
      <c r="QDB227" s="566"/>
      <c r="QDC227" s="566"/>
      <c r="QDD227" s="227"/>
      <c r="QDE227" s="566"/>
      <c r="QDF227" s="566"/>
      <c r="QDG227" s="566"/>
      <c r="QDH227" s="566"/>
      <c r="QDI227" s="566"/>
      <c r="QDJ227" s="566"/>
      <c r="QDK227" s="566"/>
      <c r="QDL227" s="566"/>
      <c r="QDM227" s="566"/>
      <c r="QDN227" s="566"/>
      <c r="QDO227" s="566"/>
      <c r="QDP227" s="566"/>
      <c r="QDQ227" s="566"/>
      <c r="QDR227" s="566"/>
      <c r="QDS227" s="566"/>
      <c r="QDT227" s="227"/>
      <c r="QDU227" s="566"/>
      <c r="QDV227" s="566"/>
      <c r="QDW227" s="566"/>
      <c r="QDX227" s="566"/>
      <c r="QDY227" s="566"/>
      <c r="QDZ227" s="566"/>
      <c r="QEA227" s="566"/>
      <c r="QEB227" s="566"/>
      <c r="QEC227" s="566"/>
      <c r="QED227" s="566"/>
      <c r="QEE227" s="566"/>
      <c r="QEF227" s="566"/>
      <c r="QEG227" s="566"/>
      <c r="QEH227" s="566"/>
      <c r="QEI227" s="566"/>
      <c r="QEJ227" s="227"/>
      <c r="QEK227" s="566"/>
      <c r="QEL227" s="566"/>
      <c r="QEM227" s="566"/>
      <c r="QEN227" s="566"/>
      <c r="QEO227" s="566"/>
      <c r="QEP227" s="566"/>
      <c r="QEQ227" s="566"/>
      <c r="QER227" s="566"/>
      <c r="QES227" s="566"/>
      <c r="QET227" s="566"/>
      <c r="QEU227" s="566"/>
      <c r="QEV227" s="566"/>
      <c r="QEW227" s="566"/>
      <c r="QEX227" s="566"/>
      <c r="QEY227" s="566"/>
      <c r="QEZ227" s="227"/>
      <c r="QFA227" s="566"/>
      <c r="QFB227" s="566"/>
      <c r="QFC227" s="566"/>
      <c r="QFD227" s="566"/>
      <c r="QFE227" s="566"/>
      <c r="QFF227" s="566"/>
      <c r="QFG227" s="566"/>
      <c r="QFH227" s="566"/>
      <c r="QFI227" s="566"/>
      <c r="QFJ227" s="566"/>
      <c r="QFK227" s="566"/>
      <c r="QFL227" s="566"/>
      <c r="QFM227" s="566"/>
      <c r="QFN227" s="566"/>
      <c r="QFO227" s="566"/>
      <c r="QFP227" s="227"/>
      <c r="QFQ227" s="566"/>
      <c r="QFR227" s="566"/>
      <c r="QFS227" s="566"/>
      <c r="QFT227" s="566"/>
      <c r="QFU227" s="566"/>
      <c r="QFV227" s="566"/>
      <c r="QFW227" s="566"/>
      <c r="QFX227" s="566"/>
      <c r="QFY227" s="566"/>
      <c r="QFZ227" s="566"/>
      <c r="QGA227" s="566"/>
      <c r="QGB227" s="566"/>
      <c r="QGC227" s="566"/>
      <c r="QGD227" s="566"/>
      <c r="QGE227" s="566"/>
      <c r="QGF227" s="227"/>
      <c r="QGG227" s="566"/>
      <c r="QGH227" s="566"/>
      <c r="QGI227" s="566"/>
      <c r="QGJ227" s="566"/>
      <c r="QGK227" s="566"/>
      <c r="QGL227" s="566"/>
      <c r="QGM227" s="566"/>
      <c r="QGN227" s="566"/>
      <c r="QGO227" s="566"/>
      <c r="QGP227" s="566"/>
      <c r="QGQ227" s="566"/>
      <c r="QGR227" s="566"/>
      <c r="QGS227" s="566"/>
      <c r="QGT227" s="566"/>
      <c r="QGU227" s="566"/>
      <c r="QGV227" s="227"/>
      <c r="QGW227" s="566"/>
      <c r="QGX227" s="566"/>
      <c r="QGY227" s="566"/>
      <c r="QGZ227" s="566"/>
      <c r="QHA227" s="566"/>
      <c r="QHB227" s="566"/>
      <c r="QHC227" s="566"/>
      <c r="QHD227" s="566"/>
      <c r="QHE227" s="566"/>
      <c r="QHF227" s="566"/>
      <c r="QHG227" s="566"/>
      <c r="QHH227" s="566"/>
      <c r="QHI227" s="566"/>
      <c r="QHJ227" s="566"/>
      <c r="QHK227" s="566"/>
      <c r="QHL227" s="227"/>
      <c r="QHM227" s="566"/>
      <c r="QHN227" s="566"/>
      <c r="QHO227" s="566"/>
      <c r="QHP227" s="566"/>
      <c r="QHQ227" s="566"/>
      <c r="QHR227" s="566"/>
      <c r="QHS227" s="566"/>
      <c r="QHT227" s="566"/>
      <c r="QHU227" s="566"/>
      <c r="QHV227" s="566"/>
      <c r="QHW227" s="566"/>
      <c r="QHX227" s="566"/>
      <c r="QHY227" s="566"/>
      <c r="QHZ227" s="566"/>
      <c r="QIA227" s="566"/>
      <c r="QIB227" s="227"/>
      <c r="QIC227" s="566"/>
      <c r="QID227" s="566"/>
      <c r="QIE227" s="566"/>
      <c r="QIF227" s="566"/>
      <c r="QIG227" s="566"/>
      <c r="QIH227" s="566"/>
      <c r="QII227" s="566"/>
      <c r="QIJ227" s="566"/>
      <c r="QIK227" s="566"/>
      <c r="QIL227" s="566"/>
      <c r="QIM227" s="566"/>
      <c r="QIN227" s="566"/>
      <c r="QIO227" s="566"/>
      <c r="QIP227" s="566"/>
      <c r="QIQ227" s="566"/>
      <c r="QIR227" s="227"/>
      <c r="QIS227" s="566"/>
      <c r="QIT227" s="566"/>
      <c r="QIU227" s="566"/>
      <c r="QIV227" s="566"/>
      <c r="QIW227" s="566"/>
      <c r="QIX227" s="566"/>
      <c r="QIY227" s="566"/>
      <c r="QIZ227" s="566"/>
      <c r="QJA227" s="566"/>
      <c r="QJB227" s="566"/>
      <c r="QJC227" s="566"/>
      <c r="QJD227" s="566"/>
      <c r="QJE227" s="566"/>
      <c r="QJF227" s="566"/>
      <c r="QJG227" s="566"/>
      <c r="QJH227" s="227"/>
      <c r="QJI227" s="566"/>
      <c r="QJJ227" s="566"/>
      <c r="QJK227" s="566"/>
      <c r="QJL227" s="566"/>
      <c r="QJM227" s="566"/>
      <c r="QJN227" s="566"/>
      <c r="QJO227" s="566"/>
      <c r="QJP227" s="566"/>
      <c r="QJQ227" s="566"/>
      <c r="QJR227" s="566"/>
      <c r="QJS227" s="566"/>
      <c r="QJT227" s="566"/>
      <c r="QJU227" s="566"/>
      <c r="QJV227" s="566"/>
      <c r="QJW227" s="566"/>
      <c r="QJX227" s="227"/>
      <c r="QJY227" s="566"/>
      <c r="QJZ227" s="566"/>
      <c r="QKA227" s="566"/>
      <c r="QKB227" s="566"/>
      <c r="QKC227" s="566"/>
      <c r="QKD227" s="566"/>
      <c r="QKE227" s="566"/>
      <c r="QKF227" s="566"/>
      <c r="QKG227" s="566"/>
      <c r="QKH227" s="566"/>
      <c r="QKI227" s="566"/>
      <c r="QKJ227" s="566"/>
      <c r="QKK227" s="566"/>
      <c r="QKL227" s="566"/>
      <c r="QKM227" s="566"/>
      <c r="QKN227" s="227"/>
      <c r="QKO227" s="566"/>
      <c r="QKP227" s="566"/>
      <c r="QKQ227" s="566"/>
      <c r="QKR227" s="566"/>
      <c r="QKS227" s="566"/>
      <c r="QKT227" s="566"/>
      <c r="QKU227" s="566"/>
      <c r="QKV227" s="566"/>
      <c r="QKW227" s="566"/>
      <c r="QKX227" s="566"/>
      <c r="QKY227" s="566"/>
      <c r="QKZ227" s="566"/>
      <c r="QLA227" s="566"/>
      <c r="QLB227" s="566"/>
      <c r="QLC227" s="566"/>
      <c r="QLD227" s="227"/>
      <c r="QLE227" s="566"/>
      <c r="QLF227" s="566"/>
      <c r="QLG227" s="566"/>
      <c r="QLH227" s="566"/>
      <c r="QLI227" s="566"/>
      <c r="QLJ227" s="566"/>
      <c r="QLK227" s="566"/>
      <c r="QLL227" s="566"/>
      <c r="QLM227" s="566"/>
      <c r="QLN227" s="566"/>
      <c r="QLO227" s="566"/>
      <c r="QLP227" s="566"/>
      <c r="QLQ227" s="566"/>
      <c r="QLR227" s="566"/>
      <c r="QLS227" s="566"/>
      <c r="QLT227" s="227"/>
      <c r="QLU227" s="566"/>
      <c r="QLV227" s="566"/>
      <c r="QLW227" s="566"/>
      <c r="QLX227" s="566"/>
      <c r="QLY227" s="566"/>
      <c r="QLZ227" s="566"/>
      <c r="QMA227" s="566"/>
      <c r="QMB227" s="566"/>
      <c r="QMC227" s="566"/>
      <c r="QMD227" s="566"/>
      <c r="QME227" s="566"/>
      <c r="QMF227" s="566"/>
      <c r="QMG227" s="566"/>
      <c r="QMH227" s="566"/>
      <c r="QMI227" s="566"/>
      <c r="QMJ227" s="227"/>
      <c r="QMK227" s="566"/>
      <c r="QML227" s="566"/>
      <c r="QMM227" s="566"/>
      <c r="QMN227" s="566"/>
      <c r="QMO227" s="566"/>
      <c r="QMP227" s="566"/>
      <c r="QMQ227" s="566"/>
      <c r="QMR227" s="566"/>
      <c r="QMS227" s="566"/>
      <c r="QMT227" s="566"/>
      <c r="QMU227" s="566"/>
      <c r="QMV227" s="566"/>
      <c r="QMW227" s="566"/>
      <c r="QMX227" s="566"/>
      <c r="QMY227" s="566"/>
      <c r="QMZ227" s="227"/>
      <c r="QNA227" s="566"/>
      <c r="QNB227" s="566"/>
      <c r="QNC227" s="566"/>
      <c r="QND227" s="566"/>
      <c r="QNE227" s="566"/>
      <c r="QNF227" s="566"/>
      <c r="QNG227" s="566"/>
      <c r="QNH227" s="566"/>
      <c r="QNI227" s="566"/>
      <c r="QNJ227" s="566"/>
      <c r="QNK227" s="566"/>
      <c r="QNL227" s="566"/>
      <c r="QNM227" s="566"/>
      <c r="QNN227" s="566"/>
      <c r="QNO227" s="566"/>
      <c r="QNP227" s="227"/>
      <c r="QNQ227" s="566"/>
      <c r="QNR227" s="566"/>
      <c r="QNS227" s="566"/>
      <c r="QNT227" s="566"/>
      <c r="QNU227" s="566"/>
      <c r="QNV227" s="566"/>
      <c r="QNW227" s="566"/>
      <c r="QNX227" s="566"/>
      <c r="QNY227" s="566"/>
      <c r="QNZ227" s="566"/>
      <c r="QOA227" s="566"/>
      <c r="QOB227" s="566"/>
      <c r="QOC227" s="566"/>
      <c r="QOD227" s="566"/>
      <c r="QOE227" s="566"/>
      <c r="QOF227" s="227"/>
      <c r="QOG227" s="566"/>
      <c r="QOH227" s="566"/>
      <c r="QOI227" s="566"/>
      <c r="QOJ227" s="566"/>
      <c r="QOK227" s="566"/>
      <c r="QOL227" s="566"/>
      <c r="QOM227" s="566"/>
      <c r="QON227" s="566"/>
      <c r="QOO227" s="566"/>
      <c r="QOP227" s="566"/>
      <c r="QOQ227" s="566"/>
      <c r="QOR227" s="566"/>
      <c r="QOS227" s="566"/>
      <c r="QOT227" s="566"/>
      <c r="QOU227" s="566"/>
      <c r="QOV227" s="227"/>
      <c r="QOW227" s="566"/>
      <c r="QOX227" s="566"/>
      <c r="QOY227" s="566"/>
      <c r="QOZ227" s="566"/>
      <c r="QPA227" s="566"/>
      <c r="QPB227" s="566"/>
      <c r="QPC227" s="566"/>
      <c r="QPD227" s="566"/>
      <c r="QPE227" s="566"/>
      <c r="QPF227" s="566"/>
      <c r="QPG227" s="566"/>
      <c r="QPH227" s="566"/>
      <c r="QPI227" s="566"/>
      <c r="QPJ227" s="566"/>
      <c r="QPK227" s="566"/>
      <c r="QPL227" s="227"/>
      <c r="QPM227" s="566"/>
      <c r="QPN227" s="566"/>
      <c r="QPO227" s="566"/>
      <c r="QPP227" s="566"/>
      <c r="QPQ227" s="566"/>
      <c r="QPR227" s="566"/>
      <c r="QPS227" s="566"/>
      <c r="QPT227" s="566"/>
      <c r="QPU227" s="566"/>
      <c r="QPV227" s="566"/>
      <c r="QPW227" s="566"/>
      <c r="QPX227" s="566"/>
      <c r="QPY227" s="566"/>
      <c r="QPZ227" s="566"/>
      <c r="QQA227" s="566"/>
      <c r="QQB227" s="227"/>
      <c r="QQC227" s="566"/>
      <c r="QQD227" s="566"/>
      <c r="QQE227" s="566"/>
      <c r="QQF227" s="566"/>
      <c r="QQG227" s="566"/>
      <c r="QQH227" s="566"/>
      <c r="QQI227" s="566"/>
      <c r="QQJ227" s="566"/>
      <c r="QQK227" s="566"/>
      <c r="QQL227" s="566"/>
      <c r="QQM227" s="566"/>
      <c r="QQN227" s="566"/>
      <c r="QQO227" s="566"/>
      <c r="QQP227" s="566"/>
      <c r="QQQ227" s="566"/>
      <c r="QQR227" s="227"/>
      <c r="QQS227" s="566"/>
      <c r="QQT227" s="566"/>
      <c r="QQU227" s="566"/>
      <c r="QQV227" s="566"/>
      <c r="QQW227" s="566"/>
      <c r="QQX227" s="566"/>
      <c r="QQY227" s="566"/>
      <c r="QQZ227" s="566"/>
      <c r="QRA227" s="566"/>
      <c r="QRB227" s="566"/>
      <c r="QRC227" s="566"/>
      <c r="QRD227" s="566"/>
      <c r="QRE227" s="566"/>
      <c r="QRF227" s="566"/>
      <c r="QRG227" s="566"/>
      <c r="QRH227" s="227"/>
      <c r="QRI227" s="566"/>
      <c r="QRJ227" s="566"/>
      <c r="QRK227" s="566"/>
      <c r="QRL227" s="566"/>
      <c r="QRM227" s="566"/>
      <c r="QRN227" s="566"/>
      <c r="QRO227" s="566"/>
      <c r="QRP227" s="566"/>
      <c r="QRQ227" s="566"/>
      <c r="QRR227" s="566"/>
      <c r="QRS227" s="566"/>
      <c r="QRT227" s="566"/>
      <c r="QRU227" s="566"/>
      <c r="QRV227" s="566"/>
      <c r="QRW227" s="566"/>
      <c r="QRX227" s="227"/>
      <c r="QRY227" s="566"/>
      <c r="QRZ227" s="566"/>
      <c r="QSA227" s="566"/>
      <c r="QSB227" s="566"/>
      <c r="QSC227" s="566"/>
      <c r="QSD227" s="566"/>
      <c r="QSE227" s="566"/>
      <c r="QSF227" s="566"/>
      <c r="QSG227" s="566"/>
      <c r="QSH227" s="566"/>
      <c r="QSI227" s="566"/>
      <c r="QSJ227" s="566"/>
      <c r="QSK227" s="566"/>
      <c r="QSL227" s="566"/>
      <c r="QSM227" s="566"/>
      <c r="QSN227" s="227"/>
      <c r="QSO227" s="566"/>
      <c r="QSP227" s="566"/>
      <c r="QSQ227" s="566"/>
      <c r="QSR227" s="566"/>
      <c r="QSS227" s="566"/>
      <c r="QST227" s="566"/>
      <c r="QSU227" s="566"/>
      <c r="QSV227" s="566"/>
      <c r="QSW227" s="566"/>
      <c r="QSX227" s="566"/>
      <c r="QSY227" s="566"/>
      <c r="QSZ227" s="566"/>
      <c r="QTA227" s="566"/>
      <c r="QTB227" s="566"/>
      <c r="QTC227" s="566"/>
      <c r="QTD227" s="227"/>
      <c r="QTE227" s="566"/>
      <c r="QTF227" s="566"/>
      <c r="QTG227" s="566"/>
      <c r="QTH227" s="566"/>
      <c r="QTI227" s="566"/>
      <c r="QTJ227" s="566"/>
      <c r="QTK227" s="566"/>
      <c r="QTL227" s="566"/>
      <c r="QTM227" s="566"/>
      <c r="QTN227" s="566"/>
      <c r="QTO227" s="566"/>
      <c r="QTP227" s="566"/>
      <c r="QTQ227" s="566"/>
      <c r="QTR227" s="566"/>
      <c r="QTS227" s="566"/>
      <c r="QTT227" s="227"/>
      <c r="QTU227" s="566"/>
      <c r="QTV227" s="566"/>
      <c r="QTW227" s="566"/>
      <c r="QTX227" s="566"/>
      <c r="QTY227" s="566"/>
      <c r="QTZ227" s="566"/>
      <c r="QUA227" s="566"/>
      <c r="QUB227" s="566"/>
      <c r="QUC227" s="566"/>
      <c r="QUD227" s="566"/>
      <c r="QUE227" s="566"/>
      <c r="QUF227" s="566"/>
      <c r="QUG227" s="566"/>
      <c r="QUH227" s="566"/>
      <c r="QUI227" s="566"/>
      <c r="QUJ227" s="227"/>
      <c r="QUK227" s="566"/>
      <c r="QUL227" s="566"/>
      <c r="QUM227" s="566"/>
      <c r="QUN227" s="566"/>
      <c r="QUO227" s="566"/>
      <c r="QUP227" s="566"/>
      <c r="QUQ227" s="566"/>
      <c r="QUR227" s="566"/>
      <c r="QUS227" s="566"/>
      <c r="QUT227" s="566"/>
      <c r="QUU227" s="566"/>
      <c r="QUV227" s="566"/>
      <c r="QUW227" s="566"/>
      <c r="QUX227" s="566"/>
      <c r="QUY227" s="566"/>
      <c r="QUZ227" s="227"/>
      <c r="QVA227" s="566"/>
      <c r="QVB227" s="566"/>
      <c r="QVC227" s="566"/>
      <c r="QVD227" s="566"/>
      <c r="QVE227" s="566"/>
      <c r="QVF227" s="566"/>
      <c r="QVG227" s="566"/>
      <c r="QVH227" s="566"/>
      <c r="QVI227" s="566"/>
      <c r="QVJ227" s="566"/>
      <c r="QVK227" s="566"/>
      <c r="QVL227" s="566"/>
      <c r="QVM227" s="566"/>
      <c r="QVN227" s="566"/>
      <c r="QVO227" s="566"/>
      <c r="QVP227" s="227"/>
      <c r="QVQ227" s="566"/>
      <c r="QVR227" s="566"/>
      <c r="QVS227" s="566"/>
      <c r="QVT227" s="566"/>
      <c r="QVU227" s="566"/>
      <c r="QVV227" s="566"/>
      <c r="QVW227" s="566"/>
      <c r="QVX227" s="566"/>
      <c r="QVY227" s="566"/>
      <c r="QVZ227" s="566"/>
      <c r="QWA227" s="566"/>
      <c r="QWB227" s="566"/>
      <c r="QWC227" s="566"/>
      <c r="QWD227" s="566"/>
      <c r="QWE227" s="566"/>
      <c r="QWF227" s="227"/>
      <c r="QWG227" s="566"/>
      <c r="QWH227" s="566"/>
      <c r="QWI227" s="566"/>
      <c r="QWJ227" s="566"/>
      <c r="QWK227" s="566"/>
      <c r="QWL227" s="566"/>
      <c r="QWM227" s="566"/>
      <c r="QWN227" s="566"/>
      <c r="QWO227" s="566"/>
      <c r="QWP227" s="566"/>
      <c r="QWQ227" s="566"/>
      <c r="QWR227" s="566"/>
      <c r="QWS227" s="566"/>
      <c r="QWT227" s="566"/>
      <c r="QWU227" s="566"/>
      <c r="QWV227" s="227"/>
      <c r="QWW227" s="566"/>
      <c r="QWX227" s="566"/>
      <c r="QWY227" s="566"/>
      <c r="QWZ227" s="566"/>
      <c r="QXA227" s="566"/>
      <c r="QXB227" s="566"/>
      <c r="QXC227" s="566"/>
      <c r="QXD227" s="566"/>
      <c r="QXE227" s="566"/>
      <c r="QXF227" s="566"/>
      <c r="QXG227" s="566"/>
      <c r="QXH227" s="566"/>
      <c r="QXI227" s="566"/>
      <c r="QXJ227" s="566"/>
      <c r="QXK227" s="566"/>
      <c r="QXL227" s="227"/>
      <c r="QXM227" s="566"/>
      <c r="QXN227" s="566"/>
      <c r="QXO227" s="566"/>
      <c r="QXP227" s="566"/>
      <c r="QXQ227" s="566"/>
      <c r="QXR227" s="566"/>
      <c r="QXS227" s="566"/>
      <c r="QXT227" s="566"/>
      <c r="QXU227" s="566"/>
      <c r="QXV227" s="566"/>
      <c r="QXW227" s="566"/>
      <c r="QXX227" s="566"/>
      <c r="QXY227" s="566"/>
      <c r="QXZ227" s="566"/>
      <c r="QYA227" s="566"/>
      <c r="QYB227" s="227"/>
      <c r="QYC227" s="566"/>
      <c r="QYD227" s="566"/>
      <c r="QYE227" s="566"/>
      <c r="QYF227" s="566"/>
      <c r="QYG227" s="566"/>
      <c r="QYH227" s="566"/>
      <c r="QYI227" s="566"/>
      <c r="QYJ227" s="566"/>
      <c r="QYK227" s="566"/>
      <c r="QYL227" s="566"/>
      <c r="QYM227" s="566"/>
      <c r="QYN227" s="566"/>
      <c r="QYO227" s="566"/>
      <c r="QYP227" s="566"/>
      <c r="QYQ227" s="566"/>
      <c r="QYR227" s="227"/>
      <c r="QYS227" s="566"/>
      <c r="QYT227" s="566"/>
      <c r="QYU227" s="566"/>
      <c r="QYV227" s="566"/>
      <c r="QYW227" s="566"/>
      <c r="QYX227" s="566"/>
      <c r="QYY227" s="566"/>
      <c r="QYZ227" s="566"/>
      <c r="QZA227" s="566"/>
      <c r="QZB227" s="566"/>
      <c r="QZC227" s="566"/>
      <c r="QZD227" s="566"/>
      <c r="QZE227" s="566"/>
      <c r="QZF227" s="566"/>
      <c r="QZG227" s="566"/>
      <c r="QZH227" s="227"/>
      <c r="QZI227" s="566"/>
      <c r="QZJ227" s="566"/>
      <c r="QZK227" s="566"/>
      <c r="QZL227" s="566"/>
      <c r="QZM227" s="566"/>
      <c r="QZN227" s="566"/>
      <c r="QZO227" s="566"/>
      <c r="QZP227" s="566"/>
      <c r="QZQ227" s="566"/>
      <c r="QZR227" s="566"/>
      <c r="QZS227" s="566"/>
      <c r="QZT227" s="566"/>
      <c r="QZU227" s="566"/>
      <c r="QZV227" s="566"/>
      <c r="QZW227" s="566"/>
      <c r="QZX227" s="227"/>
      <c r="QZY227" s="566"/>
      <c r="QZZ227" s="566"/>
      <c r="RAA227" s="566"/>
      <c r="RAB227" s="566"/>
      <c r="RAC227" s="566"/>
      <c r="RAD227" s="566"/>
      <c r="RAE227" s="566"/>
      <c r="RAF227" s="566"/>
      <c r="RAG227" s="566"/>
      <c r="RAH227" s="566"/>
      <c r="RAI227" s="566"/>
      <c r="RAJ227" s="566"/>
      <c r="RAK227" s="566"/>
      <c r="RAL227" s="566"/>
      <c r="RAM227" s="566"/>
      <c r="RAN227" s="227"/>
      <c r="RAO227" s="566"/>
      <c r="RAP227" s="566"/>
      <c r="RAQ227" s="566"/>
      <c r="RAR227" s="566"/>
      <c r="RAS227" s="566"/>
      <c r="RAT227" s="566"/>
      <c r="RAU227" s="566"/>
      <c r="RAV227" s="566"/>
      <c r="RAW227" s="566"/>
      <c r="RAX227" s="566"/>
      <c r="RAY227" s="566"/>
      <c r="RAZ227" s="566"/>
      <c r="RBA227" s="566"/>
      <c r="RBB227" s="566"/>
      <c r="RBC227" s="566"/>
      <c r="RBD227" s="227"/>
      <c r="RBE227" s="566"/>
      <c r="RBF227" s="566"/>
      <c r="RBG227" s="566"/>
      <c r="RBH227" s="566"/>
      <c r="RBI227" s="566"/>
      <c r="RBJ227" s="566"/>
      <c r="RBK227" s="566"/>
      <c r="RBL227" s="566"/>
      <c r="RBM227" s="566"/>
      <c r="RBN227" s="566"/>
      <c r="RBO227" s="566"/>
      <c r="RBP227" s="566"/>
      <c r="RBQ227" s="566"/>
      <c r="RBR227" s="566"/>
      <c r="RBS227" s="566"/>
      <c r="RBT227" s="227"/>
      <c r="RBU227" s="566"/>
      <c r="RBV227" s="566"/>
      <c r="RBW227" s="566"/>
      <c r="RBX227" s="566"/>
      <c r="RBY227" s="566"/>
      <c r="RBZ227" s="566"/>
      <c r="RCA227" s="566"/>
      <c r="RCB227" s="566"/>
      <c r="RCC227" s="566"/>
      <c r="RCD227" s="566"/>
      <c r="RCE227" s="566"/>
      <c r="RCF227" s="566"/>
      <c r="RCG227" s="566"/>
      <c r="RCH227" s="566"/>
      <c r="RCI227" s="566"/>
      <c r="RCJ227" s="227"/>
      <c r="RCK227" s="566"/>
      <c r="RCL227" s="566"/>
      <c r="RCM227" s="566"/>
      <c r="RCN227" s="566"/>
      <c r="RCO227" s="566"/>
      <c r="RCP227" s="566"/>
      <c r="RCQ227" s="566"/>
      <c r="RCR227" s="566"/>
      <c r="RCS227" s="566"/>
      <c r="RCT227" s="566"/>
      <c r="RCU227" s="566"/>
      <c r="RCV227" s="566"/>
      <c r="RCW227" s="566"/>
      <c r="RCX227" s="566"/>
      <c r="RCY227" s="566"/>
      <c r="RCZ227" s="227"/>
      <c r="RDA227" s="566"/>
      <c r="RDB227" s="566"/>
      <c r="RDC227" s="566"/>
      <c r="RDD227" s="566"/>
      <c r="RDE227" s="566"/>
      <c r="RDF227" s="566"/>
      <c r="RDG227" s="566"/>
      <c r="RDH227" s="566"/>
      <c r="RDI227" s="566"/>
      <c r="RDJ227" s="566"/>
      <c r="RDK227" s="566"/>
      <c r="RDL227" s="566"/>
      <c r="RDM227" s="566"/>
      <c r="RDN227" s="566"/>
      <c r="RDO227" s="566"/>
      <c r="RDP227" s="227"/>
      <c r="RDQ227" s="566"/>
      <c r="RDR227" s="566"/>
      <c r="RDS227" s="566"/>
      <c r="RDT227" s="566"/>
      <c r="RDU227" s="566"/>
      <c r="RDV227" s="566"/>
      <c r="RDW227" s="566"/>
      <c r="RDX227" s="566"/>
      <c r="RDY227" s="566"/>
      <c r="RDZ227" s="566"/>
      <c r="REA227" s="566"/>
      <c r="REB227" s="566"/>
      <c r="REC227" s="566"/>
      <c r="RED227" s="566"/>
      <c r="REE227" s="566"/>
      <c r="REF227" s="227"/>
      <c r="REG227" s="566"/>
      <c r="REH227" s="566"/>
      <c r="REI227" s="566"/>
      <c r="REJ227" s="566"/>
      <c r="REK227" s="566"/>
      <c r="REL227" s="566"/>
      <c r="REM227" s="566"/>
      <c r="REN227" s="566"/>
      <c r="REO227" s="566"/>
      <c r="REP227" s="566"/>
      <c r="REQ227" s="566"/>
      <c r="RER227" s="566"/>
      <c r="RES227" s="566"/>
      <c r="RET227" s="566"/>
      <c r="REU227" s="566"/>
      <c r="REV227" s="227"/>
      <c r="REW227" s="566"/>
      <c r="REX227" s="566"/>
      <c r="REY227" s="566"/>
      <c r="REZ227" s="566"/>
      <c r="RFA227" s="566"/>
      <c r="RFB227" s="566"/>
      <c r="RFC227" s="566"/>
      <c r="RFD227" s="566"/>
      <c r="RFE227" s="566"/>
      <c r="RFF227" s="566"/>
      <c r="RFG227" s="566"/>
      <c r="RFH227" s="566"/>
      <c r="RFI227" s="566"/>
      <c r="RFJ227" s="566"/>
      <c r="RFK227" s="566"/>
      <c r="RFL227" s="227"/>
      <c r="RFM227" s="566"/>
      <c r="RFN227" s="566"/>
      <c r="RFO227" s="566"/>
      <c r="RFP227" s="566"/>
      <c r="RFQ227" s="566"/>
      <c r="RFR227" s="566"/>
      <c r="RFS227" s="566"/>
      <c r="RFT227" s="566"/>
      <c r="RFU227" s="566"/>
      <c r="RFV227" s="566"/>
      <c r="RFW227" s="566"/>
      <c r="RFX227" s="566"/>
      <c r="RFY227" s="566"/>
      <c r="RFZ227" s="566"/>
      <c r="RGA227" s="566"/>
      <c r="RGB227" s="227"/>
      <c r="RGC227" s="566"/>
      <c r="RGD227" s="566"/>
      <c r="RGE227" s="566"/>
      <c r="RGF227" s="566"/>
      <c r="RGG227" s="566"/>
      <c r="RGH227" s="566"/>
      <c r="RGI227" s="566"/>
      <c r="RGJ227" s="566"/>
      <c r="RGK227" s="566"/>
      <c r="RGL227" s="566"/>
      <c r="RGM227" s="566"/>
      <c r="RGN227" s="566"/>
      <c r="RGO227" s="566"/>
      <c r="RGP227" s="566"/>
      <c r="RGQ227" s="566"/>
      <c r="RGR227" s="227"/>
      <c r="RGS227" s="566"/>
      <c r="RGT227" s="566"/>
      <c r="RGU227" s="566"/>
      <c r="RGV227" s="566"/>
      <c r="RGW227" s="566"/>
      <c r="RGX227" s="566"/>
      <c r="RGY227" s="566"/>
      <c r="RGZ227" s="566"/>
      <c r="RHA227" s="566"/>
      <c r="RHB227" s="566"/>
      <c r="RHC227" s="566"/>
      <c r="RHD227" s="566"/>
      <c r="RHE227" s="566"/>
      <c r="RHF227" s="566"/>
      <c r="RHG227" s="566"/>
      <c r="RHH227" s="227"/>
      <c r="RHI227" s="566"/>
      <c r="RHJ227" s="566"/>
      <c r="RHK227" s="566"/>
      <c r="RHL227" s="566"/>
      <c r="RHM227" s="566"/>
      <c r="RHN227" s="566"/>
      <c r="RHO227" s="566"/>
      <c r="RHP227" s="566"/>
      <c r="RHQ227" s="566"/>
      <c r="RHR227" s="566"/>
      <c r="RHS227" s="566"/>
      <c r="RHT227" s="566"/>
      <c r="RHU227" s="566"/>
      <c r="RHV227" s="566"/>
      <c r="RHW227" s="566"/>
      <c r="RHX227" s="227"/>
      <c r="RHY227" s="566"/>
      <c r="RHZ227" s="566"/>
      <c r="RIA227" s="566"/>
      <c r="RIB227" s="566"/>
      <c r="RIC227" s="566"/>
      <c r="RID227" s="566"/>
      <c r="RIE227" s="566"/>
      <c r="RIF227" s="566"/>
      <c r="RIG227" s="566"/>
      <c r="RIH227" s="566"/>
      <c r="RII227" s="566"/>
      <c r="RIJ227" s="566"/>
      <c r="RIK227" s="566"/>
      <c r="RIL227" s="566"/>
      <c r="RIM227" s="566"/>
      <c r="RIN227" s="227"/>
      <c r="RIO227" s="566"/>
      <c r="RIP227" s="566"/>
      <c r="RIQ227" s="566"/>
      <c r="RIR227" s="566"/>
      <c r="RIS227" s="566"/>
      <c r="RIT227" s="566"/>
      <c r="RIU227" s="566"/>
      <c r="RIV227" s="566"/>
      <c r="RIW227" s="566"/>
      <c r="RIX227" s="566"/>
      <c r="RIY227" s="566"/>
      <c r="RIZ227" s="566"/>
      <c r="RJA227" s="566"/>
      <c r="RJB227" s="566"/>
      <c r="RJC227" s="566"/>
      <c r="RJD227" s="227"/>
      <c r="RJE227" s="566"/>
      <c r="RJF227" s="566"/>
      <c r="RJG227" s="566"/>
      <c r="RJH227" s="566"/>
      <c r="RJI227" s="566"/>
      <c r="RJJ227" s="566"/>
      <c r="RJK227" s="566"/>
      <c r="RJL227" s="566"/>
      <c r="RJM227" s="566"/>
      <c r="RJN227" s="566"/>
      <c r="RJO227" s="566"/>
      <c r="RJP227" s="566"/>
      <c r="RJQ227" s="566"/>
      <c r="RJR227" s="566"/>
      <c r="RJS227" s="566"/>
      <c r="RJT227" s="227"/>
      <c r="RJU227" s="566"/>
      <c r="RJV227" s="566"/>
      <c r="RJW227" s="566"/>
      <c r="RJX227" s="566"/>
      <c r="RJY227" s="566"/>
      <c r="RJZ227" s="566"/>
      <c r="RKA227" s="566"/>
      <c r="RKB227" s="566"/>
      <c r="RKC227" s="566"/>
      <c r="RKD227" s="566"/>
      <c r="RKE227" s="566"/>
      <c r="RKF227" s="566"/>
      <c r="RKG227" s="566"/>
      <c r="RKH227" s="566"/>
      <c r="RKI227" s="566"/>
      <c r="RKJ227" s="227"/>
      <c r="RKK227" s="566"/>
      <c r="RKL227" s="566"/>
      <c r="RKM227" s="566"/>
      <c r="RKN227" s="566"/>
      <c r="RKO227" s="566"/>
      <c r="RKP227" s="566"/>
      <c r="RKQ227" s="566"/>
      <c r="RKR227" s="566"/>
      <c r="RKS227" s="566"/>
      <c r="RKT227" s="566"/>
      <c r="RKU227" s="566"/>
      <c r="RKV227" s="566"/>
      <c r="RKW227" s="566"/>
      <c r="RKX227" s="566"/>
      <c r="RKY227" s="566"/>
      <c r="RKZ227" s="227"/>
      <c r="RLA227" s="566"/>
      <c r="RLB227" s="566"/>
      <c r="RLC227" s="566"/>
      <c r="RLD227" s="566"/>
      <c r="RLE227" s="566"/>
      <c r="RLF227" s="566"/>
      <c r="RLG227" s="566"/>
      <c r="RLH227" s="566"/>
      <c r="RLI227" s="566"/>
      <c r="RLJ227" s="566"/>
      <c r="RLK227" s="566"/>
      <c r="RLL227" s="566"/>
      <c r="RLM227" s="566"/>
      <c r="RLN227" s="566"/>
      <c r="RLO227" s="566"/>
      <c r="RLP227" s="227"/>
      <c r="RLQ227" s="566"/>
      <c r="RLR227" s="566"/>
      <c r="RLS227" s="566"/>
      <c r="RLT227" s="566"/>
      <c r="RLU227" s="566"/>
      <c r="RLV227" s="566"/>
      <c r="RLW227" s="566"/>
      <c r="RLX227" s="566"/>
      <c r="RLY227" s="566"/>
      <c r="RLZ227" s="566"/>
      <c r="RMA227" s="566"/>
      <c r="RMB227" s="566"/>
      <c r="RMC227" s="566"/>
      <c r="RMD227" s="566"/>
      <c r="RME227" s="566"/>
      <c r="RMF227" s="227"/>
      <c r="RMG227" s="566"/>
      <c r="RMH227" s="566"/>
      <c r="RMI227" s="566"/>
      <c r="RMJ227" s="566"/>
      <c r="RMK227" s="566"/>
      <c r="RML227" s="566"/>
      <c r="RMM227" s="566"/>
      <c r="RMN227" s="566"/>
      <c r="RMO227" s="566"/>
      <c r="RMP227" s="566"/>
      <c r="RMQ227" s="566"/>
      <c r="RMR227" s="566"/>
      <c r="RMS227" s="566"/>
      <c r="RMT227" s="566"/>
      <c r="RMU227" s="566"/>
      <c r="RMV227" s="227"/>
      <c r="RMW227" s="566"/>
      <c r="RMX227" s="566"/>
      <c r="RMY227" s="566"/>
      <c r="RMZ227" s="566"/>
      <c r="RNA227" s="566"/>
      <c r="RNB227" s="566"/>
      <c r="RNC227" s="566"/>
      <c r="RND227" s="566"/>
      <c r="RNE227" s="566"/>
      <c r="RNF227" s="566"/>
      <c r="RNG227" s="566"/>
      <c r="RNH227" s="566"/>
      <c r="RNI227" s="566"/>
      <c r="RNJ227" s="566"/>
      <c r="RNK227" s="566"/>
      <c r="RNL227" s="227"/>
      <c r="RNM227" s="566"/>
      <c r="RNN227" s="566"/>
      <c r="RNO227" s="566"/>
      <c r="RNP227" s="566"/>
      <c r="RNQ227" s="566"/>
      <c r="RNR227" s="566"/>
      <c r="RNS227" s="566"/>
      <c r="RNT227" s="566"/>
      <c r="RNU227" s="566"/>
      <c r="RNV227" s="566"/>
      <c r="RNW227" s="566"/>
      <c r="RNX227" s="566"/>
      <c r="RNY227" s="566"/>
      <c r="RNZ227" s="566"/>
      <c r="ROA227" s="566"/>
      <c r="ROB227" s="227"/>
      <c r="ROC227" s="566"/>
      <c r="ROD227" s="566"/>
      <c r="ROE227" s="566"/>
      <c r="ROF227" s="566"/>
      <c r="ROG227" s="566"/>
      <c r="ROH227" s="566"/>
      <c r="ROI227" s="566"/>
      <c r="ROJ227" s="566"/>
      <c r="ROK227" s="566"/>
      <c r="ROL227" s="566"/>
      <c r="ROM227" s="566"/>
      <c r="RON227" s="566"/>
      <c r="ROO227" s="566"/>
      <c r="ROP227" s="566"/>
      <c r="ROQ227" s="566"/>
      <c r="ROR227" s="227"/>
      <c r="ROS227" s="566"/>
      <c r="ROT227" s="566"/>
      <c r="ROU227" s="566"/>
      <c r="ROV227" s="566"/>
      <c r="ROW227" s="566"/>
      <c r="ROX227" s="566"/>
      <c r="ROY227" s="566"/>
      <c r="ROZ227" s="566"/>
      <c r="RPA227" s="566"/>
      <c r="RPB227" s="566"/>
      <c r="RPC227" s="566"/>
      <c r="RPD227" s="566"/>
      <c r="RPE227" s="566"/>
      <c r="RPF227" s="566"/>
      <c r="RPG227" s="566"/>
      <c r="RPH227" s="227"/>
      <c r="RPI227" s="566"/>
      <c r="RPJ227" s="566"/>
      <c r="RPK227" s="566"/>
      <c r="RPL227" s="566"/>
      <c r="RPM227" s="566"/>
      <c r="RPN227" s="566"/>
      <c r="RPO227" s="566"/>
      <c r="RPP227" s="566"/>
      <c r="RPQ227" s="566"/>
      <c r="RPR227" s="566"/>
      <c r="RPS227" s="566"/>
      <c r="RPT227" s="566"/>
      <c r="RPU227" s="566"/>
      <c r="RPV227" s="566"/>
      <c r="RPW227" s="566"/>
      <c r="RPX227" s="227"/>
      <c r="RPY227" s="566"/>
      <c r="RPZ227" s="566"/>
      <c r="RQA227" s="566"/>
      <c r="RQB227" s="566"/>
      <c r="RQC227" s="566"/>
      <c r="RQD227" s="566"/>
      <c r="RQE227" s="566"/>
      <c r="RQF227" s="566"/>
      <c r="RQG227" s="566"/>
      <c r="RQH227" s="566"/>
      <c r="RQI227" s="566"/>
      <c r="RQJ227" s="566"/>
      <c r="RQK227" s="566"/>
      <c r="RQL227" s="566"/>
      <c r="RQM227" s="566"/>
      <c r="RQN227" s="227"/>
      <c r="RQO227" s="566"/>
      <c r="RQP227" s="566"/>
      <c r="RQQ227" s="566"/>
      <c r="RQR227" s="566"/>
      <c r="RQS227" s="566"/>
      <c r="RQT227" s="566"/>
      <c r="RQU227" s="566"/>
      <c r="RQV227" s="566"/>
      <c r="RQW227" s="566"/>
      <c r="RQX227" s="566"/>
      <c r="RQY227" s="566"/>
      <c r="RQZ227" s="566"/>
      <c r="RRA227" s="566"/>
      <c r="RRB227" s="566"/>
      <c r="RRC227" s="566"/>
      <c r="RRD227" s="227"/>
      <c r="RRE227" s="566"/>
      <c r="RRF227" s="566"/>
      <c r="RRG227" s="566"/>
      <c r="RRH227" s="566"/>
      <c r="RRI227" s="566"/>
      <c r="RRJ227" s="566"/>
      <c r="RRK227" s="566"/>
      <c r="RRL227" s="566"/>
      <c r="RRM227" s="566"/>
      <c r="RRN227" s="566"/>
      <c r="RRO227" s="566"/>
      <c r="RRP227" s="566"/>
      <c r="RRQ227" s="566"/>
      <c r="RRR227" s="566"/>
      <c r="RRS227" s="566"/>
      <c r="RRT227" s="227"/>
      <c r="RRU227" s="566"/>
      <c r="RRV227" s="566"/>
      <c r="RRW227" s="566"/>
      <c r="RRX227" s="566"/>
      <c r="RRY227" s="566"/>
      <c r="RRZ227" s="566"/>
      <c r="RSA227" s="566"/>
      <c r="RSB227" s="566"/>
      <c r="RSC227" s="566"/>
      <c r="RSD227" s="566"/>
      <c r="RSE227" s="566"/>
      <c r="RSF227" s="566"/>
      <c r="RSG227" s="566"/>
      <c r="RSH227" s="566"/>
      <c r="RSI227" s="566"/>
      <c r="RSJ227" s="227"/>
      <c r="RSK227" s="566"/>
      <c r="RSL227" s="566"/>
      <c r="RSM227" s="566"/>
      <c r="RSN227" s="566"/>
      <c r="RSO227" s="566"/>
      <c r="RSP227" s="566"/>
      <c r="RSQ227" s="566"/>
      <c r="RSR227" s="566"/>
      <c r="RSS227" s="566"/>
      <c r="RST227" s="566"/>
      <c r="RSU227" s="566"/>
      <c r="RSV227" s="566"/>
      <c r="RSW227" s="566"/>
      <c r="RSX227" s="566"/>
      <c r="RSY227" s="566"/>
      <c r="RSZ227" s="227"/>
      <c r="RTA227" s="566"/>
      <c r="RTB227" s="566"/>
      <c r="RTC227" s="566"/>
      <c r="RTD227" s="566"/>
      <c r="RTE227" s="566"/>
      <c r="RTF227" s="566"/>
      <c r="RTG227" s="566"/>
      <c r="RTH227" s="566"/>
      <c r="RTI227" s="566"/>
      <c r="RTJ227" s="566"/>
      <c r="RTK227" s="566"/>
      <c r="RTL227" s="566"/>
      <c r="RTM227" s="566"/>
      <c r="RTN227" s="566"/>
      <c r="RTO227" s="566"/>
      <c r="RTP227" s="227"/>
      <c r="RTQ227" s="566"/>
      <c r="RTR227" s="566"/>
      <c r="RTS227" s="566"/>
      <c r="RTT227" s="566"/>
      <c r="RTU227" s="566"/>
      <c r="RTV227" s="566"/>
      <c r="RTW227" s="566"/>
      <c r="RTX227" s="566"/>
      <c r="RTY227" s="566"/>
      <c r="RTZ227" s="566"/>
      <c r="RUA227" s="566"/>
      <c r="RUB227" s="566"/>
      <c r="RUC227" s="566"/>
      <c r="RUD227" s="566"/>
      <c r="RUE227" s="566"/>
      <c r="RUF227" s="227"/>
      <c r="RUG227" s="566"/>
      <c r="RUH227" s="566"/>
      <c r="RUI227" s="566"/>
      <c r="RUJ227" s="566"/>
      <c r="RUK227" s="566"/>
      <c r="RUL227" s="566"/>
      <c r="RUM227" s="566"/>
      <c r="RUN227" s="566"/>
      <c r="RUO227" s="566"/>
      <c r="RUP227" s="566"/>
      <c r="RUQ227" s="566"/>
      <c r="RUR227" s="566"/>
      <c r="RUS227" s="566"/>
      <c r="RUT227" s="566"/>
      <c r="RUU227" s="566"/>
      <c r="RUV227" s="227"/>
      <c r="RUW227" s="566"/>
      <c r="RUX227" s="566"/>
      <c r="RUY227" s="566"/>
      <c r="RUZ227" s="566"/>
      <c r="RVA227" s="566"/>
      <c r="RVB227" s="566"/>
      <c r="RVC227" s="566"/>
      <c r="RVD227" s="566"/>
      <c r="RVE227" s="566"/>
      <c r="RVF227" s="566"/>
      <c r="RVG227" s="566"/>
      <c r="RVH227" s="566"/>
      <c r="RVI227" s="566"/>
      <c r="RVJ227" s="566"/>
      <c r="RVK227" s="566"/>
      <c r="RVL227" s="227"/>
      <c r="RVM227" s="566"/>
      <c r="RVN227" s="566"/>
      <c r="RVO227" s="566"/>
      <c r="RVP227" s="566"/>
      <c r="RVQ227" s="566"/>
      <c r="RVR227" s="566"/>
      <c r="RVS227" s="566"/>
      <c r="RVT227" s="566"/>
      <c r="RVU227" s="566"/>
      <c r="RVV227" s="566"/>
      <c r="RVW227" s="566"/>
      <c r="RVX227" s="566"/>
      <c r="RVY227" s="566"/>
      <c r="RVZ227" s="566"/>
      <c r="RWA227" s="566"/>
      <c r="RWB227" s="227"/>
      <c r="RWC227" s="566"/>
      <c r="RWD227" s="566"/>
      <c r="RWE227" s="566"/>
      <c r="RWF227" s="566"/>
      <c r="RWG227" s="566"/>
      <c r="RWH227" s="566"/>
      <c r="RWI227" s="566"/>
      <c r="RWJ227" s="566"/>
      <c r="RWK227" s="566"/>
      <c r="RWL227" s="566"/>
      <c r="RWM227" s="566"/>
      <c r="RWN227" s="566"/>
      <c r="RWO227" s="566"/>
      <c r="RWP227" s="566"/>
      <c r="RWQ227" s="566"/>
      <c r="RWR227" s="227"/>
      <c r="RWS227" s="566"/>
      <c r="RWT227" s="566"/>
      <c r="RWU227" s="566"/>
      <c r="RWV227" s="566"/>
      <c r="RWW227" s="566"/>
      <c r="RWX227" s="566"/>
      <c r="RWY227" s="566"/>
      <c r="RWZ227" s="566"/>
      <c r="RXA227" s="566"/>
      <c r="RXB227" s="566"/>
      <c r="RXC227" s="566"/>
      <c r="RXD227" s="566"/>
      <c r="RXE227" s="566"/>
      <c r="RXF227" s="566"/>
      <c r="RXG227" s="566"/>
      <c r="RXH227" s="227"/>
      <c r="RXI227" s="566"/>
      <c r="RXJ227" s="566"/>
      <c r="RXK227" s="566"/>
      <c r="RXL227" s="566"/>
      <c r="RXM227" s="566"/>
      <c r="RXN227" s="566"/>
      <c r="RXO227" s="566"/>
      <c r="RXP227" s="566"/>
      <c r="RXQ227" s="566"/>
      <c r="RXR227" s="566"/>
      <c r="RXS227" s="566"/>
      <c r="RXT227" s="566"/>
      <c r="RXU227" s="566"/>
      <c r="RXV227" s="566"/>
      <c r="RXW227" s="566"/>
      <c r="RXX227" s="227"/>
      <c r="RXY227" s="566"/>
      <c r="RXZ227" s="566"/>
      <c r="RYA227" s="566"/>
      <c r="RYB227" s="566"/>
      <c r="RYC227" s="566"/>
      <c r="RYD227" s="566"/>
      <c r="RYE227" s="566"/>
      <c r="RYF227" s="566"/>
      <c r="RYG227" s="566"/>
      <c r="RYH227" s="566"/>
      <c r="RYI227" s="566"/>
      <c r="RYJ227" s="566"/>
      <c r="RYK227" s="566"/>
      <c r="RYL227" s="566"/>
      <c r="RYM227" s="566"/>
      <c r="RYN227" s="227"/>
      <c r="RYO227" s="566"/>
      <c r="RYP227" s="566"/>
      <c r="RYQ227" s="566"/>
      <c r="RYR227" s="566"/>
      <c r="RYS227" s="566"/>
      <c r="RYT227" s="566"/>
      <c r="RYU227" s="566"/>
      <c r="RYV227" s="566"/>
      <c r="RYW227" s="566"/>
      <c r="RYX227" s="566"/>
      <c r="RYY227" s="566"/>
      <c r="RYZ227" s="566"/>
      <c r="RZA227" s="566"/>
      <c r="RZB227" s="566"/>
      <c r="RZC227" s="566"/>
      <c r="RZD227" s="227"/>
      <c r="RZE227" s="566"/>
      <c r="RZF227" s="566"/>
      <c r="RZG227" s="566"/>
      <c r="RZH227" s="566"/>
      <c r="RZI227" s="566"/>
      <c r="RZJ227" s="566"/>
      <c r="RZK227" s="566"/>
      <c r="RZL227" s="566"/>
      <c r="RZM227" s="566"/>
      <c r="RZN227" s="566"/>
      <c r="RZO227" s="566"/>
      <c r="RZP227" s="566"/>
      <c r="RZQ227" s="566"/>
      <c r="RZR227" s="566"/>
      <c r="RZS227" s="566"/>
      <c r="RZT227" s="227"/>
      <c r="RZU227" s="566"/>
      <c r="RZV227" s="566"/>
      <c r="RZW227" s="566"/>
      <c r="RZX227" s="566"/>
      <c r="RZY227" s="566"/>
      <c r="RZZ227" s="566"/>
      <c r="SAA227" s="566"/>
      <c r="SAB227" s="566"/>
      <c r="SAC227" s="566"/>
      <c r="SAD227" s="566"/>
      <c r="SAE227" s="566"/>
      <c r="SAF227" s="566"/>
      <c r="SAG227" s="566"/>
      <c r="SAH227" s="566"/>
      <c r="SAI227" s="566"/>
      <c r="SAJ227" s="227"/>
      <c r="SAK227" s="566"/>
      <c r="SAL227" s="566"/>
      <c r="SAM227" s="566"/>
      <c r="SAN227" s="566"/>
      <c r="SAO227" s="566"/>
      <c r="SAP227" s="566"/>
      <c r="SAQ227" s="566"/>
      <c r="SAR227" s="566"/>
      <c r="SAS227" s="566"/>
      <c r="SAT227" s="566"/>
      <c r="SAU227" s="566"/>
      <c r="SAV227" s="566"/>
      <c r="SAW227" s="566"/>
      <c r="SAX227" s="566"/>
      <c r="SAY227" s="566"/>
      <c r="SAZ227" s="227"/>
      <c r="SBA227" s="566"/>
      <c r="SBB227" s="566"/>
      <c r="SBC227" s="566"/>
      <c r="SBD227" s="566"/>
      <c r="SBE227" s="566"/>
      <c r="SBF227" s="566"/>
      <c r="SBG227" s="566"/>
      <c r="SBH227" s="566"/>
      <c r="SBI227" s="566"/>
      <c r="SBJ227" s="566"/>
      <c r="SBK227" s="566"/>
      <c r="SBL227" s="566"/>
      <c r="SBM227" s="566"/>
      <c r="SBN227" s="566"/>
      <c r="SBO227" s="566"/>
      <c r="SBP227" s="227"/>
      <c r="SBQ227" s="566"/>
      <c r="SBR227" s="566"/>
      <c r="SBS227" s="566"/>
      <c r="SBT227" s="566"/>
      <c r="SBU227" s="566"/>
      <c r="SBV227" s="566"/>
      <c r="SBW227" s="566"/>
      <c r="SBX227" s="566"/>
      <c r="SBY227" s="566"/>
      <c r="SBZ227" s="566"/>
      <c r="SCA227" s="566"/>
      <c r="SCB227" s="566"/>
      <c r="SCC227" s="566"/>
      <c r="SCD227" s="566"/>
      <c r="SCE227" s="566"/>
      <c r="SCF227" s="227"/>
      <c r="SCG227" s="566"/>
      <c r="SCH227" s="566"/>
      <c r="SCI227" s="566"/>
      <c r="SCJ227" s="566"/>
      <c r="SCK227" s="566"/>
      <c r="SCL227" s="566"/>
      <c r="SCM227" s="566"/>
      <c r="SCN227" s="566"/>
      <c r="SCO227" s="566"/>
      <c r="SCP227" s="566"/>
      <c r="SCQ227" s="566"/>
      <c r="SCR227" s="566"/>
      <c r="SCS227" s="566"/>
      <c r="SCT227" s="566"/>
      <c r="SCU227" s="566"/>
      <c r="SCV227" s="227"/>
      <c r="SCW227" s="566"/>
      <c r="SCX227" s="566"/>
      <c r="SCY227" s="566"/>
      <c r="SCZ227" s="566"/>
      <c r="SDA227" s="566"/>
      <c r="SDB227" s="566"/>
      <c r="SDC227" s="566"/>
      <c r="SDD227" s="566"/>
      <c r="SDE227" s="566"/>
      <c r="SDF227" s="566"/>
      <c r="SDG227" s="566"/>
      <c r="SDH227" s="566"/>
      <c r="SDI227" s="566"/>
      <c r="SDJ227" s="566"/>
      <c r="SDK227" s="566"/>
      <c r="SDL227" s="227"/>
      <c r="SDM227" s="566"/>
      <c r="SDN227" s="566"/>
      <c r="SDO227" s="566"/>
      <c r="SDP227" s="566"/>
      <c r="SDQ227" s="566"/>
      <c r="SDR227" s="566"/>
      <c r="SDS227" s="566"/>
      <c r="SDT227" s="566"/>
      <c r="SDU227" s="566"/>
      <c r="SDV227" s="566"/>
      <c r="SDW227" s="566"/>
      <c r="SDX227" s="566"/>
      <c r="SDY227" s="566"/>
      <c r="SDZ227" s="566"/>
      <c r="SEA227" s="566"/>
      <c r="SEB227" s="227"/>
      <c r="SEC227" s="566"/>
      <c r="SED227" s="566"/>
      <c r="SEE227" s="566"/>
      <c r="SEF227" s="566"/>
      <c r="SEG227" s="566"/>
      <c r="SEH227" s="566"/>
      <c r="SEI227" s="566"/>
      <c r="SEJ227" s="566"/>
      <c r="SEK227" s="566"/>
      <c r="SEL227" s="566"/>
      <c r="SEM227" s="566"/>
      <c r="SEN227" s="566"/>
      <c r="SEO227" s="566"/>
      <c r="SEP227" s="566"/>
      <c r="SEQ227" s="566"/>
      <c r="SER227" s="227"/>
      <c r="SES227" s="566"/>
      <c r="SET227" s="566"/>
      <c r="SEU227" s="566"/>
      <c r="SEV227" s="566"/>
      <c r="SEW227" s="566"/>
      <c r="SEX227" s="566"/>
      <c r="SEY227" s="566"/>
      <c r="SEZ227" s="566"/>
      <c r="SFA227" s="566"/>
      <c r="SFB227" s="566"/>
      <c r="SFC227" s="566"/>
      <c r="SFD227" s="566"/>
      <c r="SFE227" s="566"/>
      <c r="SFF227" s="566"/>
      <c r="SFG227" s="566"/>
      <c r="SFH227" s="227"/>
      <c r="SFI227" s="566"/>
      <c r="SFJ227" s="566"/>
      <c r="SFK227" s="566"/>
      <c r="SFL227" s="566"/>
      <c r="SFM227" s="566"/>
      <c r="SFN227" s="566"/>
      <c r="SFO227" s="566"/>
      <c r="SFP227" s="566"/>
      <c r="SFQ227" s="566"/>
      <c r="SFR227" s="566"/>
      <c r="SFS227" s="566"/>
      <c r="SFT227" s="566"/>
      <c r="SFU227" s="566"/>
      <c r="SFV227" s="566"/>
      <c r="SFW227" s="566"/>
      <c r="SFX227" s="227"/>
      <c r="SFY227" s="566"/>
      <c r="SFZ227" s="566"/>
      <c r="SGA227" s="566"/>
      <c r="SGB227" s="566"/>
      <c r="SGC227" s="566"/>
      <c r="SGD227" s="566"/>
      <c r="SGE227" s="566"/>
      <c r="SGF227" s="566"/>
      <c r="SGG227" s="566"/>
      <c r="SGH227" s="566"/>
      <c r="SGI227" s="566"/>
      <c r="SGJ227" s="566"/>
      <c r="SGK227" s="566"/>
      <c r="SGL227" s="566"/>
      <c r="SGM227" s="566"/>
      <c r="SGN227" s="227"/>
      <c r="SGO227" s="566"/>
      <c r="SGP227" s="566"/>
      <c r="SGQ227" s="566"/>
      <c r="SGR227" s="566"/>
      <c r="SGS227" s="566"/>
      <c r="SGT227" s="566"/>
      <c r="SGU227" s="566"/>
      <c r="SGV227" s="566"/>
      <c r="SGW227" s="566"/>
      <c r="SGX227" s="566"/>
      <c r="SGY227" s="566"/>
      <c r="SGZ227" s="566"/>
      <c r="SHA227" s="566"/>
      <c r="SHB227" s="566"/>
      <c r="SHC227" s="566"/>
      <c r="SHD227" s="227"/>
      <c r="SHE227" s="566"/>
      <c r="SHF227" s="566"/>
      <c r="SHG227" s="566"/>
      <c r="SHH227" s="566"/>
      <c r="SHI227" s="566"/>
      <c r="SHJ227" s="566"/>
      <c r="SHK227" s="566"/>
      <c r="SHL227" s="566"/>
      <c r="SHM227" s="566"/>
      <c r="SHN227" s="566"/>
      <c r="SHO227" s="566"/>
      <c r="SHP227" s="566"/>
      <c r="SHQ227" s="566"/>
      <c r="SHR227" s="566"/>
      <c r="SHS227" s="566"/>
      <c r="SHT227" s="227"/>
      <c r="SHU227" s="566"/>
      <c r="SHV227" s="566"/>
      <c r="SHW227" s="566"/>
      <c r="SHX227" s="566"/>
      <c r="SHY227" s="566"/>
      <c r="SHZ227" s="566"/>
      <c r="SIA227" s="566"/>
      <c r="SIB227" s="566"/>
      <c r="SIC227" s="566"/>
      <c r="SID227" s="566"/>
      <c r="SIE227" s="566"/>
      <c r="SIF227" s="566"/>
      <c r="SIG227" s="566"/>
      <c r="SIH227" s="566"/>
      <c r="SII227" s="566"/>
      <c r="SIJ227" s="227"/>
      <c r="SIK227" s="566"/>
      <c r="SIL227" s="566"/>
      <c r="SIM227" s="566"/>
      <c r="SIN227" s="566"/>
      <c r="SIO227" s="566"/>
      <c r="SIP227" s="566"/>
      <c r="SIQ227" s="566"/>
      <c r="SIR227" s="566"/>
      <c r="SIS227" s="566"/>
      <c r="SIT227" s="566"/>
      <c r="SIU227" s="566"/>
      <c r="SIV227" s="566"/>
      <c r="SIW227" s="566"/>
      <c r="SIX227" s="566"/>
      <c r="SIY227" s="566"/>
      <c r="SIZ227" s="227"/>
      <c r="SJA227" s="566"/>
      <c r="SJB227" s="566"/>
      <c r="SJC227" s="566"/>
      <c r="SJD227" s="566"/>
      <c r="SJE227" s="566"/>
      <c r="SJF227" s="566"/>
      <c r="SJG227" s="566"/>
      <c r="SJH227" s="566"/>
      <c r="SJI227" s="566"/>
      <c r="SJJ227" s="566"/>
      <c r="SJK227" s="566"/>
      <c r="SJL227" s="566"/>
      <c r="SJM227" s="566"/>
      <c r="SJN227" s="566"/>
      <c r="SJO227" s="566"/>
      <c r="SJP227" s="227"/>
      <c r="SJQ227" s="566"/>
      <c r="SJR227" s="566"/>
      <c r="SJS227" s="566"/>
      <c r="SJT227" s="566"/>
      <c r="SJU227" s="566"/>
      <c r="SJV227" s="566"/>
      <c r="SJW227" s="566"/>
      <c r="SJX227" s="566"/>
      <c r="SJY227" s="566"/>
      <c r="SJZ227" s="566"/>
      <c r="SKA227" s="566"/>
      <c r="SKB227" s="566"/>
      <c r="SKC227" s="566"/>
      <c r="SKD227" s="566"/>
      <c r="SKE227" s="566"/>
      <c r="SKF227" s="227"/>
      <c r="SKG227" s="566"/>
      <c r="SKH227" s="566"/>
      <c r="SKI227" s="566"/>
      <c r="SKJ227" s="566"/>
      <c r="SKK227" s="566"/>
      <c r="SKL227" s="566"/>
      <c r="SKM227" s="566"/>
      <c r="SKN227" s="566"/>
      <c r="SKO227" s="566"/>
      <c r="SKP227" s="566"/>
      <c r="SKQ227" s="566"/>
      <c r="SKR227" s="566"/>
      <c r="SKS227" s="566"/>
      <c r="SKT227" s="566"/>
      <c r="SKU227" s="566"/>
      <c r="SKV227" s="227"/>
      <c r="SKW227" s="566"/>
      <c r="SKX227" s="566"/>
      <c r="SKY227" s="566"/>
      <c r="SKZ227" s="566"/>
      <c r="SLA227" s="566"/>
      <c r="SLB227" s="566"/>
      <c r="SLC227" s="566"/>
      <c r="SLD227" s="566"/>
      <c r="SLE227" s="566"/>
      <c r="SLF227" s="566"/>
      <c r="SLG227" s="566"/>
      <c r="SLH227" s="566"/>
      <c r="SLI227" s="566"/>
      <c r="SLJ227" s="566"/>
      <c r="SLK227" s="566"/>
      <c r="SLL227" s="227"/>
      <c r="SLM227" s="566"/>
      <c r="SLN227" s="566"/>
      <c r="SLO227" s="566"/>
      <c r="SLP227" s="566"/>
      <c r="SLQ227" s="566"/>
      <c r="SLR227" s="566"/>
      <c r="SLS227" s="566"/>
      <c r="SLT227" s="566"/>
      <c r="SLU227" s="566"/>
      <c r="SLV227" s="566"/>
      <c r="SLW227" s="566"/>
      <c r="SLX227" s="566"/>
      <c r="SLY227" s="566"/>
      <c r="SLZ227" s="566"/>
      <c r="SMA227" s="566"/>
      <c r="SMB227" s="227"/>
      <c r="SMC227" s="566"/>
      <c r="SMD227" s="566"/>
      <c r="SME227" s="566"/>
      <c r="SMF227" s="566"/>
      <c r="SMG227" s="566"/>
      <c r="SMH227" s="566"/>
      <c r="SMI227" s="566"/>
      <c r="SMJ227" s="566"/>
      <c r="SMK227" s="566"/>
      <c r="SML227" s="566"/>
      <c r="SMM227" s="566"/>
      <c r="SMN227" s="566"/>
      <c r="SMO227" s="566"/>
      <c r="SMP227" s="566"/>
      <c r="SMQ227" s="566"/>
      <c r="SMR227" s="227"/>
      <c r="SMS227" s="566"/>
      <c r="SMT227" s="566"/>
      <c r="SMU227" s="566"/>
      <c r="SMV227" s="566"/>
      <c r="SMW227" s="566"/>
      <c r="SMX227" s="566"/>
      <c r="SMY227" s="566"/>
      <c r="SMZ227" s="566"/>
      <c r="SNA227" s="566"/>
      <c r="SNB227" s="566"/>
      <c r="SNC227" s="566"/>
      <c r="SND227" s="566"/>
      <c r="SNE227" s="566"/>
      <c r="SNF227" s="566"/>
      <c r="SNG227" s="566"/>
      <c r="SNH227" s="227"/>
      <c r="SNI227" s="566"/>
      <c r="SNJ227" s="566"/>
      <c r="SNK227" s="566"/>
      <c r="SNL227" s="566"/>
      <c r="SNM227" s="566"/>
      <c r="SNN227" s="566"/>
      <c r="SNO227" s="566"/>
      <c r="SNP227" s="566"/>
      <c r="SNQ227" s="566"/>
      <c r="SNR227" s="566"/>
      <c r="SNS227" s="566"/>
      <c r="SNT227" s="566"/>
      <c r="SNU227" s="566"/>
      <c r="SNV227" s="566"/>
      <c r="SNW227" s="566"/>
      <c r="SNX227" s="227"/>
      <c r="SNY227" s="566"/>
      <c r="SNZ227" s="566"/>
      <c r="SOA227" s="566"/>
      <c r="SOB227" s="566"/>
      <c r="SOC227" s="566"/>
      <c r="SOD227" s="566"/>
      <c r="SOE227" s="566"/>
      <c r="SOF227" s="566"/>
      <c r="SOG227" s="566"/>
      <c r="SOH227" s="566"/>
      <c r="SOI227" s="566"/>
      <c r="SOJ227" s="566"/>
      <c r="SOK227" s="566"/>
      <c r="SOL227" s="566"/>
      <c r="SOM227" s="566"/>
      <c r="SON227" s="227"/>
      <c r="SOO227" s="566"/>
      <c r="SOP227" s="566"/>
      <c r="SOQ227" s="566"/>
      <c r="SOR227" s="566"/>
      <c r="SOS227" s="566"/>
      <c r="SOT227" s="566"/>
      <c r="SOU227" s="566"/>
      <c r="SOV227" s="566"/>
      <c r="SOW227" s="566"/>
      <c r="SOX227" s="566"/>
      <c r="SOY227" s="566"/>
      <c r="SOZ227" s="566"/>
      <c r="SPA227" s="566"/>
      <c r="SPB227" s="566"/>
      <c r="SPC227" s="566"/>
      <c r="SPD227" s="227"/>
      <c r="SPE227" s="566"/>
      <c r="SPF227" s="566"/>
      <c r="SPG227" s="566"/>
      <c r="SPH227" s="566"/>
      <c r="SPI227" s="566"/>
      <c r="SPJ227" s="566"/>
      <c r="SPK227" s="566"/>
      <c r="SPL227" s="566"/>
      <c r="SPM227" s="566"/>
      <c r="SPN227" s="566"/>
      <c r="SPO227" s="566"/>
      <c r="SPP227" s="566"/>
      <c r="SPQ227" s="566"/>
      <c r="SPR227" s="566"/>
      <c r="SPS227" s="566"/>
      <c r="SPT227" s="227"/>
      <c r="SPU227" s="566"/>
      <c r="SPV227" s="566"/>
      <c r="SPW227" s="566"/>
      <c r="SPX227" s="566"/>
      <c r="SPY227" s="566"/>
      <c r="SPZ227" s="566"/>
      <c r="SQA227" s="566"/>
      <c r="SQB227" s="566"/>
      <c r="SQC227" s="566"/>
      <c r="SQD227" s="566"/>
      <c r="SQE227" s="566"/>
      <c r="SQF227" s="566"/>
      <c r="SQG227" s="566"/>
      <c r="SQH227" s="566"/>
      <c r="SQI227" s="566"/>
      <c r="SQJ227" s="227"/>
      <c r="SQK227" s="566"/>
      <c r="SQL227" s="566"/>
      <c r="SQM227" s="566"/>
      <c r="SQN227" s="566"/>
      <c r="SQO227" s="566"/>
      <c r="SQP227" s="566"/>
      <c r="SQQ227" s="566"/>
      <c r="SQR227" s="566"/>
      <c r="SQS227" s="566"/>
      <c r="SQT227" s="566"/>
      <c r="SQU227" s="566"/>
      <c r="SQV227" s="566"/>
      <c r="SQW227" s="566"/>
      <c r="SQX227" s="566"/>
      <c r="SQY227" s="566"/>
      <c r="SQZ227" s="227"/>
      <c r="SRA227" s="566"/>
      <c r="SRB227" s="566"/>
      <c r="SRC227" s="566"/>
      <c r="SRD227" s="566"/>
      <c r="SRE227" s="566"/>
      <c r="SRF227" s="566"/>
      <c r="SRG227" s="566"/>
      <c r="SRH227" s="566"/>
      <c r="SRI227" s="566"/>
      <c r="SRJ227" s="566"/>
      <c r="SRK227" s="566"/>
      <c r="SRL227" s="566"/>
      <c r="SRM227" s="566"/>
      <c r="SRN227" s="566"/>
      <c r="SRO227" s="566"/>
      <c r="SRP227" s="227"/>
      <c r="SRQ227" s="566"/>
      <c r="SRR227" s="566"/>
      <c r="SRS227" s="566"/>
      <c r="SRT227" s="566"/>
      <c r="SRU227" s="566"/>
      <c r="SRV227" s="566"/>
      <c r="SRW227" s="566"/>
      <c r="SRX227" s="566"/>
      <c r="SRY227" s="566"/>
      <c r="SRZ227" s="566"/>
      <c r="SSA227" s="566"/>
      <c r="SSB227" s="566"/>
      <c r="SSC227" s="566"/>
      <c r="SSD227" s="566"/>
      <c r="SSE227" s="566"/>
      <c r="SSF227" s="227"/>
      <c r="SSG227" s="566"/>
      <c r="SSH227" s="566"/>
      <c r="SSI227" s="566"/>
      <c r="SSJ227" s="566"/>
      <c r="SSK227" s="566"/>
      <c r="SSL227" s="566"/>
      <c r="SSM227" s="566"/>
      <c r="SSN227" s="566"/>
      <c r="SSO227" s="566"/>
      <c r="SSP227" s="566"/>
      <c r="SSQ227" s="566"/>
      <c r="SSR227" s="566"/>
      <c r="SSS227" s="566"/>
      <c r="SST227" s="566"/>
      <c r="SSU227" s="566"/>
      <c r="SSV227" s="227"/>
      <c r="SSW227" s="566"/>
      <c r="SSX227" s="566"/>
      <c r="SSY227" s="566"/>
      <c r="SSZ227" s="566"/>
      <c r="STA227" s="566"/>
      <c r="STB227" s="566"/>
      <c r="STC227" s="566"/>
      <c r="STD227" s="566"/>
      <c r="STE227" s="566"/>
      <c r="STF227" s="566"/>
      <c r="STG227" s="566"/>
      <c r="STH227" s="566"/>
      <c r="STI227" s="566"/>
      <c r="STJ227" s="566"/>
      <c r="STK227" s="566"/>
      <c r="STL227" s="227"/>
      <c r="STM227" s="566"/>
      <c r="STN227" s="566"/>
      <c r="STO227" s="566"/>
      <c r="STP227" s="566"/>
      <c r="STQ227" s="566"/>
      <c r="STR227" s="566"/>
      <c r="STS227" s="566"/>
      <c r="STT227" s="566"/>
      <c r="STU227" s="566"/>
      <c r="STV227" s="566"/>
      <c r="STW227" s="566"/>
      <c r="STX227" s="566"/>
      <c r="STY227" s="566"/>
      <c r="STZ227" s="566"/>
      <c r="SUA227" s="566"/>
      <c r="SUB227" s="227"/>
      <c r="SUC227" s="566"/>
      <c r="SUD227" s="566"/>
      <c r="SUE227" s="566"/>
      <c r="SUF227" s="566"/>
      <c r="SUG227" s="566"/>
      <c r="SUH227" s="566"/>
      <c r="SUI227" s="566"/>
      <c r="SUJ227" s="566"/>
      <c r="SUK227" s="566"/>
      <c r="SUL227" s="566"/>
      <c r="SUM227" s="566"/>
      <c r="SUN227" s="566"/>
      <c r="SUO227" s="566"/>
      <c r="SUP227" s="566"/>
      <c r="SUQ227" s="566"/>
      <c r="SUR227" s="227"/>
      <c r="SUS227" s="566"/>
      <c r="SUT227" s="566"/>
      <c r="SUU227" s="566"/>
      <c r="SUV227" s="566"/>
      <c r="SUW227" s="566"/>
      <c r="SUX227" s="566"/>
      <c r="SUY227" s="566"/>
      <c r="SUZ227" s="566"/>
      <c r="SVA227" s="566"/>
      <c r="SVB227" s="566"/>
      <c r="SVC227" s="566"/>
      <c r="SVD227" s="566"/>
      <c r="SVE227" s="566"/>
      <c r="SVF227" s="566"/>
      <c r="SVG227" s="566"/>
      <c r="SVH227" s="227"/>
      <c r="SVI227" s="566"/>
      <c r="SVJ227" s="566"/>
      <c r="SVK227" s="566"/>
      <c r="SVL227" s="566"/>
      <c r="SVM227" s="566"/>
      <c r="SVN227" s="566"/>
      <c r="SVO227" s="566"/>
      <c r="SVP227" s="566"/>
      <c r="SVQ227" s="566"/>
      <c r="SVR227" s="566"/>
      <c r="SVS227" s="566"/>
      <c r="SVT227" s="566"/>
      <c r="SVU227" s="566"/>
      <c r="SVV227" s="566"/>
      <c r="SVW227" s="566"/>
      <c r="SVX227" s="227"/>
      <c r="SVY227" s="566"/>
      <c r="SVZ227" s="566"/>
      <c r="SWA227" s="566"/>
      <c r="SWB227" s="566"/>
      <c r="SWC227" s="566"/>
      <c r="SWD227" s="566"/>
      <c r="SWE227" s="566"/>
      <c r="SWF227" s="566"/>
      <c r="SWG227" s="566"/>
      <c r="SWH227" s="566"/>
      <c r="SWI227" s="566"/>
      <c r="SWJ227" s="566"/>
      <c r="SWK227" s="566"/>
      <c r="SWL227" s="566"/>
      <c r="SWM227" s="566"/>
      <c r="SWN227" s="227"/>
      <c r="SWO227" s="566"/>
      <c r="SWP227" s="566"/>
      <c r="SWQ227" s="566"/>
      <c r="SWR227" s="566"/>
      <c r="SWS227" s="566"/>
      <c r="SWT227" s="566"/>
      <c r="SWU227" s="566"/>
      <c r="SWV227" s="566"/>
      <c r="SWW227" s="566"/>
      <c r="SWX227" s="566"/>
      <c r="SWY227" s="566"/>
      <c r="SWZ227" s="566"/>
      <c r="SXA227" s="566"/>
      <c r="SXB227" s="566"/>
      <c r="SXC227" s="566"/>
      <c r="SXD227" s="227"/>
      <c r="SXE227" s="566"/>
      <c r="SXF227" s="566"/>
      <c r="SXG227" s="566"/>
      <c r="SXH227" s="566"/>
      <c r="SXI227" s="566"/>
      <c r="SXJ227" s="566"/>
      <c r="SXK227" s="566"/>
      <c r="SXL227" s="566"/>
      <c r="SXM227" s="566"/>
      <c r="SXN227" s="566"/>
      <c r="SXO227" s="566"/>
      <c r="SXP227" s="566"/>
      <c r="SXQ227" s="566"/>
      <c r="SXR227" s="566"/>
      <c r="SXS227" s="566"/>
      <c r="SXT227" s="227"/>
      <c r="SXU227" s="566"/>
      <c r="SXV227" s="566"/>
      <c r="SXW227" s="566"/>
      <c r="SXX227" s="566"/>
      <c r="SXY227" s="566"/>
      <c r="SXZ227" s="566"/>
      <c r="SYA227" s="566"/>
      <c r="SYB227" s="566"/>
      <c r="SYC227" s="566"/>
      <c r="SYD227" s="566"/>
      <c r="SYE227" s="566"/>
      <c r="SYF227" s="566"/>
      <c r="SYG227" s="566"/>
      <c r="SYH227" s="566"/>
      <c r="SYI227" s="566"/>
      <c r="SYJ227" s="227"/>
      <c r="SYK227" s="566"/>
      <c r="SYL227" s="566"/>
      <c r="SYM227" s="566"/>
      <c r="SYN227" s="566"/>
      <c r="SYO227" s="566"/>
      <c r="SYP227" s="566"/>
      <c r="SYQ227" s="566"/>
      <c r="SYR227" s="566"/>
      <c r="SYS227" s="566"/>
      <c r="SYT227" s="566"/>
      <c r="SYU227" s="566"/>
      <c r="SYV227" s="566"/>
      <c r="SYW227" s="566"/>
      <c r="SYX227" s="566"/>
      <c r="SYY227" s="566"/>
      <c r="SYZ227" s="227"/>
      <c r="SZA227" s="566"/>
      <c r="SZB227" s="566"/>
      <c r="SZC227" s="566"/>
      <c r="SZD227" s="566"/>
      <c r="SZE227" s="566"/>
      <c r="SZF227" s="566"/>
      <c r="SZG227" s="566"/>
      <c r="SZH227" s="566"/>
      <c r="SZI227" s="566"/>
      <c r="SZJ227" s="566"/>
      <c r="SZK227" s="566"/>
      <c r="SZL227" s="566"/>
      <c r="SZM227" s="566"/>
      <c r="SZN227" s="566"/>
      <c r="SZO227" s="566"/>
      <c r="SZP227" s="227"/>
      <c r="SZQ227" s="566"/>
      <c r="SZR227" s="566"/>
      <c r="SZS227" s="566"/>
      <c r="SZT227" s="566"/>
      <c r="SZU227" s="566"/>
      <c r="SZV227" s="566"/>
      <c r="SZW227" s="566"/>
      <c r="SZX227" s="566"/>
      <c r="SZY227" s="566"/>
      <c r="SZZ227" s="566"/>
      <c r="TAA227" s="566"/>
      <c r="TAB227" s="566"/>
      <c r="TAC227" s="566"/>
      <c r="TAD227" s="566"/>
      <c r="TAE227" s="566"/>
      <c r="TAF227" s="227"/>
      <c r="TAG227" s="566"/>
      <c r="TAH227" s="566"/>
      <c r="TAI227" s="566"/>
      <c r="TAJ227" s="566"/>
      <c r="TAK227" s="566"/>
      <c r="TAL227" s="566"/>
      <c r="TAM227" s="566"/>
      <c r="TAN227" s="566"/>
      <c r="TAO227" s="566"/>
      <c r="TAP227" s="566"/>
      <c r="TAQ227" s="566"/>
      <c r="TAR227" s="566"/>
      <c r="TAS227" s="566"/>
      <c r="TAT227" s="566"/>
      <c r="TAU227" s="566"/>
      <c r="TAV227" s="227"/>
      <c r="TAW227" s="566"/>
      <c r="TAX227" s="566"/>
      <c r="TAY227" s="566"/>
      <c r="TAZ227" s="566"/>
      <c r="TBA227" s="566"/>
      <c r="TBB227" s="566"/>
      <c r="TBC227" s="566"/>
      <c r="TBD227" s="566"/>
      <c r="TBE227" s="566"/>
      <c r="TBF227" s="566"/>
      <c r="TBG227" s="566"/>
      <c r="TBH227" s="566"/>
      <c r="TBI227" s="566"/>
      <c r="TBJ227" s="566"/>
      <c r="TBK227" s="566"/>
      <c r="TBL227" s="227"/>
      <c r="TBM227" s="566"/>
      <c r="TBN227" s="566"/>
      <c r="TBO227" s="566"/>
      <c r="TBP227" s="566"/>
      <c r="TBQ227" s="566"/>
      <c r="TBR227" s="566"/>
      <c r="TBS227" s="566"/>
      <c r="TBT227" s="566"/>
      <c r="TBU227" s="566"/>
      <c r="TBV227" s="566"/>
      <c r="TBW227" s="566"/>
      <c r="TBX227" s="566"/>
      <c r="TBY227" s="566"/>
      <c r="TBZ227" s="566"/>
      <c r="TCA227" s="566"/>
      <c r="TCB227" s="227"/>
      <c r="TCC227" s="566"/>
      <c r="TCD227" s="566"/>
      <c r="TCE227" s="566"/>
      <c r="TCF227" s="566"/>
      <c r="TCG227" s="566"/>
      <c r="TCH227" s="566"/>
      <c r="TCI227" s="566"/>
      <c r="TCJ227" s="566"/>
      <c r="TCK227" s="566"/>
      <c r="TCL227" s="566"/>
      <c r="TCM227" s="566"/>
      <c r="TCN227" s="566"/>
      <c r="TCO227" s="566"/>
      <c r="TCP227" s="566"/>
      <c r="TCQ227" s="566"/>
      <c r="TCR227" s="227"/>
      <c r="TCS227" s="566"/>
      <c r="TCT227" s="566"/>
      <c r="TCU227" s="566"/>
      <c r="TCV227" s="566"/>
      <c r="TCW227" s="566"/>
      <c r="TCX227" s="566"/>
      <c r="TCY227" s="566"/>
      <c r="TCZ227" s="566"/>
      <c r="TDA227" s="566"/>
      <c r="TDB227" s="566"/>
      <c r="TDC227" s="566"/>
      <c r="TDD227" s="566"/>
      <c r="TDE227" s="566"/>
      <c r="TDF227" s="566"/>
      <c r="TDG227" s="566"/>
      <c r="TDH227" s="227"/>
      <c r="TDI227" s="566"/>
      <c r="TDJ227" s="566"/>
      <c r="TDK227" s="566"/>
      <c r="TDL227" s="566"/>
      <c r="TDM227" s="566"/>
      <c r="TDN227" s="566"/>
      <c r="TDO227" s="566"/>
      <c r="TDP227" s="566"/>
      <c r="TDQ227" s="566"/>
      <c r="TDR227" s="566"/>
      <c r="TDS227" s="566"/>
      <c r="TDT227" s="566"/>
      <c r="TDU227" s="566"/>
      <c r="TDV227" s="566"/>
      <c r="TDW227" s="566"/>
      <c r="TDX227" s="227"/>
      <c r="TDY227" s="566"/>
      <c r="TDZ227" s="566"/>
      <c r="TEA227" s="566"/>
      <c r="TEB227" s="566"/>
      <c r="TEC227" s="566"/>
      <c r="TED227" s="566"/>
      <c r="TEE227" s="566"/>
      <c r="TEF227" s="566"/>
      <c r="TEG227" s="566"/>
      <c r="TEH227" s="566"/>
      <c r="TEI227" s="566"/>
      <c r="TEJ227" s="566"/>
      <c r="TEK227" s="566"/>
      <c r="TEL227" s="566"/>
      <c r="TEM227" s="566"/>
      <c r="TEN227" s="227"/>
      <c r="TEO227" s="566"/>
      <c r="TEP227" s="566"/>
      <c r="TEQ227" s="566"/>
      <c r="TER227" s="566"/>
      <c r="TES227" s="566"/>
      <c r="TET227" s="566"/>
      <c r="TEU227" s="566"/>
      <c r="TEV227" s="566"/>
      <c r="TEW227" s="566"/>
      <c r="TEX227" s="566"/>
      <c r="TEY227" s="566"/>
      <c r="TEZ227" s="566"/>
      <c r="TFA227" s="566"/>
      <c r="TFB227" s="566"/>
      <c r="TFC227" s="566"/>
      <c r="TFD227" s="227"/>
      <c r="TFE227" s="566"/>
      <c r="TFF227" s="566"/>
      <c r="TFG227" s="566"/>
      <c r="TFH227" s="566"/>
      <c r="TFI227" s="566"/>
      <c r="TFJ227" s="566"/>
      <c r="TFK227" s="566"/>
      <c r="TFL227" s="566"/>
      <c r="TFM227" s="566"/>
      <c r="TFN227" s="566"/>
      <c r="TFO227" s="566"/>
      <c r="TFP227" s="566"/>
      <c r="TFQ227" s="566"/>
      <c r="TFR227" s="566"/>
      <c r="TFS227" s="566"/>
      <c r="TFT227" s="227"/>
      <c r="TFU227" s="566"/>
      <c r="TFV227" s="566"/>
      <c r="TFW227" s="566"/>
      <c r="TFX227" s="566"/>
      <c r="TFY227" s="566"/>
      <c r="TFZ227" s="566"/>
      <c r="TGA227" s="566"/>
      <c r="TGB227" s="566"/>
      <c r="TGC227" s="566"/>
      <c r="TGD227" s="566"/>
      <c r="TGE227" s="566"/>
      <c r="TGF227" s="566"/>
      <c r="TGG227" s="566"/>
      <c r="TGH227" s="566"/>
      <c r="TGI227" s="566"/>
      <c r="TGJ227" s="227"/>
      <c r="TGK227" s="566"/>
      <c r="TGL227" s="566"/>
      <c r="TGM227" s="566"/>
      <c r="TGN227" s="566"/>
      <c r="TGO227" s="566"/>
      <c r="TGP227" s="566"/>
      <c r="TGQ227" s="566"/>
      <c r="TGR227" s="566"/>
      <c r="TGS227" s="566"/>
      <c r="TGT227" s="566"/>
      <c r="TGU227" s="566"/>
      <c r="TGV227" s="566"/>
      <c r="TGW227" s="566"/>
      <c r="TGX227" s="566"/>
      <c r="TGY227" s="566"/>
      <c r="TGZ227" s="227"/>
      <c r="THA227" s="566"/>
      <c r="THB227" s="566"/>
      <c r="THC227" s="566"/>
      <c r="THD227" s="566"/>
      <c r="THE227" s="566"/>
      <c r="THF227" s="566"/>
      <c r="THG227" s="566"/>
      <c r="THH227" s="566"/>
      <c r="THI227" s="566"/>
      <c r="THJ227" s="566"/>
      <c r="THK227" s="566"/>
      <c r="THL227" s="566"/>
      <c r="THM227" s="566"/>
      <c r="THN227" s="566"/>
      <c r="THO227" s="566"/>
      <c r="THP227" s="227"/>
      <c r="THQ227" s="566"/>
      <c r="THR227" s="566"/>
      <c r="THS227" s="566"/>
      <c r="THT227" s="566"/>
      <c r="THU227" s="566"/>
      <c r="THV227" s="566"/>
      <c r="THW227" s="566"/>
      <c r="THX227" s="566"/>
      <c r="THY227" s="566"/>
      <c r="THZ227" s="566"/>
      <c r="TIA227" s="566"/>
      <c r="TIB227" s="566"/>
      <c r="TIC227" s="566"/>
      <c r="TID227" s="566"/>
      <c r="TIE227" s="566"/>
      <c r="TIF227" s="227"/>
      <c r="TIG227" s="566"/>
      <c r="TIH227" s="566"/>
      <c r="TII227" s="566"/>
      <c r="TIJ227" s="566"/>
      <c r="TIK227" s="566"/>
      <c r="TIL227" s="566"/>
      <c r="TIM227" s="566"/>
      <c r="TIN227" s="566"/>
      <c r="TIO227" s="566"/>
      <c r="TIP227" s="566"/>
      <c r="TIQ227" s="566"/>
      <c r="TIR227" s="566"/>
      <c r="TIS227" s="566"/>
      <c r="TIT227" s="566"/>
      <c r="TIU227" s="566"/>
      <c r="TIV227" s="227"/>
      <c r="TIW227" s="566"/>
      <c r="TIX227" s="566"/>
      <c r="TIY227" s="566"/>
      <c r="TIZ227" s="566"/>
      <c r="TJA227" s="566"/>
      <c r="TJB227" s="566"/>
      <c r="TJC227" s="566"/>
      <c r="TJD227" s="566"/>
      <c r="TJE227" s="566"/>
      <c r="TJF227" s="566"/>
      <c r="TJG227" s="566"/>
      <c r="TJH227" s="566"/>
      <c r="TJI227" s="566"/>
      <c r="TJJ227" s="566"/>
      <c r="TJK227" s="566"/>
      <c r="TJL227" s="227"/>
      <c r="TJM227" s="566"/>
      <c r="TJN227" s="566"/>
      <c r="TJO227" s="566"/>
      <c r="TJP227" s="566"/>
      <c r="TJQ227" s="566"/>
      <c r="TJR227" s="566"/>
      <c r="TJS227" s="566"/>
      <c r="TJT227" s="566"/>
      <c r="TJU227" s="566"/>
      <c r="TJV227" s="566"/>
      <c r="TJW227" s="566"/>
      <c r="TJX227" s="566"/>
      <c r="TJY227" s="566"/>
      <c r="TJZ227" s="566"/>
      <c r="TKA227" s="566"/>
      <c r="TKB227" s="227"/>
      <c r="TKC227" s="566"/>
      <c r="TKD227" s="566"/>
      <c r="TKE227" s="566"/>
      <c r="TKF227" s="566"/>
      <c r="TKG227" s="566"/>
      <c r="TKH227" s="566"/>
      <c r="TKI227" s="566"/>
      <c r="TKJ227" s="566"/>
      <c r="TKK227" s="566"/>
      <c r="TKL227" s="566"/>
      <c r="TKM227" s="566"/>
      <c r="TKN227" s="566"/>
      <c r="TKO227" s="566"/>
      <c r="TKP227" s="566"/>
      <c r="TKQ227" s="566"/>
      <c r="TKR227" s="227"/>
      <c r="TKS227" s="566"/>
      <c r="TKT227" s="566"/>
      <c r="TKU227" s="566"/>
      <c r="TKV227" s="566"/>
      <c r="TKW227" s="566"/>
      <c r="TKX227" s="566"/>
      <c r="TKY227" s="566"/>
      <c r="TKZ227" s="566"/>
      <c r="TLA227" s="566"/>
      <c r="TLB227" s="566"/>
      <c r="TLC227" s="566"/>
      <c r="TLD227" s="566"/>
      <c r="TLE227" s="566"/>
      <c r="TLF227" s="566"/>
      <c r="TLG227" s="566"/>
      <c r="TLH227" s="227"/>
      <c r="TLI227" s="566"/>
      <c r="TLJ227" s="566"/>
      <c r="TLK227" s="566"/>
      <c r="TLL227" s="566"/>
      <c r="TLM227" s="566"/>
      <c r="TLN227" s="566"/>
      <c r="TLO227" s="566"/>
      <c r="TLP227" s="566"/>
      <c r="TLQ227" s="566"/>
      <c r="TLR227" s="566"/>
      <c r="TLS227" s="566"/>
      <c r="TLT227" s="566"/>
      <c r="TLU227" s="566"/>
      <c r="TLV227" s="566"/>
      <c r="TLW227" s="566"/>
      <c r="TLX227" s="227"/>
      <c r="TLY227" s="566"/>
      <c r="TLZ227" s="566"/>
      <c r="TMA227" s="566"/>
      <c r="TMB227" s="566"/>
      <c r="TMC227" s="566"/>
      <c r="TMD227" s="566"/>
      <c r="TME227" s="566"/>
      <c r="TMF227" s="566"/>
      <c r="TMG227" s="566"/>
      <c r="TMH227" s="566"/>
      <c r="TMI227" s="566"/>
      <c r="TMJ227" s="566"/>
      <c r="TMK227" s="566"/>
      <c r="TML227" s="566"/>
      <c r="TMM227" s="566"/>
      <c r="TMN227" s="227"/>
      <c r="TMO227" s="566"/>
      <c r="TMP227" s="566"/>
      <c r="TMQ227" s="566"/>
      <c r="TMR227" s="566"/>
      <c r="TMS227" s="566"/>
      <c r="TMT227" s="566"/>
      <c r="TMU227" s="566"/>
      <c r="TMV227" s="566"/>
      <c r="TMW227" s="566"/>
      <c r="TMX227" s="566"/>
      <c r="TMY227" s="566"/>
      <c r="TMZ227" s="566"/>
      <c r="TNA227" s="566"/>
      <c r="TNB227" s="566"/>
      <c r="TNC227" s="566"/>
      <c r="TND227" s="227"/>
      <c r="TNE227" s="566"/>
      <c r="TNF227" s="566"/>
      <c r="TNG227" s="566"/>
      <c r="TNH227" s="566"/>
      <c r="TNI227" s="566"/>
      <c r="TNJ227" s="566"/>
      <c r="TNK227" s="566"/>
      <c r="TNL227" s="566"/>
      <c r="TNM227" s="566"/>
      <c r="TNN227" s="566"/>
      <c r="TNO227" s="566"/>
      <c r="TNP227" s="566"/>
      <c r="TNQ227" s="566"/>
      <c r="TNR227" s="566"/>
      <c r="TNS227" s="566"/>
      <c r="TNT227" s="227"/>
      <c r="TNU227" s="566"/>
      <c r="TNV227" s="566"/>
      <c r="TNW227" s="566"/>
      <c r="TNX227" s="566"/>
      <c r="TNY227" s="566"/>
      <c r="TNZ227" s="566"/>
      <c r="TOA227" s="566"/>
      <c r="TOB227" s="566"/>
      <c r="TOC227" s="566"/>
      <c r="TOD227" s="566"/>
      <c r="TOE227" s="566"/>
      <c r="TOF227" s="566"/>
      <c r="TOG227" s="566"/>
      <c r="TOH227" s="566"/>
      <c r="TOI227" s="566"/>
      <c r="TOJ227" s="227"/>
      <c r="TOK227" s="566"/>
      <c r="TOL227" s="566"/>
      <c r="TOM227" s="566"/>
      <c r="TON227" s="566"/>
      <c r="TOO227" s="566"/>
      <c r="TOP227" s="566"/>
      <c r="TOQ227" s="566"/>
      <c r="TOR227" s="566"/>
      <c r="TOS227" s="566"/>
      <c r="TOT227" s="566"/>
      <c r="TOU227" s="566"/>
      <c r="TOV227" s="566"/>
      <c r="TOW227" s="566"/>
      <c r="TOX227" s="566"/>
      <c r="TOY227" s="566"/>
      <c r="TOZ227" s="227"/>
      <c r="TPA227" s="566"/>
      <c r="TPB227" s="566"/>
      <c r="TPC227" s="566"/>
      <c r="TPD227" s="566"/>
      <c r="TPE227" s="566"/>
      <c r="TPF227" s="566"/>
      <c r="TPG227" s="566"/>
      <c r="TPH227" s="566"/>
      <c r="TPI227" s="566"/>
      <c r="TPJ227" s="566"/>
      <c r="TPK227" s="566"/>
      <c r="TPL227" s="566"/>
      <c r="TPM227" s="566"/>
      <c r="TPN227" s="566"/>
      <c r="TPO227" s="566"/>
      <c r="TPP227" s="227"/>
      <c r="TPQ227" s="566"/>
      <c r="TPR227" s="566"/>
      <c r="TPS227" s="566"/>
      <c r="TPT227" s="566"/>
      <c r="TPU227" s="566"/>
      <c r="TPV227" s="566"/>
      <c r="TPW227" s="566"/>
      <c r="TPX227" s="566"/>
      <c r="TPY227" s="566"/>
      <c r="TPZ227" s="566"/>
      <c r="TQA227" s="566"/>
      <c r="TQB227" s="566"/>
      <c r="TQC227" s="566"/>
      <c r="TQD227" s="566"/>
      <c r="TQE227" s="566"/>
      <c r="TQF227" s="227"/>
      <c r="TQG227" s="566"/>
      <c r="TQH227" s="566"/>
      <c r="TQI227" s="566"/>
      <c r="TQJ227" s="566"/>
      <c r="TQK227" s="566"/>
      <c r="TQL227" s="566"/>
      <c r="TQM227" s="566"/>
      <c r="TQN227" s="566"/>
      <c r="TQO227" s="566"/>
      <c r="TQP227" s="566"/>
      <c r="TQQ227" s="566"/>
      <c r="TQR227" s="566"/>
      <c r="TQS227" s="566"/>
      <c r="TQT227" s="566"/>
      <c r="TQU227" s="566"/>
      <c r="TQV227" s="227"/>
      <c r="TQW227" s="566"/>
      <c r="TQX227" s="566"/>
      <c r="TQY227" s="566"/>
      <c r="TQZ227" s="566"/>
      <c r="TRA227" s="566"/>
      <c r="TRB227" s="566"/>
      <c r="TRC227" s="566"/>
      <c r="TRD227" s="566"/>
      <c r="TRE227" s="566"/>
      <c r="TRF227" s="566"/>
      <c r="TRG227" s="566"/>
      <c r="TRH227" s="566"/>
      <c r="TRI227" s="566"/>
      <c r="TRJ227" s="566"/>
      <c r="TRK227" s="566"/>
      <c r="TRL227" s="227"/>
      <c r="TRM227" s="566"/>
      <c r="TRN227" s="566"/>
      <c r="TRO227" s="566"/>
      <c r="TRP227" s="566"/>
      <c r="TRQ227" s="566"/>
      <c r="TRR227" s="566"/>
      <c r="TRS227" s="566"/>
      <c r="TRT227" s="566"/>
      <c r="TRU227" s="566"/>
      <c r="TRV227" s="566"/>
      <c r="TRW227" s="566"/>
      <c r="TRX227" s="566"/>
      <c r="TRY227" s="566"/>
      <c r="TRZ227" s="566"/>
      <c r="TSA227" s="566"/>
      <c r="TSB227" s="227"/>
      <c r="TSC227" s="566"/>
      <c r="TSD227" s="566"/>
      <c r="TSE227" s="566"/>
      <c r="TSF227" s="566"/>
      <c r="TSG227" s="566"/>
      <c r="TSH227" s="566"/>
      <c r="TSI227" s="566"/>
      <c r="TSJ227" s="566"/>
      <c r="TSK227" s="566"/>
      <c r="TSL227" s="566"/>
      <c r="TSM227" s="566"/>
      <c r="TSN227" s="566"/>
      <c r="TSO227" s="566"/>
      <c r="TSP227" s="566"/>
      <c r="TSQ227" s="566"/>
      <c r="TSR227" s="227"/>
      <c r="TSS227" s="566"/>
      <c r="TST227" s="566"/>
      <c r="TSU227" s="566"/>
      <c r="TSV227" s="566"/>
      <c r="TSW227" s="566"/>
      <c r="TSX227" s="566"/>
      <c r="TSY227" s="566"/>
      <c r="TSZ227" s="566"/>
      <c r="TTA227" s="566"/>
      <c r="TTB227" s="566"/>
      <c r="TTC227" s="566"/>
      <c r="TTD227" s="566"/>
      <c r="TTE227" s="566"/>
      <c r="TTF227" s="566"/>
      <c r="TTG227" s="566"/>
      <c r="TTH227" s="227"/>
      <c r="TTI227" s="566"/>
      <c r="TTJ227" s="566"/>
      <c r="TTK227" s="566"/>
      <c r="TTL227" s="566"/>
      <c r="TTM227" s="566"/>
      <c r="TTN227" s="566"/>
      <c r="TTO227" s="566"/>
      <c r="TTP227" s="566"/>
      <c r="TTQ227" s="566"/>
      <c r="TTR227" s="566"/>
      <c r="TTS227" s="566"/>
      <c r="TTT227" s="566"/>
      <c r="TTU227" s="566"/>
      <c r="TTV227" s="566"/>
      <c r="TTW227" s="566"/>
      <c r="TTX227" s="227"/>
      <c r="TTY227" s="566"/>
      <c r="TTZ227" s="566"/>
      <c r="TUA227" s="566"/>
      <c r="TUB227" s="566"/>
      <c r="TUC227" s="566"/>
      <c r="TUD227" s="566"/>
      <c r="TUE227" s="566"/>
      <c r="TUF227" s="566"/>
      <c r="TUG227" s="566"/>
      <c r="TUH227" s="566"/>
      <c r="TUI227" s="566"/>
      <c r="TUJ227" s="566"/>
      <c r="TUK227" s="566"/>
      <c r="TUL227" s="566"/>
      <c r="TUM227" s="566"/>
      <c r="TUN227" s="227"/>
      <c r="TUO227" s="566"/>
      <c r="TUP227" s="566"/>
      <c r="TUQ227" s="566"/>
      <c r="TUR227" s="566"/>
      <c r="TUS227" s="566"/>
      <c r="TUT227" s="566"/>
      <c r="TUU227" s="566"/>
      <c r="TUV227" s="566"/>
      <c r="TUW227" s="566"/>
      <c r="TUX227" s="566"/>
      <c r="TUY227" s="566"/>
      <c r="TUZ227" s="566"/>
      <c r="TVA227" s="566"/>
      <c r="TVB227" s="566"/>
      <c r="TVC227" s="566"/>
      <c r="TVD227" s="227"/>
      <c r="TVE227" s="566"/>
      <c r="TVF227" s="566"/>
      <c r="TVG227" s="566"/>
      <c r="TVH227" s="566"/>
      <c r="TVI227" s="566"/>
      <c r="TVJ227" s="566"/>
      <c r="TVK227" s="566"/>
      <c r="TVL227" s="566"/>
      <c r="TVM227" s="566"/>
      <c r="TVN227" s="566"/>
      <c r="TVO227" s="566"/>
      <c r="TVP227" s="566"/>
      <c r="TVQ227" s="566"/>
      <c r="TVR227" s="566"/>
      <c r="TVS227" s="566"/>
      <c r="TVT227" s="227"/>
      <c r="TVU227" s="566"/>
      <c r="TVV227" s="566"/>
      <c r="TVW227" s="566"/>
      <c r="TVX227" s="566"/>
      <c r="TVY227" s="566"/>
      <c r="TVZ227" s="566"/>
      <c r="TWA227" s="566"/>
      <c r="TWB227" s="566"/>
      <c r="TWC227" s="566"/>
      <c r="TWD227" s="566"/>
      <c r="TWE227" s="566"/>
      <c r="TWF227" s="566"/>
      <c r="TWG227" s="566"/>
      <c r="TWH227" s="566"/>
      <c r="TWI227" s="566"/>
      <c r="TWJ227" s="227"/>
      <c r="TWK227" s="566"/>
      <c r="TWL227" s="566"/>
      <c r="TWM227" s="566"/>
      <c r="TWN227" s="566"/>
      <c r="TWO227" s="566"/>
      <c r="TWP227" s="566"/>
      <c r="TWQ227" s="566"/>
      <c r="TWR227" s="566"/>
      <c r="TWS227" s="566"/>
      <c r="TWT227" s="566"/>
      <c r="TWU227" s="566"/>
      <c r="TWV227" s="566"/>
      <c r="TWW227" s="566"/>
      <c r="TWX227" s="566"/>
      <c r="TWY227" s="566"/>
      <c r="TWZ227" s="227"/>
      <c r="TXA227" s="566"/>
      <c r="TXB227" s="566"/>
      <c r="TXC227" s="566"/>
      <c r="TXD227" s="566"/>
      <c r="TXE227" s="566"/>
      <c r="TXF227" s="566"/>
      <c r="TXG227" s="566"/>
      <c r="TXH227" s="566"/>
      <c r="TXI227" s="566"/>
      <c r="TXJ227" s="566"/>
      <c r="TXK227" s="566"/>
      <c r="TXL227" s="566"/>
      <c r="TXM227" s="566"/>
      <c r="TXN227" s="566"/>
      <c r="TXO227" s="566"/>
      <c r="TXP227" s="227"/>
      <c r="TXQ227" s="566"/>
      <c r="TXR227" s="566"/>
      <c r="TXS227" s="566"/>
      <c r="TXT227" s="566"/>
      <c r="TXU227" s="566"/>
      <c r="TXV227" s="566"/>
      <c r="TXW227" s="566"/>
      <c r="TXX227" s="566"/>
      <c r="TXY227" s="566"/>
      <c r="TXZ227" s="566"/>
      <c r="TYA227" s="566"/>
      <c r="TYB227" s="566"/>
      <c r="TYC227" s="566"/>
      <c r="TYD227" s="566"/>
      <c r="TYE227" s="566"/>
      <c r="TYF227" s="227"/>
      <c r="TYG227" s="566"/>
      <c r="TYH227" s="566"/>
      <c r="TYI227" s="566"/>
      <c r="TYJ227" s="566"/>
      <c r="TYK227" s="566"/>
      <c r="TYL227" s="566"/>
      <c r="TYM227" s="566"/>
      <c r="TYN227" s="566"/>
      <c r="TYO227" s="566"/>
      <c r="TYP227" s="566"/>
      <c r="TYQ227" s="566"/>
      <c r="TYR227" s="566"/>
      <c r="TYS227" s="566"/>
      <c r="TYT227" s="566"/>
      <c r="TYU227" s="566"/>
      <c r="TYV227" s="227"/>
      <c r="TYW227" s="566"/>
      <c r="TYX227" s="566"/>
      <c r="TYY227" s="566"/>
      <c r="TYZ227" s="566"/>
      <c r="TZA227" s="566"/>
      <c r="TZB227" s="566"/>
      <c r="TZC227" s="566"/>
      <c r="TZD227" s="566"/>
      <c r="TZE227" s="566"/>
      <c r="TZF227" s="566"/>
      <c r="TZG227" s="566"/>
      <c r="TZH227" s="566"/>
      <c r="TZI227" s="566"/>
      <c r="TZJ227" s="566"/>
      <c r="TZK227" s="566"/>
      <c r="TZL227" s="227"/>
      <c r="TZM227" s="566"/>
      <c r="TZN227" s="566"/>
      <c r="TZO227" s="566"/>
      <c r="TZP227" s="566"/>
      <c r="TZQ227" s="566"/>
      <c r="TZR227" s="566"/>
      <c r="TZS227" s="566"/>
      <c r="TZT227" s="566"/>
      <c r="TZU227" s="566"/>
      <c r="TZV227" s="566"/>
      <c r="TZW227" s="566"/>
      <c r="TZX227" s="566"/>
      <c r="TZY227" s="566"/>
      <c r="TZZ227" s="566"/>
      <c r="UAA227" s="566"/>
      <c r="UAB227" s="227"/>
      <c r="UAC227" s="566"/>
      <c r="UAD227" s="566"/>
      <c r="UAE227" s="566"/>
      <c r="UAF227" s="566"/>
      <c r="UAG227" s="566"/>
      <c r="UAH227" s="566"/>
      <c r="UAI227" s="566"/>
      <c r="UAJ227" s="566"/>
      <c r="UAK227" s="566"/>
      <c r="UAL227" s="566"/>
      <c r="UAM227" s="566"/>
      <c r="UAN227" s="566"/>
      <c r="UAO227" s="566"/>
      <c r="UAP227" s="566"/>
      <c r="UAQ227" s="566"/>
      <c r="UAR227" s="227"/>
      <c r="UAS227" s="566"/>
      <c r="UAT227" s="566"/>
      <c r="UAU227" s="566"/>
      <c r="UAV227" s="566"/>
      <c r="UAW227" s="566"/>
      <c r="UAX227" s="566"/>
      <c r="UAY227" s="566"/>
      <c r="UAZ227" s="566"/>
      <c r="UBA227" s="566"/>
      <c r="UBB227" s="566"/>
      <c r="UBC227" s="566"/>
      <c r="UBD227" s="566"/>
      <c r="UBE227" s="566"/>
      <c r="UBF227" s="566"/>
      <c r="UBG227" s="566"/>
      <c r="UBH227" s="227"/>
      <c r="UBI227" s="566"/>
      <c r="UBJ227" s="566"/>
      <c r="UBK227" s="566"/>
      <c r="UBL227" s="566"/>
      <c r="UBM227" s="566"/>
      <c r="UBN227" s="566"/>
      <c r="UBO227" s="566"/>
      <c r="UBP227" s="566"/>
      <c r="UBQ227" s="566"/>
      <c r="UBR227" s="566"/>
      <c r="UBS227" s="566"/>
      <c r="UBT227" s="566"/>
      <c r="UBU227" s="566"/>
      <c r="UBV227" s="566"/>
      <c r="UBW227" s="566"/>
      <c r="UBX227" s="227"/>
      <c r="UBY227" s="566"/>
      <c r="UBZ227" s="566"/>
      <c r="UCA227" s="566"/>
      <c r="UCB227" s="566"/>
      <c r="UCC227" s="566"/>
      <c r="UCD227" s="566"/>
      <c r="UCE227" s="566"/>
      <c r="UCF227" s="566"/>
      <c r="UCG227" s="566"/>
      <c r="UCH227" s="566"/>
      <c r="UCI227" s="566"/>
      <c r="UCJ227" s="566"/>
      <c r="UCK227" s="566"/>
      <c r="UCL227" s="566"/>
      <c r="UCM227" s="566"/>
      <c r="UCN227" s="227"/>
      <c r="UCO227" s="566"/>
      <c r="UCP227" s="566"/>
      <c r="UCQ227" s="566"/>
      <c r="UCR227" s="566"/>
      <c r="UCS227" s="566"/>
      <c r="UCT227" s="566"/>
      <c r="UCU227" s="566"/>
      <c r="UCV227" s="566"/>
      <c r="UCW227" s="566"/>
      <c r="UCX227" s="566"/>
      <c r="UCY227" s="566"/>
      <c r="UCZ227" s="566"/>
      <c r="UDA227" s="566"/>
      <c r="UDB227" s="566"/>
      <c r="UDC227" s="566"/>
      <c r="UDD227" s="227"/>
      <c r="UDE227" s="566"/>
      <c r="UDF227" s="566"/>
      <c r="UDG227" s="566"/>
      <c r="UDH227" s="566"/>
      <c r="UDI227" s="566"/>
      <c r="UDJ227" s="566"/>
      <c r="UDK227" s="566"/>
      <c r="UDL227" s="566"/>
      <c r="UDM227" s="566"/>
      <c r="UDN227" s="566"/>
      <c r="UDO227" s="566"/>
      <c r="UDP227" s="566"/>
      <c r="UDQ227" s="566"/>
      <c r="UDR227" s="566"/>
      <c r="UDS227" s="566"/>
      <c r="UDT227" s="227"/>
      <c r="UDU227" s="566"/>
      <c r="UDV227" s="566"/>
      <c r="UDW227" s="566"/>
      <c r="UDX227" s="566"/>
      <c r="UDY227" s="566"/>
      <c r="UDZ227" s="566"/>
      <c r="UEA227" s="566"/>
      <c r="UEB227" s="566"/>
      <c r="UEC227" s="566"/>
      <c r="UED227" s="566"/>
      <c r="UEE227" s="566"/>
      <c r="UEF227" s="566"/>
      <c r="UEG227" s="566"/>
      <c r="UEH227" s="566"/>
      <c r="UEI227" s="566"/>
      <c r="UEJ227" s="227"/>
      <c r="UEK227" s="566"/>
      <c r="UEL227" s="566"/>
      <c r="UEM227" s="566"/>
      <c r="UEN227" s="566"/>
      <c r="UEO227" s="566"/>
      <c r="UEP227" s="566"/>
      <c r="UEQ227" s="566"/>
      <c r="UER227" s="566"/>
      <c r="UES227" s="566"/>
      <c r="UET227" s="566"/>
      <c r="UEU227" s="566"/>
      <c r="UEV227" s="566"/>
      <c r="UEW227" s="566"/>
      <c r="UEX227" s="566"/>
      <c r="UEY227" s="566"/>
      <c r="UEZ227" s="227"/>
      <c r="UFA227" s="566"/>
      <c r="UFB227" s="566"/>
      <c r="UFC227" s="566"/>
      <c r="UFD227" s="566"/>
      <c r="UFE227" s="566"/>
      <c r="UFF227" s="566"/>
      <c r="UFG227" s="566"/>
      <c r="UFH227" s="566"/>
      <c r="UFI227" s="566"/>
      <c r="UFJ227" s="566"/>
      <c r="UFK227" s="566"/>
      <c r="UFL227" s="566"/>
      <c r="UFM227" s="566"/>
      <c r="UFN227" s="566"/>
      <c r="UFO227" s="566"/>
      <c r="UFP227" s="227"/>
      <c r="UFQ227" s="566"/>
      <c r="UFR227" s="566"/>
      <c r="UFS227" s="566"/>
      <c r="UFT227" s="566"/>
      <c r="UFU227" s="566"/>
      <c r="UFV227" s="566"/>
      <c r="UFW227" s="566"/>
      <c r="UFX227" s="566"/>
      <c r="UFY227" s="566"/>
      <c r="UFZ227" s="566"/>
      <c r="UGA227" s="566"/>
      <c r="UGB227" s="566"/>
      <c r="UGC227" s="566"/>
      <c r="UGD227" s="566"/>
      <c r="UGE227" s="566"/>
      <c r="UGF227" s="227"/>
      <c r="UGG227" s="566"/>
      <c r="UGH227" s="566"/>
      <c r="UGI227" s="566"/>
      <c r="UGJ227" s="566"/>
      <c r="UGK227" s="566"/>
      <c r="UGL227" s="566"/>
      <c r="UGM227" s="566"/>
      <c r="UGN227" s="566"/>
      <c r="UGO227" s="566"/>
      <c r="UGP227" s="566"/>
      <c r="UGQ227" s="566"/>
      <c r="UGR227" s="566"/>
      <c r="UGS227" s="566"/>
      <c r="UGT227" s="566"/>
      <c r="UGU227" s="566"/>
      <c r="UGV227" s="227"/>
      <c r="UGW227" s="566"/>
      <c r="UGX227" s="566"/>
      <c r="UGY227" s="566"/>
      <c r="UGZ227" s="566"/>
      <c r="UHA227" s="566"/>
      <c r="UHB227" s="566"/>
      <c r="UHC227" s="566"/>
      <c r="UHD227" s="566"/>
      <c r="UHE227" s="566"/>
      <c r="UHF227" s="566"/>
      <c r="UHG227" s="566"/>
      <c r="UHH227" s="566"/>
      <c r="UHI227" s="566"/>
      <c r="UHJ227" s="566"/>
      <c r="UHK227" s="566"/>
      <c r="UHL227" s="227"/>
      <c r="UHM227" s="566"/>
      <c r="UHN227" s="566"/>
      <c r="UHO227" s="566"/>
      <c r="UHP227" s="566"/>
      <c r="UHQ227" s="566"/>
      <c r="UHR227" s="566"/>
      <c r="UHS227" s="566"/>
      <c r="UHT227" s="566"/>
      <c r="UHU227" s="566"/>
      <c r="UHV227" s="566"/>
      <c r="UHW227" s="566"/>
      <c r="UHX227" s="566"/>
      <c r="UHY227" s="566"/>
      <c r="UHZ227" s="566"/>
      <c r="UIA227" s="566"/>
      <c r="UIB227" s="227"/>
      <c r="UIC227" s="566"/>
      <c r="UID227" s="566"/>
      <c r="UIE227" s="566"/>
      <c r="UIF227" s="566"/>
      <c r="UIG227" s="566"/>
      <c r="UIH227" s="566"/>
      <c r="UII227" s="566"/>
      <c r="UIJ227" s="566"/>
      <c r="UIK227" s="566"/>
      <c r="UIL227" s="566"/>
      <c r="UIM227" s="566"/>
      <c r="UIN227" s="566"/>
      <c r="UIO227" s="566"/>
      <c r="UIP227" s="566"/>
      <c r="UIQ227" s="566"/>
      <c r="UIR227" s="227"/>
      <c r="UIS227" s="566"/>
      <c r="UIT227" s="566"/>
      <c r="UIU227" s="566"/>
      <c r="UIV227" s="566"/>
      <c r="UIW227" s="566"/>
      <c r="UIX227" s="566"/>
      <c r="UIY227" s="566"/>
      <c r="UIZ227" s="566"/>
      <c r="UJA227" s="566"/>
      <c r="UJB227" s="566"/>
      <c r="UJC227" s="566"/>
      <c r="UJD227" s="566"/>
      <c r="UJE227" s="566"/>
      <c r="UJF227" s="566"/>
      <c r="UJG227" s="566"/>
      <c r="UJH227" s="227"/>
      <c r="UJI227" s="566"/>
      <c r="UJJ227" s="566"/>
      <c r="UJK227" s="566"/>
      <c r="UJL227" s="566"/>
      <c r="UJM227" s="566"/>
      <c r="UJN227" s="566"/>
      <c r="UJO227" s="566"/>
      <c r="UJP227" s="566"/>
      <c r="UJQ227" s="566"/>
      <c r="UJR227" s="566"/>
      <c r="UJS227" s="566"/>
      <c r="UJT227" s="566"/>
      <c r="UJU227" s="566"/>
      <c r="UJV227" s="566"/>
      <c r="UJW227" s="566"/>
      <c r="UJX227" s="227"/>
      <c r="UJY227" s="566"/>
      <c r="UJZ227" s="566"/>
      <c r="UKA227" s="566"/>
      <c r="UKB227" s="566"/>
      <c r="UKC227" s="566"/>
      <c r="UKD227" s="566"/>
      <c r="UKE227" s="566"/>
      <c r="UKF227" s="566"/>
      <c r="UKG227" s="566"/>
      <c r="UKH227" s="566"/>
      <c r="UKI227" s="566"/>
      <c r="UKJ227" s="566"/>
      <c r="UKK227" s="566"/>
      <c r="UKL227" s="566"/>
      <c r="UKM227" s="566"/>
      <c r="UKN227" s="227"/>
      <c r="UKO227" s="566"/>
      <c r="UKP227" s="566"/>
      <c r="UKQ227" s="566"/>
      <c r="UKR227" s="566"/>
      <c r="UKS227" s="566"/>
      <c r="UKT227" s="566"/>
      <c r="UKU227" s="566"/>
      <c r="UKV227" s="566"/>
      <c r="UKW227" s="566"/>
      <c r="UKX227" s="566"/>
      <c r="UKY227" s="566"/>
      <c r="UKZ227" s="566"/>
      <c r="ULA227" s="566"/>
      <c r="ULB227" s="566"/>
      <c r="ULC227" s="566"/>
      <c r="ULD227" s="227"/>
      <c r="ULE227" s="566"/>
      <c r="ULF227" s="566"/>
      <c r="ULG227" s="566"/>
      <c r="ULH227" s="566"/>
      <c r="ULI227" s="566"/>
      <c r="ULJ227" s="566"/>
      <c r="ULK227" s="566"/>
      <c r="ULL227" s="566"/>
      <c r="ULM227" s="566"/>
      <c r="ULN227" s="566"/>
      <c r="ULO227" s="566"/>
      <c r="ULP227" s="566"/>
      <c r="ULQ227" s="566"/>
      <c r="ULR227" s="566"/>
      <c r="ULS227" s="566"/>
      <c r="ULT227" s="227"/>
      <c r="ULU227" s="566"/>
      <c r="ULV227" s="566"/>
      <c r="ULW227" s="566"/>
      <c r="ULX227" s="566"/>
      <c r="ULY227" s="566"/>
      <c r="ULZ227" s="566"/>
      <c r="UMA227" s="566"/>
      <c r="UMB227" s="566"/>
      <c r="UMC227" s="566"/>
      <c r="UMD227" s="566"/>
      <c r="UME227" s="566"/>
      <c r="UMF227" s="566"/>
      <c r="UMG227" s="566"/>
      <c r="UMH227" s="566"/>
      <c r="UMI227" s="566"/>
      <c r="UMJ227" s="227"/>
      <c r="UMK227" s="566"/>
      <c r="UML227" s="566"/>
      <c r="UMM227" s="566"/>
      <c r="UMN227" s="566"/>
      <c r="UMO227" s="566"/>
      <c r="UMP227" s="566"/>
      <c r="UMQ227" s="566"/>
      <c r="UMR227" s="566"/>
      <c r="UMS227" s="566"/>
      <c r="UMT227" s="566"/>
      <c r="UMU227" s="566"/>
      <c r="UMV227" s="566"/>
      <c r="UMW227" s="566"/>
      <c r="UMX227" s="566"/>
      <c r="UMY227" s="566"/>
      <c r="UMZ227" s="227"/>
      <c r="UNA227" s="566"/>
      <c r="UNB227" s="566"/>
      <c r="UNC227" s="566"/>
      <c r="UND227" s="566"/>
      <c r="UNE227" s="566"/>
      <c r="UNF227" s="566"/>
      <c r="UNG227" s="566"/>
      <c r="UNH227" s="566"/>
      <c r="UNI227" s="566"/>
      <c r="UNJ227" s="566"/>
      <c r="UNK227" s="566"/>
      <c r="UNL227" s="566"/>
      <c r="UNM227" s="566"/>
      <c r="UNN227" s="566"/>
      <c r="UNO227" s="566"/>
      <c r="UNP227" s="227"/>
      <c r="UNQ227" s="566"/>
      <c r="UNR227" s="566"/>
      <c r="UNS227" s="566"/>
      <c r="UNT227" s="566"/>
      <c r="UNU227" s="566"/>
      <c r="UNV227" s="566"/>
      <c r="UNW227" s="566"/>
      <c r="UNX227" s="566"/>
      <c r="UNY227" s="566"/>
      <c r="UNZ227" s="566"/>
      <c r="UOA227" s="566"/>
      <c r="UOB227" s="566"/>
      <c r="UOC227" s="566"/>
      <c r="UOD227" s="566"/>
      <c r="UOE227" s="566"/>
      <c r="UOF227" s="227"/>
      <c r="UOG227" s="566"/>
      <c r="UOH227" s="566"/>
      <c r="UOI227" s="566"/>
      <c r="UOJ227" s="566"/>
      <c r="UOK227" s="566"/>
      <c r="UOL227" s="566"/>
      <c r="UOM227" s="566"/>
      <c r="UON227" s="566"/>
      <c r="UOO227" s="566"/>
      <c r="UOP227" s="566"/>
      <c r="UOQ227" s="566"/>
      <c r="UOR227" s="566"/>
      <c r="UOS227" s="566"/>
      <c r="UOT227" s="566"/>
      <c r="UOU227" s="566"/>
      <c r="UOV227" s="227"/>
      <c r="UOW227" s="566"/>
      <c r="UOX227" s="566"/>
      <c r="UOY227" s="566"/>
      <c r="UOZ227" s="566"/>
      <c r="UPA227" s="566"/>
      <c r="UPB227" s="566"/>
      <c r="UPC227" s="566"/>
      <c r="UPD227" s="566"/>
      <c r="UPE227" s="566"/>
      <c r="UPF227" s="566"/>
      <c r="UPG227" s="566"/>
      <c r="UPH227" s="566"/>
      <c r="UPI227" s="566"/>
      <c r="UPJ227" s="566"/>
      <c r="UPK227" s="566"/>
      <c r="UPL227" s="227"/>
      <c r="UPM227" s="566"/>
      <c r="UPN227" s="566"/>
      <c r="UPO227" s="566"/>
      <c r="UPP227" s="566"/>
      <c r="UPQ227" s="566"/>
      <c r="UPR227" s="566"/>
      <c r="UPS227" s="566"/>
      <c r="UPT227" s="566"/>
      <c r="UPU227" s="566"/>
      <c r="UPV227" s="566"/>
      <c r="UPW227" s="566"/>
      <c r="UPX227" s="566"/>
      <c r="UPY227" s="566"/>
      <c r="UPZ227" s="566"/>
      <c r="UQA227" s="566"/>
      <c r="UQB227" s="227"/>
      <c r="UQC227" s="566"/>
      <c r="UQD227" s="566"/>
      <c r="UQE227" s="566"/>
      <c r="UQF227" s="566"/>
      <c r="UQG227" s="566"/>
      <c r="UQH227" s="566"/>
      <c r="UQI227" s="566"/>
      <c r="UQJ227" s="566"/>
      <c r="UQK227" s="566"/>
      <c r="UQL227" s="566"/>
      <c r="UQM227" s="566"/>
      <c r="UQN227" s="566"/>
      <c r="UQO227" s="566"/>
      <c r="UQP227" s="566"/>
      <c r="UQQ227" s="566"/>
      <c r="UQR227" s="227"/>
      <c r="UQS227" s="566"/>
      <c r="UQT227" s="566"/>
      <c r="UQU227" s="566"/>
      <c r="UQV227" s="566"/>
      <c r="UQW227" s="566"/>
      <c r="UQX227" s="566"/>
      <c r="UQY227" s="566"/>
      <c r="UQZ227" s="566"/>
      <c r="URA227" s="566"/>
      <c r="URB227" s="566"/>
      <c r="URC227" s="566"/>
      <c r="URD227" s="566"/>
      <c r="URE227" s="566"/>
      <c r="URF227" s="566"/>
      <c r="URG227" s="566"/>
      <c r="URH227" s="227"/>
      <c r="URI227" s="566"/>
      <c r="URJ227" s="566"/>
      <c r="URK227" s="566"/>
      <c r="URL227" s="566"/>
      <c r="URM227" s="566"/>
      <c r="URN227" s="566"/>
      <c r="URO227" s="566"/>
      <c r="URP227" s="566"/>
      <c r="URQ227" s="566"/>
      <c r="URR227" s="566"/>
      <c r="URS227" s="566"/>
      <c r="URT227" s="566"/>
      <c r="URU227" s="566"/>
      <c r="URV227" s="566"/>
      <c r="URW227" s="566"/>
      <c r="URX227" s="227"/>
      <c r="URY227" s="566"/>
      <c r="URZ227" s="566"/>
      <c r="USA227" s="566"/>
      <c r="USB227" s="566"/>
      <c r="USC227" s="566"/>
      <c r="USD227" s="566"/>
      <c r="USE227" s="566"/>
      <c r="USF227" s="566"/>
      <c r="USG227" s="566"/>
      <c r="USH227" s="566"/>
      <c r="USI227" s="566"/>
      <c r="USJ227" s="566"/>
      <c r="USK227" s="566"/>
      <c r="USL227" s="566"/>
      <c r="USM227" s="566"/>
      <c r="USN227" s="227"/>
      <c r="USO227" s="566"/>
      <c r="USP227" s="566"/>
      <c r="USQ227" s="566"/>
      <c r="USR227" s="566"/>
      <c r="USS227" s="566"/>
      <c r="UST227" s="566"/>
      <c r="USU227" s="566"/>
      <c r="USV227" s="566"/>
      <c r="USW227" s="566"/>
      <c r="USX227" s="566"/>
      <c r="USY227" s="566"/>
      <c r="USZ227" s="566"/>
      <c r="UTA227" s="566"/>
      <c r="UTB227" s="566"/>
      <c r="UTC227" s="566"/>
      <c r="UTD227" s="227"/>
      <c r="UTE227" s="566"/>
      <c r="UTF227" s="566"/>
      <c r="UTG227" s="566"/>
      <c r="UTH227" s="566"/>
      <c r="UTI227" s="566"/>
      <c r="UTJ227" s="566"/>
      <c r="UTK227" s="566"/>
      <c r="UTL227" s="566"/>
      <c r="UTM227" s="566"/>
      <c r="UTN227" s="566"/>
      <c r="UTO227" s="566"/>
      <c r="UTP227" s="566"/>
      <c r="UTQ227" s="566"/>
      <c r="UTR227" s="566"/>
      <c r="UTS227" s="566"/>
      <c r="UTT227" s="227"/>
      <c r="UTU227" s="566"/>
      <c r="UTV227" s="566"/>
      <c r="UTW227" s="566"/>
      <c r="UTX227" s="566"/>
      <c r="UTY227" s="566"/>
      <c r="UTZ227" s="566"/>
      <c r="UUA227" s="566"/>
      <c r="UUB227" s="566"/>
      <c r="UUC227" s="566"/>
      <c r="UUD227" s="566"/>
      <c r="UUE227" s="566"/>
      <c r="UUF227" s="566"/>
      <c r="UUG227" s="566"/>
      <c r="UUH227" s="566"/>
      <c r="UUI227" s="566"/>
      <c r="UUJ227" s="227"/>
      <c r="UUK227" s="566"/>
      <c r="UUL227" s="566"/>
      <c r="UUM227" s="566"/>
      <c r="UUN227" s="566"/>
      <c r="UUO227" s="566"/>
      <c r="UUP227" s="566"/>
      <c r="UUQ227" s="566"/>
      <c r="UUR227" s="566"/>
      <c r="UUS227" s="566"/>
      <c r="UUT227" s="566"/>
      <c r="UUU227" s="566"/>
      <c r="UUV227" s="566"/>
      <c r="UUW227" s="566"/>
      <c r="UUX227" s="566"/>
      <c r="UUY227" s="566"/>
      <c r="UUZ227" s="227"/>
      <c r="UVA227" s="566"/>
      <c r="UVB227" s="566"/>
      <c r="UVC227" s="566"/>
      <c r="UVD227" s="566"/>
      <c r="UVE227" s="566"/>
      <c r="UVF227" s="566"/>
      <c r="UVG227" s="566"/>
      <c r="UVH227" s="566"/>
      <c r="UVI227" s="566"/>
      <c r="UVJ227" s="566"/>
      <c r="UVK227" s="566"/>
      <c r="UVL227" s="566"/>
      <c r="UVM227" s="566"/>
      <c r="UVN227" s="566"/>
      <c r="UVO227" s="566"/>
      <c r="UVP227" s="227"/>
      <c r="UVQ227" s="566"/>
      <c r="UVR227" s="566"/>
      <c r="UVS227" s="566"/>
      <c r="UVT227" s="566"/>
      <c r="UVU227" s="566"/>
      <c r="UVV227" s="566"/>
      <c r="UVW227" s="566"/>
      <c r="UVX227" s="566"/>
      <c r="UVY227" s="566"/>
      <c r="UVZ227" s="566"/>
      <c r="UWA227" s="566"/>
      <c r="UWB227" s="566"/>
      <c r="UWC227" s="566"/>
      <c r="UWD227" s="566"/>
      <c r="UWE227" s="566"/>
      <c r="UWF227" s="227"/>
      <c r="UWG227" s="566"/>
      <c r="UWH227" s="566"/>
      <c r="UWI227" s="566"/>
      <c r="UWJ227" s="566"/>
      <c r="UWK227" s="566"/>
      <c r="UWL227" s="566"/>
      <c r="UWM227" s="566"/>
      <c r="UWN227" s="566"/>
      <c r="UWO227" s="566"/>
      <c r="UWP227" s="566"/>
      <c r="UWQ227" s="566"/>
      <c r="UWR227" s="566"/>
      <c r="UWS227" s="566"/>
      <c r="UWT227" s="566"/>
      <c r="UWU227" s="566"/>
      <c r="UWV227" s="227"/>
      <c r="UWW227" s="566"/>
      <c r="UWX227" s="566"/>
      <c r="UWY227" s="566"/>
      <c r="UWZ227" s="566"/>
      <c r="UXA227" s="566"/>
      <c r="UXB227" s="566"/>
      <c r="UXC227" s="566"/>
      <c r="UXD227" s="566"/>
      <c r="UXE227" s="566"/>
      <c r="UXF227" s="566"/>
      <c r="UXG227" s="566"/>
      <c r="UXH227" s="566"/>
      <c r="UXI227" s="566"/>
      <c r="UXJ227" s="566"/>
      <c r="UXK227" s="566"/>
      <c r="UXL227" s="227"/>
      <c r="UXM227" s="566"/>
      <c r="UXN227" s="566"/>
      <c r="UXO227" s="566"/>
      <c r="UXP227" s="566"/>
      <c r="UXQ227" s="566"/>
      <c r="UXR227" s="566"/>
      <c r="UXS227" s="566"/>
      <c r="UXT227" s="566"/>
      <c r="UXU227" s="566"/>
      <c r="UXV227" s="566"/>
      <c r="UXW227" s="566"/>
      <c r="UXX227" s="566"/>
      <c r="UXY227" s="566"/>
      <c r="UXZ227" s="566"/>
      <c r="UYA227" s="566"/>
      <c r="UYB227" s="227"/>
      <c r="UYC227" s="566"/>
      <c r="UYD227" s="566"/>
      <c r="UYE227" s="566"/>
      <c r="UYF227" s="566"/>
      <c r="UYG227" s="566"/>
      <c r="UYH227" s="566"/>
      <c r="UYI227" s="566"/>
      <c r="UYJ227" s="566"/>
      <c r="UYK227" s="566"/>
      <c r="UYL227" s="566"/>
      <c r="UYM227" s="566"/>
      <c r="UYN227" s="566"/>
      <c r="UYO227" s="566"/>
      <c r="UYP227" s="566"/>
      <c r="UYQ227" s="566"/>
      <c r="UYR227" s="227"/>
      <c r="UYS227" s="566"/>
      <c r="UYT227" s="566"/>
      <c r="UYU227" s="566"/>
      <c r="UYV227" s="566"/>
      <c r="UYW227" s="566"/>
      <c r="UYX227" s="566"/>
      <c r="UYY227" s="566"/>
      <c r="UYZ227" s="566"/>
      <c r="UZA227" s="566"/>
      <c r="UZB227" s="566"/>
      <c r="UZC227" s="566"/>
      <c r="UZD227" s="566"/>
      <c r="UZE227" s="566"/>
      <c r="UZF227" s="566"/>
      <c r="UZG227" s="566"/>
      <c r="UZH227" s="227"/>
      <c r="UZI227" s="566"/>
      <c r="UZJ227" s="566"/>
      <c r="UZK227" s="566"/>
      <c r="UZL227" s="566"/>
      <c r="UZM227" s="566"/>
      <c r="UZN227" s="566"/>
      <c r="UZO227" s="566"/>
      <c r="UZP227" s="566"/>
      <c r="UZQ227" s="566"/>
      <c r="UZR227" s="566"/>
      <c r="UZS227" s="566"/>
      <c r="UZT227" s="566"/>
      <c r="UZU227" s="566"/>
      <c r="UZV227" s="566"/>
      <c r="UZW227" s="566"/>
      <c r="UZX227" s="227"/>
      <c r="UZY227" s="566"/>
      <c r="UZZ227" s="566"/>
      <c r="VAA227" s="566"/>
      <c r="VAB227" s="566"/>
      <c r="VAC227" s="566"/>
      <c r="VAD227" s="566"/>
      <c r="VAE227" s="566"/>
      <c r="VAF227" s="566"/>
      <c r="VAG227" s="566"/>
      <c r="VAH227" s="566"/>
      <c r="VAI227" s="566"/>
      <c r="VAJ227" s="566"/>
      <c r="VAK227" s="566"/>
      <c r="VAL227" s="566"/>
      <c r="VAM227" s="566"/>
      <c r="VAN227" s="227"/>
      <c r="VAO227" s="566"/>
      <c r="VAP227" s="566"/>
      <c r="VAQ227" s="566"/>
      <c r="VAR227" s="566"/>
      <c r="VAS227" s="566"/>
      <c r="VAT227" s="566"/>
      <c r="VAU227" s="566"/>
      <c r="VAV227" s="566"/>
      <c r="VAW227" s="566"/>
      <c r="VAX227" s="566"/>
      <c r="VAY227" s="566"/>
      <c r="VAZ227" s="566"/>
      <c r="VBA227" s="566"/>
      <c r="VBB227" s="566"/>
      <c r="VBC227" s="566"/>
      <c r="VBD227" s="227"/>
      <c r="VBE227" s="566"/>
      <c r="VBF227" s="566"/>
      <c r="VBG227" s="566"/>
      <c r="VBH227" s="566"/>
      <c r="VBI227" s="566"/>
      <c r="VBJ227" s="566"/>
      <c r="VBK227" s="566"/>
      <c r="VBL227" s="566"/>
      <c r="VBM227" s="566"/>
      <c r="VBN227" s="566"/>
      <c r="VBO227" s="566"/>
      <c r="VBP227" s="566"/>
      <c r="VBQ227" s="566"/>
      <c r="VBR227" s="566"/>
      <c r="VBS227" s="566"/>
      <c r="VBT227" s="227"/>
      <c r="VBU227" s="566"/>
      <c r="VBV227" s="566"/>
      <c r="VBW227" s="566"/>
      <c r="VBX227" s="566"/>
      <c r="VBY227" s="566"/>
      <c r="VBZ227" s="566"/>
      <c r="VCA227" s="566"/>
      <c r="VCB227" s="566"/>
      <c r="VCC227" s="566"/>
      <c r="VCD227" s="566"/>
      <c r="VCE227" s="566"/>
      <c r="VCF227" s="566"/>
      <c r="VCG227" s="566"/>
      <c r="VCH227" s="566"/>
      <c r="VCI227" s="566"/>
      <c r="VCJ227" s="227"/>
      <c r="VCK227" s="566"/>
      <c r="VCL227" s="566"/>
      <c r="VCM227" s="566"/>
      <c r="VCN227" s="566"/>
      <c r="VCO227" s="566"/>
      <c r="VCP227" s="566"/>
      <c r="VCQ227" s="566"/>
      <c r="VCR227" s="566"/>
      <c r="VCS227" s="566"/>
      <c r="VCT227" s="566"/>
      <c r="VCU227" s="566"/>
      <c r="VCV227" s="566"/>
      <c r="VCW227" s="566"/>
      <c r="VCX227" s="566"/>
      <c r="VCY227" s="566"/>
      <c r="VCZ227" s="227"/>
      <c r="VDA227" s="566"/>
      <c r="VDB227" s="566"/>
      <c r="VDC227" s="566"/>
      <c r="VDD227" s="566"/>
      <c r="VDE227" s="566"/>
      <c r="VDF227" s="566"/>
      <c r="VDG227" s="566"/>
      <c r="VDH227" s="566"/>
      <c r="VDI227" s="566"/>
      <c r="VDJ227" s="566"/>
      <c r="VDK227" s="566"/>
      <c r="VDL227" s="566"/>
      <c r="VDM227" s="566"/>
      <c r="VDN227" s="566"/>
      <c r="VDO227" s="566"/>
      <c r="VDP227" s="227"/>
      <c r="VDQ227" s="566"/>
      <c r="VDR227" s="566"/>
      <c r="VDS227" s="566"/>
      <c r="VDT227" s="566"/>
      <c r="VDU227" s="566"/>
      <c r="VDV227" s="566"/>
      <c r="VDW227" s="566"/>
      <c r="VDX227" s="566"/>
      <c r="VDY227" s="566"/>
      <c r="VDZ227" s="566"/>
      <c r="VEA227" s="566"/>
      <c r="VEB227" s="566"/>
      <c r="VEC227" s="566"/>
      <c r="VED227" s="566"/>
      <c r="VEE227" s="566"/>
      <c r="VEF227" s="227"/>
      <c r="VEG227" s="566"/>
      <c r="VEH227" s="566"/>
      <c r="VEI227" s="566"/>
      <c r="VEJ227" s="566"/>
      <c r="VEK227" s="566"/>
      <c r="VEL227" s="566"/>
      <c r="VEM227" s="566"/>
      <c r="VEN227" s="566"/>
      <c r="VEO227" s="566"/>
      <c r="VEP227" s="566"/>
      <c r="VEQ227" s="566"/>
      <c r="VER227" s="566"/>
      <c r="VES227" s="566"/>
      <c r="VET227" s="566"/>
      <c r="VEU227" s="566"/>
      <c r="VEV227" s="227"/>
      <c r="VEW227" s="566"/>
      <c r="VEX227" s="566"/>
      <c r="VEY227" s="566"/>
      <c r="VEZ227" s="566"/>
      <c r="VFA227" s="566"/>
      <c r="VFB227" s="566"/>
      <c r="VFC227" s="566"/>
      <c r="VFD227" s="566"/>
      <c r="VFE227" s="566"/>
      <c r="VFF227" s="566"/>
      <c r="VFG227" s="566"/>
      <c r="VFH227" s="566"/>
      <c r="VFI227" s="566"/>
      <c r="VFJ227" s="566"/>
      <c r="VFK227" s="566"/>
      <c r="VFL227" s="227"/>
      <c r="VFM227" s="566"/>
      <c r="VFN227" s="566"/>
      <c r="VFO227" s="566"/>
      <c r="VFP227" s="566"/>
      <c r="VFQ227" s="566"/>
      <c r="VFR227" s="566"/>
      <c r="VFS227" s="566"/>
      <c r="VFT227" s="566"/>
      <c r="VFU227" s="566"/>
      <c r="VFV227" s="566"/>
      <c r="VFW227" s="566"/>
      <c r="VFX227" s="566"/>
      <c r="VFY227" s="566"/>
      <c r="VFZ227" s="566"/>
      <c r="VGA227" s="566"/>
      <c r="VGB227" s="227"/>
      <c r="VGC227" s="566"/>
      <c r="VGD227" s="566"/>
      <c r="VGE227" s="566"/>
      <c r="VGF227" s="566"/>
      <c r="VGG227" s="566"/>
      <c r="VGH227" s="566"/>
      <c r="VGI227" s="566"/>
      <c r="VGJ227" s="566"/>
      <c r="VGK227" s="566"/>
      <c r="VGL227" s="566"/>
      <c r="VGM227" s="566"/>
      <c r="VGN227" s="566"/>
      <c r="VGO227" s="566"/>
      <c r="VGP227" s="566"/>
      <c r="VGQ227" s="566"/>
      <c r="VGR227" s="227"/>
      <c r="VGS227" s="566"/>
      <c r="VGT227" s="566"/>
      <c r="VGU227" s="566"/>
      <c r="VGV227" s="566"/>
      <c r="VGW227" s="566"/>
      <c r="VGX227" s="566"/>
      <c r="VGY227" s="566"/>
      <c r="VGZ227" s="566"/>
      <c r="VHA227" s="566"/>
      <c r="VHB227" s="566"/>
      <c r="VHC227" s="566"/>
      <c r="VHD227" s="566"/>
      <c r="VHE227" s="566"/>
      <c r="VHF227" s="566"/>
      <c r="VHG227" s="566"/>
      <c r="VHH227" s="227"/>
      <c r="VHI227" s="566"/>
      <c r="VHJ227" s="566"/>
      <c r="VHK227" s="566"/>
      <c r="VHL227" s="566"/>
      <c r="VHM227" s="566"/>
      <c r="VHN227" s="566"/>
      <c r="VHO227" s="566"/>
      <c r="VHP227" s="566"/>
      <c r="VHQ227" s="566"/>
      <c r="VHR227" s="566"/>
      <c r="VHS227" s="566"/>
      <c r="VHT227" s="566"/>
      <c r="VHU227" s="566"/>
      <c r="VHV227" s="566"/>
      <c r="VHW227" s="566"/>
      <c r="VHX227" s="227"/>
      <c r="VHY227" s="566"/>
      <c r="VHZ227" s="566"/>
      <c r="VIA227" s="566"/>
      <c r="VIB227" s="566"/>
      <c r="VIC227" s="566"/>
      <c r="VID227" s="566"/>
      <c r="VIE227" s="566"/>
      <c r="VIF227" s="566"/>
      <c r="VIG227" s="566"/>
      <c r="VIH227" s="566"/>
      <c r="VII227" s="566"/>
      <c r="VIJ227" s="566"/>
      <c r="VIK227" s="566"/>
      <c r="VIL227" s="566"/>
      <c r="VIM227" s="566"/>
      <c r="VIN227" s="227"/>
      <c r="VIO227" s="566"/>
      <c r="VIP227" s="566"/>
      <c r="VIQ227" s="566"/>
      <c r="VIR227" s="566"/>
      <c r="VIS227" s="566"/>
      <c r="VIT227" s="566"/>
      <c r="VIU227" s="566"/>
      <c r="VIV227" s="566"/>
      <c r="VIW227" s="566"/>
      <c r="VIX227" s="566"/>
      <c r="VIY227" s="566"/>
      <c r="VIZ227" s="566"/>
      <c r="VJA227" s="566"/>
      <c r="VJB227" s="566"/>
      <c r="VJC227" s="566"/>
      <c r="VJD227" s="227"/>
      <c r="VJE227" s="566"/>
      <c r="VJF227" s="566"/>
      <c r="VJG227" s="566"/>
      <c r="VJH227" s="566"/>
      <c r="VJI227" s="566"/>
      <c r="VJJ227" s="566"/>
      <c r="VJK227" s="566"/>
      <c r="VJL227" s="566"/>
      <c r="VJM227" s="566"/>
      <c r="VJN227" s="566"/>
      <c r="VJO227" s="566"/>
      <c r="VJP227" s="566"/>
      <c r="VJQ227" s="566"/>
      <c r="VJR227" s="566"/>
      <c r="VJS227" s="566"/>
      <c r="VJT227" s="227"/>
      <c r="VJU227" s="566"/>
      <c r="VJV227" s="566"/>
      <c r="VJW227" s="566"/>
      <c r="VJX227" s="566"/>
      <c r="VJY227" s="566"/>
      <c r="VJZ227" s="566"/>
      <c r="VKA227" s="566"/>
      <c r="VKB227" s="566"/>
      <c r="VKC227" s="566"/>
      <c r="VKD227" s="566"/>
      <c r="VKE227" s="566"/>
      <c r="VKF227" s="566"/>
      <c r="VKG227" s="566"/>
      <c r="VKH227" s="566"/>
      <c r="VKI227" s="566"/>
      <c r="VKJ227" s="227"/>
      <c r="VKK227" s="566"/>
      <c r="VKL227" s="566"/>
      <c r="VKM227" s="566"/>
      <c r="VKN227" s="566"/>
      <c r="VKO227" s="566"/>
      <c r="VKP227" s="566"/>
      <c r="VKQ227" s="566"/>
      <c r="VKR227" s="566"/>
      <c r="VKS227" s="566"/>
      <c r="VKT227" s="566"/>
      <c r="VKU227" s="566"/>
      <c r="VKV227" s="566"/>
      <c r="VKW227" s="566"/>
      <c r="VKX227" s="566"/>
      <c r="VKY227" s="566"/>
      <c r="VKZ227" s="227"/>
      <c r="VLA227" s="566"/>
      <c r="VLB227" s="566"/>
      <c r="VLC227" s="566"/>
      <c r="VLD227" s="566"/>
      <c r="VLE227" s="566"/>
      <c r="VLF227" s="566"/>
      <c r="VLG227" s="566"/>
      <c r="VLH227" s="566"/>
      <c r="VLI227" s="566"/>
      <c r="VLJ227" s="566"/>
      <c r="VLK227" s="566"/>
      <c r="VLL227" s="566"/>
      <c r="VLM227" s="566"/>
      <c r="VLN227" s="566"/>
      <c r="VLO227" s="566"/>
      <c r="VLP227" s="227"/>
      <c r="VLQ227" s="566"/>
      <c r="VLR227" s="566"/>
      <c r="VLS227" s="566"/>
      <c r="VLT227" s="566"/>
      <c r="VLU227" s="566"/>
      <c r="VLV227" s="566"/>
      <c r="VLW227" s="566"/>
      <c r="VLX227" s="566"/>
      <c r="VLY227" s="566"/>
      <c r="VLZ227" s="566"/>
      <c r="VMA227" s="566"/>
      <c r="VMB227" s="566"/>
      <c r="VMC227" s="566"/>
      <c r="VMD227" s="566"/>
      <c r="VME227" s="566"/>
      <c r="VMF227" s="227"/>
      <c r="VMG227" s="566"/>
      <c r="VMH227" s="566"/>
      <c r="VMI227" s="566"/>
      <c r="VMJ227" s="566"/>
      <c r="VMK227" s="566"/>
      <c r="VML227" s="566"/>
      <c r="VMM227" s="566"/>
      <c r="VMN227" s="566"/>
      <c r="VMO227" s="566"/>
      <c r="VMP227" s="566"/>
      <c r="VMQ227" s="566"/>
      <c r="VMR227" s="566"/>
      <c r="VMS227" s="566"/>
      <c r="VMT227" s="566"/>
      <c r="VMU227" s="566"/>
      <c r="VMV227" s="227"/>
      <c r="VMW227" s="566"/>
      <c r="VMX227" s="566"/>
      <c r="VMY227" s="566"/>
      <c r="VMZ227" s="566"/>
      <c r="VNA227" s="566"/>
      <c r="VNB227" s="566"/>
      <c r="VNC227" s="566"/>
      <c r="VND227" s="566"/>
      <c r="VNE227" s="566"/>
      <c r="VNF227" s="566"/>
      <c r="VNG227" s="566"/>
      <c r="VNH227" s="566"/>
      <c r="VNI227" s="566"/>
      <c r="VNJ227" s="566"/>
      <c r="VNK227" s="566"/>
      <c r="VNL227" s="227"/>
      <c r="VNM227" s="566"/>
      <c r="VNN227" s="566"/>
      <c r="VNO227" s="566"/>
      <c r="VNP227" s="566"/>
      <c r="VNQ227" s="566"/>
      <c r="VNR227" s="566"/>
      <c r="VNS227" s="566"/>
      <c r="VNT227" s="566"/>
      <c r="VNU227" s="566"/>
      <c r="VNV227" s="566"/>
      <c r="VNW227" s="566"/>
      <c r="VNX227" s="566"/>
      <c r="VNY227" s="566"/>
      <c r="VNZ227" s="566"/>
      <c r="VOA227" s="566"/>
      <c r="VOB227" s="227"/>
      <c r="VOC227" s="566"/>
      <c r="VOD227" s="566"/>
      <c r="VOE227" s="566"/>
      <c r="VOF227" s="566"/>
      <c r="VOG227" s="566"/>
      <c r="VOH227" s="566"/>
      <c r="VOI227" s="566"/>
      <c r="VOJ227" s="566"/>
      <c r="VOK227" s="566"/>
      <c r="VOL227" s="566"/>
      <c r="VOM227" s="566"/>
      <c r="VON227" s="566"/>
      <c r="VOO227" s="566"/>
      <c r="VOP227" s="566"/>
      <c r="VOQ227" s="566"/>
      <c r="VOR227" s="227"/>
      <c r="VOS227" s="566"/>
      <c r="VOT227" s="566"/>
      <c r="VOU227" s="566"/>
      <c r="VOV227" s="566"/>
      <c r="VOW227" s="566"/>
      <c r="VOX227" s="566"/>
      <c r="VOY227" s="566"/>
      <c r="VOZ227" s="566"/>
      <c r="VPA227" s="566"/>
      <c r="VPB227" s="566"/>
      <c r="VPC227" s="566"/>
      <c r="VPD227" s="566"/>
      <c r="VPE227" s="566"/>
      <c r="VPF227" s="566"/>
      <c r="VPG227" s="566"/>
      <c r="VPH227" s="227"/>
      <c r="VPI227" s="566"/>
      <c r="VPJ227" s="566"/>
      <c r="VPK227" s="566"/>
      <c r="VPL227" s="566"/>
      <c r="VPM227" s="566"/>
      <c r="VPN227" s="566"/>
      <c r="VPO227" s="566"/>
      <c r="VPP227" s="566"/>
      <c r="VPQ227" s="566"/>
      <c r="VPR227" s="566"/>
      <c r="VPS227" s="566"/>
      <c r="VPT227" s="566"/>
      <c r="VPU227" s="566"/>
      <c r="VPV227" s="566"/>
      <c r="VPW227" s="566"/>
      <c r="VPX227" s="227"/>
      <c r="VPY227" s="566"/>
      <c r="VPZ227" s="566"/>
      <c r="VQA227" s="566"/>
      <c r="VQB227" s="566"/>
      <c r="VQC227" s="566"/>
      <c r="VQD227" s="566"/>
      <c r="VQE227" s="566"/>
      <c r="VQF227" s="566"/>
      <c r="VQG227" s="566"/>
      <c r="VQH227" s="566"/>
      <c r="VQI227" s="566"/>
      <c r="VQJ227" s="566"/>
      <c r="VQK227" s="566"/>
      <c r="VQL227" s="566"/>
      <c r="VQM227" s="566"/>
      <c r="VQN227" s="227"/>
      <c r="VQO227" s="566"/>
      <c r="VQP227" s="566"/>
      <c r="VQQ227" s="566"/>
      <c r="VQR227" s="566"/>
      <c r="VQS227" s="566"/>
      <c r="VQT227" s="566"/>
      <c r="VQU227" s="566"/>
      <c r="VQV227" s="566"/>
      <c r="VQW227" s="566"/>
      <c r="VQX227" s="566"/>
      <c r="VQY227" s="566"/>
      <c r="VQZ227" s="566"/>
      <c r="VRA227" s="566"/>
      <c r="VRB227" s="566"/>
      <c r="VRC227" s="566"/>
      <c r="VRD227" s="227"/>
      <c r="VRE227" s="566"/>
      <c r="VRF227" s="566"/>
      <c r="VRG227" s="566"/>
      <c r="VRH227" s="566"/>
      <c r="VRI227" s="566"/>
      <c r="VRJ227" s="566"/>
      <c r="VRK227" s="566"/>
      <c r="VRL227" s="566"/>
      <c r="VRM227" s="566"/>
      <c r="VRN227" s="566"/>
      <c r="VRO227" s="566"/>
      <c r="VRP227" s="566"/>
      <c r="VRQ227" s="566"/>
      <c r="VRR227" s="566"/>
      <c r="VRS227" s="566"/>
      <c r="VRT227" s="227"/>
      <c r="VRU227" s="566"/>
      <c r="VRV227" s="566"/>
      <c r="VRW227" s="566"/>
      <c r="VRX227" s="566"/>
      <c r="VRY227" s="566"/>
      <c r="VRZ227" s="566"/>
      <c r="VSA227" s="566"/>
      <c r="VSB227" s="566"/>
      <c r="VSC227" s="566"/>
      <c r="VSD227" s="566"/>
      <c r="VSE227" s="566"/>
      <c r="VSF227" s="566"/>
      <c r="VSG227" s="566"/>
      <c r="VSH227" s="566"/>
      <c r="VSI227" s="566"/>
      <c r="VSJ227" s="227"/>
      <c r="VSK227" s="566"/>
      <c r="VSL227" s="566"/>
      <c r="VSM227" s="566"/>
      <c r="VSN227" s="566"/>
      <c r="VSO227" s="566"/>
      <c r="VSP227" s="566"/>
      <c r="VSQ227" s="566"/>
      <c r="VSR227" s="566"/>
      <c r="VSS227" s="566"/>
      <c r="VST227" s="566"/>
      <c r="VSU227" s="566"/>
      <c r="VSV227" s="566"/>
      <c r="VSW227" s="566"/>
      <c r="VSX227" s="566"/>
      <c r="VSY227" s="566"/>
      <c r="VSZ227" s="227"/>
      <c r="VTA227" s="566"/>
      <c r="VTB227" s="566"/>
      <c r="VTC227" s="566"/>
      <c r="VTD227" s="566"/>
      <c r="VTE227" s="566"/>
      <c r="VTF227" s="566"/>
      <c r="VTG227" s="566"/>
      <c r="VTH227" s="566"/>
      <c r="VTI227" s="566"/>
      <c r="VTJ227" s="566"/>
      <c r="VTK227" s="566"/>
      <c r="VTL227" s="566"/>
      <c r="VTM227" s="566"/>
      <c r="VTN227" s="566"/>
      <c r="VTO227" s="566"/>
      <c r="VTP227" s="227"/>
      <c r="VTQ227" s="566"/>
      <c r="VTR227" s="566"/>
      <c r="VTS227" s="566"/>
      <c r="VTT227" s="566"/>
      <c r="VTU227" s="566"/>
      <c r="VTV227" s="566"/>
      <c r="VTW227" s="566"/>
      <c r="VTX227" s="566"/>
      <c r="VTY227" s="566"/>
      <c r="VTZ227" s="566"/>
      <c r="VUA227" s="566"/>
      <c r="VUB227" s="566"/>
      <c r="VUC227" s="566"/>
      <c r="VUD227" s="566"/>
      <c r="VUE227" s="566"/>
      <c r="VUF227" s="227"/>
      <c r="VUG227" s="566"/>
      <c r="VUH227" s="566"/>
      <c r="VUI227" s="566"/>
      <c r="VUJ227" s="566"/>
      <c r="VUK227" s="566"/>
      <c r="VUL227" s="566"/>
      <c r="VUM227" s="566"/>
      <c r="VUN227" s="566"/>
      <c r="VUO227" s="566"/>
      <c r="VUP227" s="566"/>
      <c r="VUQ227" s="566"/>
      <c r="VUR227" s="566"/>
      <c r="VUS227" s="566"/>
      <c r="VUT227" s="566"/>
      <c r="VUU227" s="566"/>
      <c r="VUV227" s="227"/>
      <c r="VUW227" s="566"/>
      <c r="VUX227" s="566"/>
      <c r="VUY227" s="566"/>
      <c r="VUZ227" s="566"/>
      <c r="VVA227" s="566"/>
      <c r="VVB227" s="566"/>
      <c r="VVC227" s="566"/>
      <c r="VVD227" s="566"/>
      <c r="VVE227" s="566"/>
      <c r="VVF227" s="566"/>
      <c r="VVG227" s="566"/>
      <c r="VVH227" s="566"/>
      <c r="VVI227" s="566"/>
      <c r="VVJ227" s="566"/>
      <c r="VVK227" s="566"/>
      <c r="VVL227" s="227"/>
      <c r="VVM227" s="566"/>
      <c r="VVN227" s="566"/>
      <c r="VVO227" s="566"/>
      <c r="VVP227" s="566"/>
      <c r="VVQ227" s="566"/>
      <c r="VVR227" s="566"/>
      <c r="VVS227" s="566"/>
      <c r="VVT227" s="566"/>
      <c r="VVU227" s="566"/>
      <c r="VVV227" s="566"/>
      <c r="VVW227" s="566"/>
      <c r="VVX227" s="566"/>
      <c r="VVY227" s="566"/>
      <c r="VVZ227" s="566"/>
      <c r="VWA227" s="566"/>
      <c r="VWB227" s="227"/>
      <c r="VWC227" s="566"/>
      <c r="VWD227" s="566"/>
      <c r="VWE227" s="566"/>
      <c r="VWF227" s="566"/>
      <c r="VWG227" s="566"/>
      <c r="VWH227" s="566"/>
      <c r="VWI227" s="566"/>
      <c r="VWJ227" s="566"/>
      <c r="VWK227" s="566"/>
      <c r="VWL227" s="566"/>
      <c r="VWM227" s="566"/>
      <c r="VWN227" s="566"/>
      <c r="VWO227" s="566"/>
      <c r="VWP227" s="566"/>
      <c r="VWQ227" s="566"/>
      <c r="VWR227" s="227"/>
      <c r="VWS227" s="566"/>
      <c r="VWT227" s="566"/>
      <c r="VWU227" s="566"/>
      <c r="VWV227" s="566"/>
      <c r="VWW227" s="566"/>
      <c r="VWX227" s="566"/>
      <c r="VWY227" s="566"/>
      <c r="VWZ227" s="566"/>
      <c r="VXA227" s="566"/>
      <c r="VXB227" s="566"/>
      <c r="VXC227" s="566"/>
      <c r="VXD227" s="566"/>
      <c r="VXE227" s="566"/>
      <c r="VXF227" s="566"/>
      <c r="VXG227" s="566"/>
      <c r="VXH227" s="227"/>
      <c r="VXI227" s="566"/>
      <c r="VXJ227" s="566"/>
      <c r="VXK227" s="566"/>
      <c r="VXL227" s="566"/>
      <c r="VXM227" s="566"/>
      <c r="VXN227" s="566"/>
      <c r="VXO227" s="566"/>
      <c r="VXP227" s="566"/>
      <c r="VXQ227" s="566"/>
      <c r="VXR227" s="566"/>
      <c r="VXS227" s="566"/>
      <c r="VXT227" s="566"/>
      <c r="VXU227" s="566"/>
      <c r="VXV227" s="566"/>
      <c r="VXW227" s="566"/>
      <c r="VXX227" s="227"/>
      <c r="VXY227" s="566"/>
      <c r="VXZ227" s="566"/>
      <c r="VYA227" s="566"/>
      <c r="VYB227" s="566"/>
      <c r="VYC227" s="566"/>
      <c r="VYD227" s="566"/>
      <c r="VYE227" s="566"/>
      <c r="VYF227" s="566"/>
      <c r="VYG227" s="566"/>
      <c r="VYH227" s="566"/>
      <c r="VYI227" s="566"/>
      <c r="VYJ227" s="566"/>
      <c r="VYK227" s="566"/>
      <c r="VYL227" s="566"/>
      <c r="VYM227" s="566"/>
      <c r="VYN227" s="227"/>
      <c r="VYO227" s="566"/>
      <c r="VYP227" s="566"/>
      <c r="VYQ227" s="566"/>
      <c r="VYR227" s="566"/>
      <c r="VYS227" s="566"/>
      <c r="VYT227" s="566"/>
      <c r="VYU227" s="566"/>
      <c r="VYV227" s="566"/>
      <c r="VYW227" s="566"/>
      <c r="VYX227" s="566"/>
      <c r="VYY227" s="566"/>
      <c r="VYZ227" s="566"/>
      <c r="VZA227" s="566"/>
      <c r="VZB227" s="566"/>
      <c r="VZC227" s="566"/>
      <c r="VZD227" s="227"/>
      <c r="VZE227" s="566"/>
      <c r="VZF227" s="566"/>
      <c r="VZG227" s="566"/>
      <c r="VZH227" s="566"/>
      <c r="VZI227" s="566"/>
      <c r="VZJ227" s="566"/>
      <c r="VZK227" s="566"/>
      <c r="VZL227" s="566"/>
      <c r="VZM227" s="566"/>
      <c r="VZN227" s="566"/>
      <c r="VZO227" s="566"/>
      <c r="VZP227" s="566"/>
      <c r="VZQ227" s="566"/>
      <c r="VZR227" s="566"/>
      <c r="VZS227" s="566"/>
      <c r="VZT227" s="227"/>
      <c r="VZU227" s="566"/>
      <c r="VZV227" s="566"/>
      <c r="VZW227" s="566"/>
      <c r="VZX227" s="566"/>
      <c r="VZY227" s="566"/>
      <c r="VZZ227" s="566"/>
      <c r="WAA227" s="566"/>
      <c r="WAB227" s="566"/>
      <c r="WAC227" s="566"/>
      <c r="WAD227" s="566"/>
      <c r="WAE227" s="566"/>
      <c r="WAF227" s="566"/>
      <c r="WAG227" s="566"/>
      <c r="WAH227" s="566"/>
      <c r="WAI227" s="566"/>
      <c r="WAJ227" s="227"/>
      <c r="WAK227" s="566"/>
      <c r="WAL227" s="566"/>
      <c r="WAM227" s="566"/>
      <c r="WAN227" s="566"/>
      <c r="WAO227" s="566"/>
      <c r="WAP227" s="566"/>
      <c r="WAQ227" s="566"/>
      <c r="WAR227" s="566"/>
      <c r="WAS227" s="566"/>
      <c r="WAT227" s="566"/>
      <c r="WAU227" s="566"/>
      <c r="WAV227" s="566"/>
      <c r="WAW227" s="566"/>
      <c r="WAX227" s="566"/>
      <c r="WAY227" s="566"/>
      <c r="WAZ227" s="227"/>
      <c r="WBA227" s="566"/>
      <c r="WBB227" s="566"/>
      <c r="WBC227" s="566"/>
      <c r="WBD227" s="566"/>
      <c r="WBE227" s="566"/>
      <c r="WBF227" s="566"/>
      <c r="WBG227" s="566"/>
      <c r="WBH227" s="566"/>
      <c r="WBI227" s="566"/>
      <c r="WBJ227" s="566"/>
      <c r="WBK227" s="566"/>
      <c r="WBL227" s="566"/>
      <c r="WBM227" s="566"/>
      <c r="WBN227" s="566"/>
      <c r="WBO227" s="566"/>
      <c r="WBP227" s="227"/>
      <c r="WBQ227" s="566"/>
      <c r="WBR227" s="566"/>
      <c r="WBS227" s="566"/>
      <c r="WBT227" s="566"/>
      <c r="WBU227" s="566"/>
      <c r="WBV227" s="566"/>
      <c r="WBW227" s="566"/>
      <c r="WBX227" s="566"/>
      <c r="WBY227" s="566"/>
      <c r="WBZ227" s="566"/>
      <c r="WCA227" s="566"/>
      <c r="WCB227" s="566"/>
      <c r="WCC227" s="566"/>
      <c r="WCD227" s="566"/>
      <c r="WCE227" s="566"/>
      <c r="WCF227" s="227"/>
      <c r="WCG227" s="566"/>
      <c r="WCH227" s="566"/>
      <c r="WCI227" s="566"/>
      <c r="WCJ227" s="566"/>
      <c r="WCK227" s="566"/>
      <c r="WCL227" s="566"/>
      <c r="WCM227" s="566"/>
      <c r="WCN227" s="566"/>
      <c r="WCO227" s="566"/>
      <c r="WCP227" s="566"/>
      <c r="WCQ227" s="566"/>
      <c r="WCR227" s="566"/>
      <c r="WCS227" s="566"/>
      <c r="WCT227" s="566"/>
      <c r="WCU227" s="566"/>
      <c r="WCV227" s="227"/>
      <c r="WCW227" s="566"/>
      <c r="WCX227" s="566"/>
      <c r="WCY227" s="566"/>
      <c r="WCZ227" s="566"/>
      <c r="WDA227" s="566"/>
      <c r="WDB227" s="566"/>
      <c r="WDC227" s="566"/>
      <c r="WDD227" s="566"/>
      <c r="WDE227" s="566"/>
      <c r="WDF227" s="566"/>
      <c r="WDG227" s="566"/>
      <c r="WDH227" s="566"/>
      <c r="WDI227" s="566"/>
      <c r="WDJ227" s="566"/>
      <c r="WDK227" s="566"/>
      <c r="WDL227" s="227"/>
      <c r="WDM227" s="566"/>
      <c r="WDN227" s="566"/>
      <c r="WDO227" s="566"/>
      <c r="WDP227" s="566"/>
      <c r="WDQ227" s="566"/>
      <c r="WDR227" s="566"/>
      <c r="WDS227" s="566"/>
      <c r="WDT227" s="566"/>
      <c r="WDU227" s="566"/>
      <c r="WDV227" s="566"/>
      <c r="WDW227" s="566"/>
      <c r="WDX227" s="566"/>
      <c r="WDY227" s="566"/>
      <c r="WDZ227" s="566"/>
      <c r="WEA227" s="566"/>
      <c r="WEB227" s="227"/>
      <c r="WEC227" s="566"/>
      <c r="WED227" s="566"/>
      <c r="WEE227" s="566"/>
      <c r="WEF227" s="566"/>
      <c r="WEG227" s="566"/>
      <c r="WEH227" s="566"/>
      <c r="WEI227" s="566"/>
      <c r="WEJ227" s="566"/>
      <c r="WEK227" s="566"/>
      <c r="WEL227" s="566"/>
      <c r="WEM227" s="566"/>
      <c r="WEN227" s="566"/>
      <c r="WEO227" s="566"/>
      <c r="WEP227" s="566"/>
      <c r="WEQ227" s="566"/>
      <c r="WER227" s="227"/>
      <c r="WES227" s="566"/>
      <c r="WET227" s="566"/>
      <c r="WEU227" s="566"/>
      <c r="WEV227" s="566"/>
      <c r="WEW227" s="566"/>
      <c r="WEX227" s="566"/>
      <c r="WEY227" s="566"/>
      <c r="WEZ227" s="566"/>
      <c r="WFA227" s="566"/>
      <c r="WFB227" s="566"/>
      <c r="WFC227" s="566"/>
      <c r="WFD227" s="566"/>
      <c r="WFE227" s="566"/>
      <c r="WFF227" s="566"/>
      <c r="WFG227" s="566"/>
      <c r="WFH227" s="227"/>
      <c r="WFI227" s="566"/>
      <c r="WFJ227" s="566"/>
      <c r="WFK227" s="566"/>
      <c r="WFL227" s="566"/>
      <c r="WFM227" s="566"/>
      <c r="WFN227" s="566"/>
      <c r="WFO227" s="566"/>
      <c r="WFP227" s="566"/>
      <c r="WFQ227" s="566"/>
      <c r="WFR227" s="566"/>
      <c r="WFS227" s="566"/>
      <c r="WFT227" s="566"/>
      <c r="WFU227" s="566"/>
      <c r="WFV227" s="566"/>
      <c r="WFW227" s="566"/>
      <c r="WFX227" s="227"/>
      <c r="WFY227" s="566"/>
      <c r="WFZ227" s="566"/>
      <c r="WGA227" s="566"/>
      <c r="WGB227" s="566"/>
      <c r="WGC227" s="566"/>
      <c r="WGD227" s="566"/>
      <c r="WGE227" s="566"/>
      <c r="WGF227" s="566"/>
      <c r="WGG227" s="566"/>
      <c r="WGH227" s="566"/>
      <c r="WGI227" s="566"/>
      <c r="WGJ227" s="566"/>
      <c r="WGK227" s="566"/>
      <c r="WGL227" s="566"/>
      <c r="WGM227" s="566"/>
      <c r="WGN227" s="227"/>
      <c r="WGO227" s="566"/>
      <c r="WGP227" s="566"/>
      <c r="WGQ227" s="566"/>
      <c r="WGR227" s="566"/>
      <c r="WGS227" s="566"/>
      <c r="WGT227" s="566"/>
      <c r="WGU227" s="566"/>
      <c r="WGV227" s="566"/>
      <c r="WGW227" s="566"/>
      <c r="WGX227" s="566"/>
      <c r="WGY227" s="566"/>
      <c r="WGZ227" s="566"/>
      <c r="WHA227" s="566"/>
      <c r="WHB227" s="566"/>
      <c r="WHC227" s="566"/>
      <c r="WHD227" s="227"/>
      <c r="WHE227" s="566"/>
      <c r="WHF227" s="566"/>
      <c r="WHG227" s="566"/>
      <c r="WHH227" s="566"/>
      <c r="WHI227" s="566"/>
      <c r="WHJ227" s="566"/>
      <c r="WHK227" s="566"/>
      <c r="WHL227" s="566"/>
      <c r="WHM227" s="566"/>
      <c r="WHN227" s="566"/>
      <c r="WHO227" s="566"/>
      <c r="WHP227" s="566"/>
      <c r="WHQ227" s="566"/>
      <c r="WHR227" s="566"/>
      <c r="WHS227" s="566"/>
      <c r="WHT227" s="227"/>
      <c r="WHU227" s="566"/>
      <c r="WHV227" s="566"/>
      <c r="WHW227" s="566"/>
      <c r="WHX227" s="566"/>
      <c r="WHY227" s="566"/>
      <c r="WHZ227" s="566"/>
      <c r="WIA227" s="566"/>
      <c r="WIB227" s="566"/>
      <c r="WIC227" s="566"/>
      <c r="WID227" s="566"/>
      <c r="WIE227" s="566"/>
      <c r="WIF227" s="566"/>
      <c r="WIG227" s="566"/>
      <c r="WIH227" s="566"/>
      <c r="WII227" s="566"/>
      <c r="WIJ227" s="227"/>
      <c r="WIK227" s="566"/>
      <c r="WIL227" s="566"/>
      <c r="WIM227" s="566"/>
      <c r="WIN227" s="566"/>
      <c r="WIO227" s="566"/>
      <c r="WIP227" s="566"/>
      <c r="WIQ227" s="566"/>
      <c r="WIR227" s="566"/>
      <c r="WIS227" s="566"/>
      <c r="WIT227" s="566"/>
      <c r="WIU227" s="566"/>
      <c r="WIV227" s="566"/>
      <c r="WIW227" s="566"/>
      <c r="WIX227" s="566"/>
      <c r="WIY227" s="566"/>
      <c r="WIZ227" s="227"/>
      <c r="WJA227" s="566"/>
      <c r="WJB227" s="566"/>
      <c r="WJC227" s="566"/>
      <c r="WJD227" s="566"/>
      <c r="WJE227" s="566"/>
      <c r="WJF227" s="566"/>
      <c r="WJG227" s="566"/>
      <c r="WJH227" s="566"/>
      <c r="WJI227" s="566"/>
      <c r="WJJ227" s="566"/>
      <c r="WJK227" s="566"/>
      <c r="WJL227" s="566"/>
      <c r="WJM227" s="566"/>
      <c r="WJN227" s="566"/>
      <c r="WJO227" s="566"/>
      <c r="WJP227" s="227"/>
      <c r="WJQ227" s="566"/>
      <c r="WJR227" s="566"/>
      <c r="WJS227" s="566"/>
      <c r="WJT227" s="566"/>
      <c r="WJU227" s="566"/>
      <c r="WJV227" s="566"/>
      <c r="WJW227" s="566"/>
      <c r="WJX227" s="566"/>
      <c r="WJY227" s="566"/>
      <c r="WJZ227" s="566"/>
      <c r="WKA227" s="566"/>
      <c r="WKB227" s="566"/>
      <c r="WKC227" s="566"/>
      <c r="WKD227" s="566"/>
      <c r="WKE227" s="566"/>
      <c r="WKF227" s="227"/>
      <c r="WKG227" s="566"/>
      <c r="WKH227" s="566"/>
      <c r="WKI227" s="566"/>
      <c r="WKJ227" s="566"/>
      <c r="WKK227" s="566"/>
      <c r="WKL227" s="566"/>
      <c r="WKM227" s="566"/>
      <c r="WKN227" s="566"/>
      <c r="WKO227" s="566"/>
      <c r="WKP227" s="566"/>
      <c r="WKQ227" s="566"/>
      <c r="WKR227" s="566"/>
      <c r="WKS227" s="566"/>
      <c r="WKT227" s="566"/>
      <c r="WKU227" s="566"/>
      <c r="WKV227" s="227"/>
      <c r="WKW227" s="566"/>
      <c r="WKX227" s="566"/>
      <c r="WKY227" s="566"/>
      <c r="WKZ227" s="566"/>
      <c r="WLA227" s="566"/>
      <c r="WLB227" s="566"/>
      <c r="WLC227" s="566"/>
      <c r="WLD227" s="566"/>
      <c r="WLE227" s="566"/>
      <c r="WLF227" s="566"/>
      <c r="WLG227" s="566"/>
      <c r="WLH227" s="566"/>
      <c r="WLI227" s="566"/>
      <c r="WLJ227" s="566"/>
      <c r="WLK227" s="566"/>
      <c r="WLL227" s="227"/>
      <c r="WLM227" s="566"/>
      <c r="WLN227" s="566"/>
      <c r="WLO227" s="566"/>
      <c r="WLP227" s="566"/>
      <c r="WLQ227" s="566"/>
      <c r="WLR227" s="566"/>
      <c r="WLS227" s="566"/>
      <c r="WLT227" s="566"/>
      <c r="WLU227" s="566"/>
      <c r="WLV227" s="566"/>
      <c r="WLW227" s="566"/>
      <c r="WLX227" s="566"/>
      <c r="WLY227" s="566"/>
      <c r="WLZ227" s="566"/>
      <c r="WMA227" s="566"/>
      <c r="WMB227" s="227"/>
      <c r="WMC227" s="566"/>
      <c r="WMD227" s="566"/>
      <c r="WME227" s="566"/>
      <c r="WMF227" s="566"/>
      <c r="WMG227" s="566"/>
      <c r="WMH227" s="566"/>
      <c r="WMI227" s="566"/>
      <c r="WMJ227" s="566"/>
      <c r="WMK227" s="566"/>
      <c r="WML227" s="566"/>
      <c r="WMM227" s="566"/>
      <c r="WMN227" s="566"/>
      <c r="WMO227" s="566"/>
      <c r="WMP227" s="566"/>
      <c r="WMQ227" s="566"/>
      <c r="WMR227" s="227"/>
      <c r="WMS227" s="566"/>
      <c r="WMT227" s="566"/>
      <c r="WMU227" s="566"/>
      <c r="WMV227" s="566"/>
      <c r="WMW227" s="566"/>
      <c r="WMX227" s="566"/>
      <c r="WMY227" s="566"/>
      <c r="WMZ227" s="566"/>
      <c r="WNA227" s="566"/>
      <c r="WNB227" s="566"/>
      <c r="WNC227" s="566"/>
      <c r="WND227" s="566"/>
      <c r="WNE227" s="566"/>
      <c r="WNF227" s="566"/>
      <c r="WNG227" s="566"/>
      <c r="WNH227" s="227"/>
      <c r="WNI227" s="566"/>
      <c r="WNJ227" s="566"/>
      <c r="WNK227" s="566"/>
      <c r="WNL227" s="566"/>
      <c r="WNM227" s="566"/>
      <c r="WNN227" s="566"/>
      <c r="WNO227" s="566"/>
      <c r="WNP227" s="566"/>
      <c r="WNQ227" s="566"/>
      <c r="WNR227" s="566"/>
      <c r="WNS227" s="566"/>
      <c r="WNT227" s="566"/>
      <c r="WNU227" s="566"/>
      <c r="WNV227" s="566"/>
      <c r="WNW227" s="566"/>
      <c r="WNX227" s="227"/>
      <c r="WNY227" s="566"/>
      <c r="WNZ227" s="566"/>
      <c r="WOA227" s="566"/>
      <c r="WOB227" s="566"/>
      <c r="WOC227" s="566"/>
      <c r="WOD227" s="566"/>
      <c r="WOE227" s="566"/>
      <c r="WOF227" s="566"/>
      <c r="WOG227" s="566"/>
      <c r="WOH227" s="566"/>
      <c r="WOI227" s="566"/>
      <c r="WOJ227" s="566"/>
      <c r="WOK227" s="566"/>
      <c r="WOL227" s="566"/>
      <c r="WOM227" s="566"/>
      <c r="WON227" s="227"/>
      <c r="WOO227" s="566"/>
      <c r="WOP227" s="566"/>
      <c r="WOQ227" s="566"/>
      <c r="WOR227" s="566"/>
      <c r="WOS227" s="566"/>
      <c r="WOT227" s="566"/>
      <c r="WOU227" s="566"/>
      <c r="WOV227" s="566"/>
      <c r="WOW227" s="566"/>
      <c r="WOX227" s="566"/>
      <c r="WOY227" s="566"/>
      <c r="WOZ227" s="566"/>
      <c r="WPA227" s="566"/>
      <c r="WPB227" s="566"/>
      <c r="WPC227" s="566"/>
      <c r="WPD227" s="227"/>
      <c r="WPE227" s="566"/>
      <c r="WPF227" s="566"/>
      <c r="WPG227" s="566"/>
      <c r="WPH227" s="566"/>
      <c r="WPI227" s="566"/>
      <c r="WPJ227" s="566"/>
      <c r="WPK227" s="566"/>
      <c r="WPL227" s="566"/>
      <c r="WPM227" s="566"/>
      <c r="WPN227" s="566"/>
      <c r="WPO227" s="566"/>
      <c r="WPP227" s="566"/>
      <c r="WPQ227" s="566"/>
      <c r="WPR227" s="566"/>
      <c r="WPS227" s="566"/>
      <c r="WPT227" s="227"/>
      <c r="WPU227" s="566"/>
      <c r="WPV227" s="566"/>
      <c r="WPW227" s="566"/>
      <c r="WPX227" s="566"/>
      <c r="WPY227" s="566"/>
      <c r="WPZ227" s="566"/>
      <c r="WQA227" s="566"/>
      <c r="WQB227" s="566"/>
      <c r="WQC227" s="566"/>
      <c r="WQD227" s="566"/>
      <c r="WQE227" s="566"/>
      <c r="WQF227" s="566"/>
      <c r="WQG227" s="566"/>
      <c r="WQH227" s="566"/>
      <c r="WQI227" s="566"/>
      <c r="WQJ227" s="227"/>
      <c r="WQK227" s="566"/>
      <c r="WQL227" s="566"/>
      <c r="WQM227" s="566"/>
      <c r="WQN227" s="566"/>
      <c r="WQO227" s="566"/>
      <c r="WQP227" s="566"/>
      <c r="WQQ227" s="566"/>
      <c r="WQR227" s="566"/>
      <c r="WQS227" s="566"/>
      <c r="WQT227" s="566"/>
      <c r="WQU227" s="566"/>
      <c r="WQV227" s="566"/>
      <c r="WQW227" s="566"/>
      <c r="WQX227" s="566"/>
      <c r="WQY227" s="566"/>
      <c r="WQZ227" s="227"/>
      <c r="WRA227" s="566"/>
      <c r="WRB227" s="566"/>
      <c r="WRC227" s="566"/>
      <c r="WRD227" s="566"/>
      <c r="WRE227" s="566"/>
      <c r="WRF227" s="566"/>
      <c r="WRG227" s="566"/>
      <c r="WRH227" s="566"/>
      <c r="WRI227" s="566"/>
      <c r="WRJ227" s="566"/>
      <c r="WRK227" s="566"/>
      <c r="WRL227" s="566"/>
      <c r="WRM227" s="566"/>
      <c r="WRN227" s="566"/>
      <c r="WRO227" s="566"/>
      <c r="WRP227" s="227"/>
      <c r="WRQ227" s="566"/>
      <c r="WRR227" s="566"/>
      <c r="WRS227" s="566"/>
      <c r="WRT227" s="566"/>
      <c r="WRU227" s="566"/>
      <c r="WRV227" s="566"/>
      <c r="WRW227" s="566"/>
      <c r="WRX227" s="566"/>
      <c r="WRY227" s="566"/>
      <c r="WRZ227" s="566"/>
      <c r="WSA227" s="566"/>
      <c r="WSB227" s="566"/>
      <c r="WSC227" s="566"/>
      <c r="WSD227" s="566"/>
      <c r="WSE227" s="566"/>
      <c r="WSF227" s="227"/>
      <c r="WSG227" s="566"/>
      <c r="WSH227" s="566"/>
      <c r="WSI227" s="566"/>
      <c r="WSJ227" s="566"/>
      <c r="WSK227" s="566"/>
      <c r="WSL227" s="566"/>
      <c r="WSM227" s="566"/>
      <c r="WSN227" s="566"/>
      <c r="WSO227" s="566"/>
      <c r="WSP227" s="566"/>
      <c r="WSQ227" s="566"/>
      <c r="WSR227" s="566"/>
      <c r="WSS227" s="566"/>
      <c r="WST227" s="566"/>
      <c r="WSU227" s="566"/>
      <c r="WSV227" s="227"/>
      <c r="WSW227" s="566"/>
      <c r="WSX227" s="566"/>
      <c r="WSY227" s="566"/>
      <c r="WSZ227" s="566"/>
      <c r="WTA227" s="566"/>
      <c r="WTB227" s="566"/>
      <c r="WTC227" s="566"/>
      <c r="WTD227" s="566"/>
      <c r="WTE227" s="566"/>
      <c r="WTF227" s="566"/>
      <c r="WTG227" s="566"/>
      <c r="WTH227" s="566"/>
      <c r="WTI227" s="566"/>
      <c r="WTJ227" s="566"/>
      <c r="WTK227" s="566"/>
      <c r="WTL227" s="227"/>
      <c r="WTM227" s="566"/>
      <c r="WTN227" s="566"/>
      <c r="WTO227" s="566"/>
      <c r="WTP227" s="566"/>
      <c r="WTQ227" s="566"/>
      <c r="WTR227" s="566"/>
      <c r="WTS227" s="566"/>
      <c r="WTT227" s="566"/>
      <c r="WTU227" s="566"/>
      <c r="WTV227" s="566"/>
      <c r="WTW227" s="566"/>
      <c r="WTX227" s="566"/>
      <c r="WTY227" s="566"/>
      <c r="WTZ227" s="566"/>
      <c r="WUA227" s="566"/>
      <c r="WUB227" s="227"/>
      <c r="WUC227" s="566"/>
      <c r="WUD227" s="566"/>
      <c r="WUE227" s="566"/>
      <c r="WUF227" s="566"/>
      <c r="WUG227" s="566"/>
      <c r="WUH227" s="566"/>
      <c r="WUI227" s="566"/>
      <c r="WUJ227" s="566"/>
      <c r="WUK227" s="566"/>
      <c r="WUL227" s="566"/>
      <c r="WUM227" s="566"/>
      <c r="WUN227" s="566"/>
      <c r="WUO227" s="566"/>
      <c r="WUP227" s="566"/>
      <c r="WUQ227" s="566"/>
      <c r="WUR227" s="227"/>
      <c r="WUS227" s="566"/>
      <c r="WUT227" s="566"/>
      <c r="WUU227" s="566"/>
      <c r="WUV227" s="566"/>
      <c r="WUW227" s="566"/>
      <c r="WUX227" s="566"/>
      <c r="WUY227" s="566"/>
      <c r="WUZ227" s="566"/>
      <c r="WVA227" s="566"/>
      <c r="WVB227" s="566"/>
      <c r="WVC227" s="566"/>
      <c r="WVD227" s="566"/>
      <c r="WVE227" s="566"/>
      <c r="WVF227" s="566"/>
      <c r="WVG227" s="566"/>
      <c r="WVH227" s="227"/>
      <c r="WVI227" s="566"/>
      <c r="WVJ227" s="566"/>
      <c r="WVK227" s="566"/>
      <c r="WVL227" s="566"/>
      <c r="WVM227" s="566"/>
      <c r="WVN227" s="566"/>
      <c r="WVO227" s="566"/>
      <c r="WVP227" s="566"/>
      <c r="WVQ227" s="566"/>
      <c r="WVR227" s="566"/>
      <c r="WVS227" s="566"/>
      <c r="WVT227" s="566"/>
      <c r="WVU227" s="566"/>
      <c r="WVV227" s="566"/>
      <c r="WVW227" s="566"/>
      <c r="WVX227" s="227"/>
      <c r="WVY227" s="566"/>
      <c r="WVZ227" s="566"/>
      <c r="WWA227" s="566"/>
      <c r="WWB227" s="566"/>
      <c r="WWC227" s="566"/>
      <c r="WWD227" s="566"/>
      <c r="WWE227" s="566"/>
      <c r="WWF227" s="566"/>
      <c r="WWG227" s="566"/>
      <c r="WWH227" s="566"/>
      <c r="WWI227" s="566"/>
      <c r="WWJ227" s="566"/>
      <c r="WWK227" s="566"/>
      <c r="WWL227" s="566"/>
      <c r="WWM227" s="566"/>
      <c r="WWN227" s="227"/>
      <c r="WWO227" s="566"/>
      <c r="WWP227" s="566"/>
      <c r="WWQ227" s="566"/>
      <c r="WWR227" s="566"/>
      <c r="WWS227" s="566"/>
      <c r="WWT227" s="566"/>
      <c r="WWU227" s="566"/>
      <c r="WWV227" s="566"/>
      <c r="WWW227" s="566"/>
      <c r="WWX227" s="566"/>
      <c r="WWY227" s="566"/>
      <c r="WWZ227" s="566"/>
      <c r="WXA227" s="566"/>
      <c r="WXB227" s="566"/>
      <c r="WXC227" s="566"/>
      <c r="WXD227" s="227"/>
      <c r="WXE227" s="566"/>
      <c r="WXF227" s="566"/>
      <c r="WXG227" s="566"/>
      <c r="WXH227" s="566"/>
      <c r="WXI227" s="566"/>
      <c r="WXJ227" s="566"/>
      <c r="WXK227" s="566"/>
      <c r="WXL227" s="566"/>
      <c r="WXM227" s="566"/>
      <c r="WXN227" s="566"/>
      <c r="WXO227" s="566"/>
      <c r="WXP227" s="566"/>
      <c r="WXQ227" s="566"/>
      <c r="WXR227" s="566"/>
      <c r="WXS227" s="566"/>
      <c r="WXT227" s="227"/>
      <c r="WXU227" s="566"/>
      <c r="WXV227" s="566"/>
      <c r="WXW227" s="566"/>
      <c r="WXX227" s="566"/>
      <c r="WXY227" s="566"/>
      <c r="WXZ227" s="566"/>
      <c r="WYA227" s="566"/>
      <c r="WYB227" s="566"/>
      <c r="WYC227" s="566"/>
      <c r="WYD227" s="566"/>
      <c r="WYE227" s="566"/>
      <c r="WYF227" s="566"/>
      <c r="WYG227" s="566"/>
      <c r="WYH227" s="566"/>
      <c r="WYI227" s="566"/>
      <c r="WYJ227" s="227"/>
      <c r="WYK227" s="566"/>
      <c r="WYL227" s="566"/>
      <c r="WYM227" s="566"/>
      <c r="WYN227" s="566"/>
      <c r="WYO227" s="566"/>
      <c r="WYP227" s="566"/>
      <c r="WYQ227" s="566"/>
      <c r="WYR227" s="566"/>
      <c r="WYS227" s="566"/>
      <c r="WYT227" s="566"/>
      <c r="WYU227" s="566"/>
      <c r="WYV227" s="566"/>
      <c r="WYW227" s="566"/>
      <c r="WYX227" s="566"/>
      <c r="WYY227" s="566"/>
      <c r="WYZ227" s="227"/>
      <c r="WZA227" s="566"/>
      <c r="WZB227" s="566"/>
      <c r="WZC227" s="566"/>
      <c r="WZD227" s="566"/>
      <c r="WZE227" s="566"/>
      <c r="WZF227" s="566"/>
      <c r="WZG227" s="566"/>
      <c r="WZH227" s="566"/>
      <c r="WZI227" s="566"/>
      <c r="WZJ227" s="566"/>
      <c r="WZK227" s="566"/>
      <c r="WZL227" s="566"/>
      <c r="WZM227" s="566"/>
      <c r="WZN227" s="566"/>
      <c r="WZO227" s="566"/>
      <c r="WZP227" s="227"/>
      <c r="WZQ227" s="566"/>
      <c r="WZR227" s="566"/>
      <c r="WZS227" s="566"/>
      <c r="WZT227" s="566"/>
      <c r="WZU227" s="566"/>
      <c r="WZV227" s="566"/>
      <c r="WZW227" s="566"/>
      <c r="WZX227" s="566"/>
      <c r="WZY227" s="566"/>
      <c r="WZZ227" s="566"/>
      <c r="XAA227" s="566"/>
      <c r="XAB227" s="566"/>
      <c r="XAC227" s="566"/>
      <c r="XAD227" s="566"/>
      <c r="XAE227" s="566"/>
      <c r="XAF227" s="227"/>
      <c r="XAG227" s="566"/>
      <c r="XAH227" s="566"/>
      <c r="XAI227" s="566"/>
      <c r="XAJ227" s="566"/>
      <c r="XAK227" s="566"/>
      <c r="XAL227" s="566"/>
      <c r="XAM227" s="566"/>
      <c r="XAN227" s="566"/>
      <c r="XAO227" s="566"/>
      <c r="XAP227" s="566"/>
      <c r="XAQ227" s="566"/>
      <c r="XAR227" s="566"/>
      <c r="XAS227" s="566"/>
      <c r="XAT227" s="566"/>
      <c r="XAU227" s="566"/>
      <c r="XAV227" s="227"/>
      <c r="XAW227" s="566"/>
      <c r="XAX227" s="566"/>
      <c r="XAY227" s="566"/>
      <c r="XAZ227" s="566"/>
      <c r="XBA227" s="566"/>
      <c r="XBB227" s="566"/>
      <c r="XBC227" s="566"/>
      <c r="XBD227" s="566"/>
      <c r="XBE227" s="566"/>
      <c r="XBF227" s="566"/>
      <c r="XBG227" s="566"/>
      <c r="XBH227" s="566"/>
      <c r="XBI227" s="566"/>
      <c r="XBJ227" s="566"/>
      <c r="XBK227" s="566"/>
      <c r="XBL227" s="227"/>
      <c r="XBM227" s="566"/>
      <c r="XBN227" s="566"/>
      <c r="XBO227" s="566"/>
      <c r="XBP227" s="566"/>
      <c r="XBQ227" s="566"/>
      <c r="XBR227" s="566"/>
      <c r="XBS227" s="566"/>
      <c r="XBT227" s="566"/>
      <c r="XBU227" s="566"/>
      <c r="XBV227" s="566"/>
      <c r="XBW227" s="566"/>
      <c r="XBX227" s="566"/>
      <c r="XBY227" s="566"/>
      <c r="XBZ227" s="566"/>
      <c r="XCA227" s="566"/>
      <c r="XCB227" s="227"/>
      <c r="XCC227" s="566"/>
      <c r="XCD227" s="566"/>
      <c r="XCE227" s="566"/>
      <c r="XCF227" s="566"/>
      <c r="XCG227" s="566"/>
      <c r="XCH227" s="566"/>
      <c r="XCI227" s="566"/>
      <c r="XCJ227" s="566"/>
      <c r="XCK227" s="566"/>
      <c r="XCL227" s="566"/>
      <c r="XCM227" s="566"/>
      <c r="XCN227" s="566"/>
      <c r="XCO227" s="566"/>
      <c r="XCP227" s="566"/>
      <c r="XCQ227" s="566"/>
      <c r="XCR227" s="227"/>
      <c r="XCS227" s="566"/>
      <c r="XCT227" s="566"/>
      <c r="XCU227" s="566"/>
      <c r="XCV227" s="566"/>
      <c r="XCW227" s="566"/>
      <c r="XCX227" s="566"/>
      <c r="XCY227" s="566"/>
      <c r="XCZ227" s="566"/>
      <c r="XDA227" s="566"/>
      <c r="XDB227" s="566"/>
      <c r="XDC227" s="566"/>
      <c r="XDD227" s="566"/>
      <c r="XDE227" s="566"/>
      <c r="XDF227" s="566"/>
      <c r="XDG227" s="566"/>
      <c r="XDH227" s="227"/>
      <c r="XDI227" s="566"/>
      <c r="XDJ227" s="566"/>
      <c r="XDK227" s="566"/>
      <c r="XDL227" s="566"/>
      <c r="XDM227" s="566"/>
      <c r="XDN227" s="566"/>
      <c r="XDO227" s="566"/>
      <c r="XDP227" s="566"/>
      <c r="XDQ227" s="566"/>
      <c r="XDR227" s="566"/>
      <c r="XDS227" s="566"/>
      <c r="XDT227" s="566"/>
      <c r="XDU227" s="566"/>
      <c r="XDV227" s="566"/>
      <c r="XDW227" s="566"/>
      <c r="XDX227" s="227"/>
      <c r="XDY227" s="566"/>
      <c r="XDZ227" s="566"/>
      <c r="XEA227" s="566"/>
      <c r="XEB227" s="566"/>
      <c r="XEC227" s="566"/>
      <c r="XED227" s="566"/>
      <c r="XEE227" s="566"/>
      <c r="XEF227" s="566"/>
      <c r="XEG227" s="566"/>
      <c r="XEH227" s="566"/>
      <c r="XEI227" s="566"/>
      <c r="XEJ227" s="566"/>
      <c r="XEK227" s="566"/>
      <c r="XEL227" s="566"/>
      <c r="XEM227" s="566"/>
      <c r="XEN227" s="227"/>
      <c r="XEO227" s="566"/>
      <c r="XEP227" s="566"/>
      <c r="XEQ227" s="566"/>
      <c r="XER227" s="566"/>
      <c r="XES227" s="566"/>
      <c r="XET227" s="566"/>
      <c r="XEU227" s="566"/>
      <c r="XEV227" s="566"/>
      <c r="XEW227" s="566"/>
      <c r="XEX227" s="566"/>
      <c r="XEY227" s="566"/>
      <c r="XEZ227" s="566"/>
      <c r="XFA227" s="566"/>
      <c r="XFB227" s="566"/>
      <c r="XFC227" s="566"/>
    </row>
    <row r="228" spans="1:16383" s="192" customFormat="1" ht="15.75">
      <c r="A228" s="236">
        <v>1</v>
      </c>
      <c r="B228" s="237" t="s">
        <v>248</v>
      </c>
      <c r="C228" s="237"/>
      <c r="D228" s="238" t="s">
        <v>21</v>
      </c>
      <c r="E228" s="260"/>
      <c r="F228" s="215"/>
      <c r="G228" s="132">
        <v>0.5</v>
      </c>
      <c r="H228" s="133">
        <v>1</v>
      </c>
      <c r="I228" s="134">
        <v>1</v>
      </c>
      <c r="J228" s="110">
        <f t="shared" ref="J228:J236" si="186">(G228+H228+4*I228)/6</f>
        <v>0.91666666666666663</v>
      </c>
      <c r="K228" s="111">
        <f t="shared" ref="K228:K236" si="187">(H228-G228)/6</f>
        <v>8.3333333333333329E-2</v>
      </c>
      <c r="L228" s="112">
        <f t="shared" ref="L228:L236" si="188">K228^2</f>
        <v>6.9444444444444441E-3</v>
      </c>
      <c r="M228" s="113">
        <f>J228*'Input Data'!$B$2</f>
        <v>0.13749999999999998</v>
      </c>
      <c r="N228" s="113">
        <f>J228*'Input Data'!$B$3</f>
        <v>0</v>
      </c>
      <c r="O228" s="113">
        <f>J228*'Input Data'!$B$4</f>
        <v>0.18333333333333335</v>
      </c>
      <c r="P228" s="114">
        <f>J228*'Input Data'!$B$5</f>
        <v>0.22916666666666666</v>
      </c>
      <c r="Q228" s="244">
        <f>'Adjustment Factors'!C29</f>
        <v>1.29</v>
      </c>
      <c r="R228" s="202">
        <f t="shared" ref="R228:R236" si="189">(J228+M228+N228+O228+P228)*Q228</f>
        <v>1.8920000000000001</v>
      </c>
      <c r="S228" s="249">
        <f>'Adjustment Factors'!D29</f>
        <v>5.077997925</v>
      </c>
      <c r="T228" s="202">
        <f t="shared" ref="T228:T236" si="190">(J228+M228+N228+O228+P228)*S228</f>
        <v>7.4477302900000009</v>
      </c>
      <c r="U228" s="239"/>
      <c r="V228" s="221"/>
      <c r="W228" s="221"/>
      <c r="X228" s="221"/>
      <c r="Y228" s="221"/>
      <c r="Z228" s="221"/>
      <c r="AA228" s="221"/>
      <c r="AB228" s="221"/>
      <c r="AC228" s="221"/>
      <c r="AD228" s="221"/>
      <c r="AE228" s="221"/>
      <c r="AF228" s="221"/>
      <c r="AG228" s="221"/>
      <c r="AH228" s="221"/>
      <c r="AI228" s="221"/>
      <c r="AJ228" s="221"/>
      <c r="AK228" s="221"/>
      <c r="AL228" s="221"/>
      <c r="AM228" s="221"/>
      <c r="AN228" s="221"/>
      <c r="AO228" s="221"/>
      <c r="AP228" s="221"/>
      <c r="AQ228" s="221"/>
      <c r="AR228" s="221"/>
      <c r="AS228" s="221"/>
      <c r="AT228" s="221"/>
      <c r="AU228" s="221"/>
      <c r="AV228" s="221"/>
      <c r="AW228" s="221"/>
      <c r="AX228" s="221"/>
      <c r="AY228" s="221"/>
      <c r="AZ228" s="221"/>
      <c r="BA228" s="221"/>
      <c r="BB228" s="221"/>
      <c r="BC228" s="221"/>
      <c r="BD228" s="221"/>
      <c r="BE228" s="221"/>
      <c r="BF228" s="221"/>
      <c r="BG228" s="221"/>
      <c r="BH228" s="221"/>
      <c r="BI228" s="221"/>
      <c r="BJ228" s="221"/>
      <c r="BK228" s="221"/>
      <c r="BL228" s="221"/>
      <c r="BM228" s="221"/>
      <c r="BN228" s="221"/>
      <c r="BO228" s="221"/>
      <c r="BP228" s="221"/>
      <c r="BQ228" s="221"/>
      <c r="BR228" s="221"/>
      <c r="BS228" s="221"/>
      <c r="BT228" s="221"/>
      <c r="BU228" s="221"/>
      <c r="BV228" s="221"/>
      <c r="BW228" s="221"/>
      <c r="BX228" s="221"/>
      <c r="BY228" s="221"/>
      <c r="BZ228" s="221"/>
      <c r="CA228" s="221"/>
      <c r="CB228" s="221"/>
      <c r="CC228" s="221"/>
      <c r="CD228" s="221"/>
      <c r="CE228" s="221"/>
      <c r="CF228" s="221"/>
      <c r="CG228" s="221"/>
      <c r="CH228" s="221"/>
      <c r="CI228" s="221"/>
      <c r="CJ228" s="221"/>
      <c r="CK228" s="221"/>
      <c r="CL228" s="221"/>
      <c r="CM228" s="221"/>
      <c r="CN228" s="221"/>
      <c r="CO228" s="221"/>
      <c r="CP228" s="221"/>
      <c r="CQ228" s="221"/>
      <c r="CR228" s="221"/>
      <c r="CS228" s="221"/>
      <c r="CT228" s="221"/>
      <c r="CU228" s="221"/>
      <c r="CV228" s="221"/>
      <c r="CW228" s="221"/>
      <c r="CX228" s="221"/>
      <c r="CY228" s="221"/>
      <c r="CZ228" s="221"/>
      <c r="DA228" s="221"/>
      <c r="DB228" s="221"/>
      <c r="DC228" s="221"/>
      <c r="DD228" s="221"/>
      <c r="DE228" s="221"/>
      <c r="DF228" s="221"/>
      <c r="DG228" s="221"/>
      <c r="DH228" s="221"/>
      <c r="DI228" s="221"/>
      <c r="DJ228" s="221"/>
      <c r="DK228" s="221"/>
      <c r="DL228" s="221"/>
      <c r="DM228" s="221"/>
      <c r="DN228" s="221"/>
      <c r="DO228" s="221"/>
      <c r="DP228" s="221"/>
      <c r="DQ228" s="221"/>
      <c r="DR228" s="221"/>
      <c r="DS228" s="221"/>
      <c r="DT228" s="221"/>
      <c r="DU228" s="221"/>
      <c r="DV228" s="221"/>
      <c r="DW228" s="221"/>
      <c r="DX228" s="221"/>
      <c r="DY228" s="221"/>
      <c r="DZ228" s="221"/>
      <c r="EA228" s="221"/>
      <c r="EB228" s="221"/>
      <c r="EC228" s="221"/>
      <c r="ED228" s="221"/>
      <c r="EE228" s="221"/>
      <c r="EF228" s="221"/>
      <c r="EG228" s="221"/>
      <c r="EH228" s="221"/>
      <c r="EI228" s="221"/>
      <c r="EJ228" s="221"/>
      <c r="EK228" s="221"/>
      <c r="EL228" s="221"/>
      <c r="EM228" s="221"/>
      <c r="EN228" s="221"/>
      <c r="EO228" s="221"/>
      <c r="EP228" s="221"/>
      <c r="EQ228" s="221"/>
      <c r="ER228" s="221"/>
      <c r="ES228" s="221"/>
      <c r="ET228" s="221"/>
      <c r="EU228" s="221"/>
      <c r="EV228" s="221"/>
      <c r="EW228" s="221"/>
      <c r="EX228" s="221"/>
      <c r="EY228" s="221"/>
      <c r="EZ228" s="221"/>
      <c r="FA228" s="221"/>
      <c r="FB228" s="221"/>
      <c r="FC228" s="221"/>
      <c r="FD228" s="221"/>
      <c r="FE228" s="221"/>
      <c r="FF228" s="221"/>
      <c r="FG228" s="221"/>
      <c r="FH228" s="221"/>
      <c r="FI228" s="221"/>
      <c r="FJ228" s="221"/>
      <c r="FK228" s="221"/>
      <c r="FL228" s="221"/>
      <c r="FM228" s="221"/>
      <c r="FN228" s="221"/>
      <c r="FO228" s="221"/>
      <c r="FP228" s="221"/>
      <c r="FQ228" s="221"/>
      <c r="FR228" s="221"/>
      <c r="FS228" s="221"/>
      <c r="FT228" s="221"/>
      <c r="FU228" s="221"/>
      <c r="FV228" s="221"/>
      <c r="FW228" s="221"/>
      <c r="FX228" s="221"/>
      <c r="FY228" s="221"/>
      <c r="FZ228" s="221"/>
      <c r="GA228" s="221"/>
      <c r="GB228" s="221"/>
      <c r="GC228" s="221"/>
      <c r="GD228" s="221"/>
      <c r="GE228" s="221"/>
      <c r="GF228" s="221"/>
      <c r="GG228" s="221"/>
      <c r="GH228" s="221"/>
      <c r="GI228" s="221"/>
      <c r="GJ228" s="221"/>
      <c r="GK228" s="221"/>
      <c r="GL228" s="221"/>
      <c r="GM228" s="221"/>
      <c r="GN228" s="221"/>
      <c r="GO228" s="221"/>
      <c r="GP228" s="221"/>
      <c r="GQ228" s="221"/>
      <c r="GR228" s="221"/>
      <c r="GS228" s="221"/>
      <c r="GT228" s="221"/>
      <c r="GU228" s="221"/>
      <c r="GV228" s="221"/>
      <c r="GW228" s="221"/>
      <c r="GX228" s="221"/>
      <c r="GY228" s="221"/>
      <c r="GZ228" s="221"/>
      <c r="HA228" s="221"/>
      <c r="HB228" s="221"/>
      <c r="HC228" s="221"/>
      <c r="HD228" s="221"/>
      <c r="HE228" s="221"/>
      <c r="HF228" s="221"/>
      <c r="HG228" s="221"/>
      <c r="HH228" s="221"/>
      <c r="HI228" s="221"/>
      <c r="HJ228" s="221"/>
      <c r="HK228" s="221"/>
      <c r="HL228" s="221"/>
      <c r="HM228" s="221"/>
      <c r="HN228" s="221"/>
      <c r="HO228" s="221"/>
      <c r="HP228" s="221"/>
      <c r="HQ228" s="221"/>
      <c r="HR228" s="221"/>
      <c r="HS228" s="221"/>
      <c r="HT228" s="221"/>
      <c r="HU228" s="221"/>
      <c r="HV228" s="221"/>
      <c r="HW228" s="221"/>
      <c r="HX228" s="221"/>
      <c r="HY228" s="221"/>
      <c r="HZ228" s="221"/>
      <c r="IA228" s="221"/>
      <c r="IB228" s="221"/>
      <c r="IC228" s="221"/>
      <c r="ID228" s="221"/>
      <c r="IE228" s="221"/>
      <c r="IF228" s="221"/>
      <c r="IG228" s="221"/>
      <c r="IH228" s="221"/>
      <c r="II228" s="221"/>
      <c r="IJ228" s="221"/>
      <c r="IK228" s="221"/>
      <c r="IL228" s="221"/>
      <c r="IM228" s="221"/>
      <c r="IN228" s="221"/>
      <c r="IO228" s="221"/>
      <c r="IP228" s="221"/>
      <c r="IQ228" s="221"/>
      <c r="IR228" s="221"/>
      <c r="IS228" s="221"/>
      <c r="IT228" s="221"/>
      <c r="IU228" s="221"/>
      <c r="IV228" s="221"/>
      <c r="IW228" s="221"/>
      <c r="IX228" s="221"/>
      <c r="IY228" s="221"/>
      <c r="IZ228" s="221"/>
      <c r="JA228" s="221"/>
      <c r="JB228" s="221"/>
      <c r="JC228" s="221"/>
      <c r="JD228" s="221"/>
      <c r="JE228" s="221"/>
      <c r="JF228" s="221"/>
      <c r="JG228" s="221"/>
      <c r="JH228" s="221"/>
      <c r="JI228" s="221"/>
      <c r="JJ228" s="221"/>
      <c r="JK228" s="221"/>
      <c r="JL228" s="221"/>
      <c r="JM228" s="221"/>
      <c r="JN228" s="221"/>
      <c r="JO228" s="221"/>
      <c r="JP228" s="221"/>
      <c r="JQ228" s="221"/>
      <c r="JR228" s="221"/>
      <c r="JS228" s="221"/>
      <c r="JT228" s="221"/>
      <c r="JU228" s="221"/>
      <c r="JV228" s="221"/>
      <c r="JW228" s="221"/>
      <c r="JX228" s="221"/>
      <c r="JY228" s="221"/>
      <c r="JZ228" s="221"/>
      <c r="KA228" s="221"/>
      <c r="KB228" s="221"/>
      <c r="KC228" s="221"/>
      <c r="KD228" s="221"/>
      <c r="KE228" s="221"/>
      <c r="KF228" s="221"/>
      <c r="KG228" s="221"/>
      <c r="KH228" s="221"/>
      <c r="KI228" s="221"/>
      <c r="KJ228" s="221"/>
      <c r="KK228" s="221"/>
      <c r="KL228" s="221"/>
      <c r="KM228" s="221"/>
      <c r="KN228" s="221"/>
      <c r="KO228" s="221"/>
      <c r="KP228" s="221"/>
      <c r="KQ228" s="221"/>
      <c r="KR228" s="221"/>
      <c r="KS228" s="221"/>
      <c r="KT228" s="221"/>
      <c r="KU228" s="221"/>
      <c r="KV228" s="221"/>
      <c r="KW228" s="221"/>
      <c r="KX228" s="221"/>
      <c r="KY228" s="221"/>
      <c r="KZ228" s="221"/>
      <c r="LA228" s="221"/>
      <c r="LB228" s="221"/>
      <c r="LC228" s="221"/>
      <c r="LD228" s="221"/>
      <c r="LE228" s="221"/>
      <c r="LF228" s="221"/>
      <c r="LG228" s="221"/>
      <c r="LH228" s="221"/>
      <c r="LI228" s="221"/>
      <c r="LJ228" s="221"/>
      <c r="LK228" s="221"/>
      <c r="LL228" s="221"/>
      <c r="LM228" s="221"/>
      <c r="LN228" s="221"/>
      <c r="LO228" s="221"/>
      <c r="LP228" s="221"/>
      <c r="LQ228" s="221"/>
      <c r="LR228" s="221"/>
      <c r="LS228" s="221"/>
      <c r="LT228" s="221"/>
      <c r="LU228" s="221"/>
      <c r="LV228" s="221"/>
      <c r="LW228" s="221"/>
      <c r="LX228" s="221"/>
      <c r="LY228" s="221"/>
      <c r="LZ228" s="221"/>
      <c r="MA228" s="221"/>
      <c r="MB228" s="221"/>
      <c r="MC228" s="221"/>
      <c r="MD228" s="221"/>
      <c r="ME228" s="221"/>
      <c r="MF228" s="221"/>
      <c r="MG228" s="221"/>
      <c r="MH228" s="221"/>
      <c r="MI228" s="221"/>
      <c r="MJ228" s="221"/>
      <c r="MK228" s="221"/>
      <c r="ML228" s="221"/>
      <c r="MM228" s="221"/>
      <c r="MN228" s="221"/>
      <c r="MO228" s="221"/>
      <c r="MP228" s="221"/>
      <c r="MQ228" s="221"/>
      <c r="MR228" s="221"/>
      <c r="MS228" s="221"/>
      <c r="MT228" s="221"/>
      <c r="MU228" s="221"/>
      <c r="MV228" s="221"/>
      <c r="MW228" s="221"/>
      <c r="MX228" s="221"/>
      <c r="MY228" s="221"/>
      <c r="MZ228" s="221"/>
      <c r="NA228" s="221"/>
      <c r="NB228" s="221"/>
      <c r="NC228" s="221"/>
      <c r="ND228" s="221"/>
      <c r="NE228" s="221"/>
      <c r="NF228" s="221"/>
      <c r="NG228" s="221"/>
      <c r="NH228" s="221"/>
      <c r="NI228" s="221"/>
      <c r="NJ228" s="221"/>
      <c r="NK228" s="221"/>
      <c r="NL228" s="221"/>
      <c r="NM228" s="221"/>
      <c r="NN228" s="221"/>
      <c r="NO228" s="221"/>
      <c r="NP228" s="221"/>
      <c r="NQ228" s="221"/>
      <c r="NR228" s="221"/>
      <c r="NS228" s="221"/>
      <c r="NT228" s="221"/>
      <c r="NU228" s="221"/>
      <c r="NV228" s="221"/>
      <c r="NW228" s="221"/>
      <c r="NX228" s="221"/>
      <c r="NY228" s="221"/>
      <c r="NZ228" s="221"/>
      <c r="OA228" s="221"/>
      <c r="OB228" s="221"/>
      <c r="OC228" s="221"/>
      <c r="OD228" s="221"/>
      <c r="OE228" s="221"/>
      <c r="OF228" s="221"/>
      <c r="OG228" s="221"/>
      <c r="OH228" s="221"/>
      <c r="OI228" s="221"/>
      <c r="OJ228" s="221"/>
      <c r="OK228" s="221"/>
      <c r="OL228" s="221"/>
      <c r="OM228" s="221"/>
      <c r="ON228" s="221"/>
      <c r="OO228" s="221"/>
      <c r="OP228" s="221"/>
      <c r="OQ228" s="221"/>
      <c r="OR228" s="221"/>
      <c r="OS228" s="221"/>
      <c r="OT228" s="221"/>
      <c r="OU228" s="221"/>
      <c r="OV228" s="221"/>
      <c r="OW228" s="221"/>
      <c r="OX228" s="221"/>
      <c r="OY228" s="221"/>
      <c r="OZ228" s="221"/>
      <c r="PA228" s="221"/>
      <c r="PB228" s="221"/>
      <c r="PC228" s="221"/>
      <c r="PD228" s="221"/>
      <c r="PE228" s="221"/>
      <c r="PF228" s="221"/>
      <c r="PG228" s="221"/>
      <c r="PH228" s="221"/>
      <c r="PI228" s="221"/>
      <c r="PJ228" s="221"/>
      <c r="PK228" s="221"/>
      <c r="PL228" s="221"/>
      <c r="PM228" s="221"/>
      <c r="PN228" s="221"/>
      <c r="PO228" s="221"/>
      <c r="PP228" s="221"/>
      <c r="PQ228" s="221"/>
      <c r="PR228" s="221"/>
      <c r="PS228" s="221"/>
      <c r="PT228" s="221"/>
      <c r="PU228" s="221"/>
      <c r="PV228" s="221"/>
      <c r="PW228" s="221"/>
      <c r="PX228" s="221"/>
      <c r="PY228" s="221"/>
      <c r="PZ228" s="221"/>
      <c r="QA228" s="221"/>
      <c r="QB228" s="221"/>
      <c r="QC228" s="221"/>
      <c r="QD228" s="221"/>
      <c r="QE228" s="221"/>
      <c r="QF228" s="221"/>
      <c r="QG228" s="221"/>
      <c r="QH228" s="221"/>
      <c r="QI228" s="221"/>
      <c r="QJ228" s="221"/>
      <c r="QK228" s="221"/>
      <c r="QL228" s="221"/>
      <c r="QM228" s="221"/>
      <c r="QN228" s="221"/>
      <c r="QO228" s="221"/>
      <c r="QP228" s="221"/>
      <c r="QQ228" s="221"/>
      <c r="QR228" s="221"/>
      <c r="QS228" s="221"/>
      <c r="QT228" s="221"/>
      <c r="QU228" s="221"/>
      <c r="QV228" s="221"/>
      <c r="QW228" s="221"/>
      <c r="QX228" s="221"/>
      <c r="QY228" s="221"/>
      <c r="QZ228" s="221"/>
      <c r="RA228" s="221"/>
      <c r="RB228" s="221"/>
      <c r="RC228" s="221"/>
      <c r="RD228" s="221"/>
      <c r="RE228" s="221"/>
      <c r="RF228" s="221"/>
      <c r="RG228" s="221"/>
      <c r="RH228" s="221"/>
      <c r="RI228" s="221"/>
      <c r="RJ228" s="221"/>
      <c r="RK228" s="221"/>
      <c r="RL228" s="221"/>
      <c r="RM228" s="221"/>
      <c r="RN228" s="221"/>
      <c r="RO228" s="221"/>
      <c r="RP228" s="221"/>
      <c r="RQ228" s="221"/>
      <c r="RR228" s="221"/>
      <c r="RS228" s="221"/>
      <c r="RT228" s="221"/>
      <c r="RU228" s="221"/>
      <c r="RV228" s="221"/>
      <c r="RW228" s="221"/>
      <c r="RX228" s="221"/>
      <c r="RY228" s="221"/>
      <c r="RZ228" s="221"/>
      <c r="SA228" s="221"/>
      <c r="SB228" s="221"/>
      <c r="SC228" s="221"/>
      <c r="SD228" s="221"/>
      <c r="SE228" s="221"/>
      <c r="SF228" s="221"/>
      <c r="SG228" s="221"/>
      <c r="SH228" s="221"/>
      <c r="SI228" s="221"/>
      <c r="SJ228" s="221"/>
      <c r="SK228" s="221"/>
      <c r="SL228" s="221"/>
      <c r="SM228" s="221"/>
      <c r="SN228" s="221"/>
      <c r="SO228" s="221"/>
      <c r="SP228" s="221"/>
      <c r="SQ228" s="221"/>
      <c r="SR228" s="221"/>
      <c r="SS228" s="221"/>
      <c r="ST228" s="221"/>
      <c r="SU228" s="221"/>
      <c r="SV228" s="221"/>
      <c r="SW228" s="221"/>
      <c r="SX228" s="221"/>
      <c r="SY228" s="221"/>
      <c r="SZ228" s="221"/>
      <c r="TA228" s="221"/>
      <c r="TB228" s="221"/>
      <c r="TC228" s="221"/>
      <c r="TD228" s="221"/>
      <c r="TE228" s="221"/>
      <c r="TF228" s="221"/>
      <c r="TG228" s="221"/>
      <c r="TH228" s="221"/>
      <c r="TI228" s="221"/>
      <c r="TJ228" s="221"/>
      <c r="TK228" s="221"/>
      <c r="TL228" s="221"/>
      <c r="TM228" s="221"/>
      <c r="TN228" s="221"/>
      <c r="TO228" s="221"/>
      <c r="TP228" s="221"/>
      <c r="TQ228" s="221"/>
      <c r="TR228" s="221"/>
      <c r="TS228" s="221"/>
      <c r="TT228" s="221"/>
      <c r="TU228" s="221"/>
      <c r="TV228" s="221"/>
      <c r="TW228" s="221"/>
      <c r="TX228" s="221"/>
      <c r="TY228" s="221"/>
      <c r="TZ228" s="221"/>
      <c r="UA228" s="221"/>
      <c r="UB228" s="221"/>
      <c r="UC228" s="221"/>
      <c r="UD228" s="221"/>
      <c r="UE228" s="221"/>
      <c r="UF228" s="221"/>
      <c r="UG228" s="221"/>
      <c r="UH228" s="221"/>
      <c r="UI228" s="221"/>
      <c r="UJ228" s="221"/>
      <c r="UK228" s="221"/>
      <c r="UL228" s="221"/>
      <c r="UM228" s="221"/>
      <c r="UN228" s="221"/>
      <c r="UO228" s="221"/>
      <c r="UP228" s="221"/>
      <c r="UQ228" s="221"/>
      <c r="UR228" s="221"/>
      <c r="US228" s="221"/>
      <c r="UT228" s="221"/>
      <c r="UU228" s="221"/>
      <c r="UV228" s="221"/>
      <c r="UW228" s="221"/>
      <c r="UX228" s="221"/>
      <c r="UY228" s="221"/>
      <c r="UZ228" s="221"/>
      <c r="VA228" s="221"/>
      <c r="VB228" s="221"/>
      <c r="VC228" s="221"/>
      <c r="VD228" s="221"/>
      <c r="VE228" s="221"/>
      <c r="VF228" s="221"/>
      <c r="VG228" s="221"/>
      <c r="VH228" s="221"/>
      <c r="VI228" s="221"/>
      <c r="VJ228" s="221"/>
      <c r="VK228" s="221"/>
      <c r="VL228" s="221"/>
      <c r="VM228" s="221"/>
      <c r="VN228" s="221"/>
      <c r="VO228" s="221"/>
      <c r="VP228" s="221"/>
      <c r="VQ228" s="221"/>
      <c r="VR228" s="221"/>
      <c r="VS228" s="221"/>
      <c r="VT228" s="221"/>
      <c r="VU228" s="221"/>
      <c r="VV228" s="221"/>
      <c r="VW228" s="221"/>
      <c r="VX228" s="221"/>
      <c r="VY228" s="221"/>
      <c r="VZ228" s="221"/>
      <c r="WA228" s="221"/>
      <c r="WB228" s="221"/>
      <c r="WC228" s="221"/>
      <c r="WD228" s="221"/>
      <c r="WE228" s="221"/>
      <c r="WF228" s="221"/>
      <c r="WG228" s="221"/>
      <c r="WH228" s="221"/>
      <c r="WI228" s="221"/>
      <c r="WJ228" s="221"/>
      <c r="WK228" s="221"/>
      <c r="WL228" s="221"/>
      <c r="WM228" s="221"/>
      <c r="WN228" s="221"/>
      <c r="WO228" s="221"/>
      <c r="WP228" s="221"/>
      <c r="WQ228" s="221"/>
      <c r="WR228" s="221"/>
      <c r="WS228" s="221"/>
      <c r="WT228" s="221"/>
      <c r="WU228" s="221"/>
      <c r="WV228" s="221"/>
      <c r="WW228" s="221"/>
      <c r="WX228" s="221"/>
      <c r="WY228" s="221"/>
      <c r="WZ228" s="221"/>
      <c r="XA228" s="221"/>
      <c r="XB228" s="221"/>
      <c r="XC228" s="221"/>
      <c r="XD228" s="221"/>
      <c r="XE228" s="221"/>
      <c r="XF228" s="221"/>
      <c r="XG228" s="221"/>
      <c r="XH228" s="221"/>
      <c r="XI228" s="221"/>
      <c r="XJ228" s="221"/>
      <c r="XK228" s="221"/>
      <c r="XL228" s="221"/>
      <c r="XM228" s="221"/>
      <c r="XN228" s="221"/>
      <c r="XO228" s="221"/>
      <c r="XP228" s="221"/>
      <c r="XQ228" s="221"/>
      <c r="XR228" s="221"/>
      <c r="XS228" s="221"/>
      <c r="XT228" s="221"/>
      <c r="XU228" s="221"/>
      <c r="XV228" s="221"/>
      <c r="XW228" s="221"/>
      <c r="XX228" s="221"/>
      <c r="XY228" s="221"/>
      <c r="XZ228" s="221"/>
      <c r="YA228" s="221"/>
      <c r="YB228" s="221"/>
      <c r="YC228" s="221"/>
      <c r="YD228" s="221"/>
      <c r="YE228" s="221"/>
      <c r="YF228" s="221"/>
      <c r="YG228" s="221"/>
      <c r="YH228" s="221"/>
      <c r="YI228" s="221"/>
      <c r="YJ228" s="221"/>
      <c r="YK228" s="221"/>
      <c r="YL228" s="221"/>
      <c r="YM228" s="221"/>
      <c r="YN228" s="221"/>
      <c r="YO228" s="221"/>
      <c r="YP228" s="221"/>
      <c r="YQ228" s="221"/>
      <c r="YR228" s="221"/>
      <c r="YS228" s="221"/>
      <c r="YT228" s="221"/>
      <c r="YU228" s="221"/>
      <c r="YV228" s="221"/>
      <c r="YW228" s="221"/>
      <c r="YX228" s="221"/>
      <c r="YY228" s="221"/>
      <c r="YZ228" s="221"/>
      <c r="ZA228" s="221"/>
      <c r="ZB228" s="221"/>
      <c r="ZC228" s="221"/>
      <c r="ZD228" s="221"/>
      <c r="ZE228" s="221"/>
      <c r="ZF228" s="221"/>
      <c r="ZG228" s="221"/>
      <c r="ZH228" s="221"/>
      <c r="ZI228" s="221"/>
      <c r="ZJ228" s="221"/>
      <c r="ZK228" s="221"/>
      <c r="ZL228" s="221"/>
      <c r="ZM228" s="221"/>
      <c r="ZN228" s="221"/>
      <c r="ZO228" s="221"/>
      <c r="ZP228" s="221"/>
      <c r="ZQ228" s="221"/>
      <c r="ZR228" s="221"/>
      <c r="ZS228" s="221"/>
      <c r="ZT228" s="221"/>
      <c r="ZU228" s="221"/>
      <c r="ZV228" s="221"/>
      <c r="ZW228" s="221"/>
      <c r="ZX228" s="221"/>
      <c r="ZY228" s="221"/>
      <c r="ZZ228" s="221"/>
      <c r="AAA228" s="221"/>
      <c r="AAB228" s="221"/>
      <c r="AAC228" s="221"/>
      <c r="AAD228" s="221"/>
      <c r="AAE228" s="221"/>
      <c r="AAF228" s="221"/>
      <c r="AAG228" s="221"/>
      <c r="AAH228" s="221"/>
      <c r="AAI228" s="221"/>
      <c r="AAJ228" s="221"/>
      <c r="AAK228" s="221"/>
      <c r="AAL228" s="221"/>
      <c r="AAM228" s="221"/>
      <c r="AAN228" s="221"/>
      <c r="AAO228" s="221"/>
      <c r="AAP228" s="221"/>
      <c r="AAQ228" s="221"/>
      <c r="AAR228" s="221"/>
      <c r="AAS228" s="221"/>
      <c r="AAT228" s="221"/>
      <c r="AAU228" s="221"/>
      <c r="AAV228" s="221"/>
      <c r="AAW228" s="221"/>
      <c r="AAX228" s="221"/>
      <c r="AAY228" s="221"/>
      <c r="AAZ228" s="221"/>
      <c r="ABA228" s="221"/>
      <c r="ABB228" s="221"/>
      <c r="ABC228" s="221"/>
      <c r="ABD228" s="221"/>
      <c r="ABE228" s="221"/>
      <c r="ABF228" s="221"/>
      <c r="ABG228" s="221"/>
      <c r="ABH228" s="221"/>
      <c r="ABI228" s="221"/>
      <c r="ABJ228" s="221"/>
      <c r="ABK228" s="221"/>
      <c r="ABL228" s="221"/>
      <c r="ABM228" s="221"/>
      <c r="ABN228" s="221"/>
      <c r="ABO228" s="221"/>
      <c r="ABP228" s="221"/>
      <c r="ABQ228" s="221"/>
      <c r="ABR228" s="221"/>
      <c r="ABS228" s="221"/>
      <c r="ABT228" s="221"/>
      <c r="ABU228" s="221"/>
      <c r="ABV228" s="221"/>
      <c r="ABW228" s="221"/>
      <c r="ABX228" s="221"/>
      <c r="ABY228" s="221"/>
      <c r="ABZ228" s="221"/>
      <c r="ACA228" s="221"/>
      <c r="ACB228" s="221"/>
      <c r="ACC228" s="221"/>
      <c r="ACD228" s="221"/>
      <c r="ACE228" s="221"/>
      <c r="ACF228" s="221"/>
      <c r="ACG228" s="221"/>
      <c r="ACH228" s="221"/>
      <c r="ACI228" s="221"/>
      <c r="ACJ228" s="221"/>
      <c r="ACK228" s="221"/>
      <c r="ACL228" s="221"/>
      <c r="ACM228" s="221"/>
      <c r="ACN228" s="221"/>
      <c r="ACO228" s="221"/>
      <c r="ACP228" s="221"/>
      <c r="ACQ228" s="221"/>
      <c r="ACR228" s="221"/>
      <c r="ACS228" s="221"/>
      <c r="ACT228" s="221"/>
      <c r="ACU228" s="221"/>
      <c r="ACV228" s="221"/>
      <c r="ACW228" s="221"/>
      <c r="ACX228" s="221"/>
      <c r="ACY228" s="221"/>
      <c r="ACZ228" s="221"/>
      <c r="ADA228" s="221"/>
      <c r="ADB228" s="221"/>
      <c r="ADC228" s="221"/>
      <c r="ADD228" s="221"/>
      <c r="ADE228" s="221"/>
      <c r="ADF228" s="221"/>
      <c r="ADG228" s="221"/>
      <c r="ADH228" s="221"/>
      <c r="ADI228" s="221"/>
      <c r="ADJ228" s="221"/>
      <c r="ADK228" s="221"/>
      <c r="ADL228" s="221"/>
      <c r="ADM228" s="221"/>
      <c r="ADN228" s="221"/>
      <c r="ADO228" s="221"/>
      <c r="ADP228" s="221"/>
      <c r="ADQ228" s="221"/>
      <c r="ADR228" s="221"/>
      <c r="ADS228" s="221"/>
      <c r="ADT228" s="221"/>
      <c r="ADU228" s="221"/>
      <c r="ADV228" s="221"/>
      <c r="ADW228" s="221"/>
      <c r="ADX228" s="221"/>
      <c r="ADY228" s="221"/>
      <c r="ADZ228" s="221"/>
      <c r="AEA228" s="221"/>
      <c r="AEB228" s="221"/>
      <c r="AEC228" s="221"/>
      <c r="AED228" s="221"/>
      <c r="AEE228" s="221"/>
      <c r="AEF228" s="221"/>
      <c r="AEG228" s="221"/>
      <c r="AEH228" s="221"/>
      <c r="AEI228" s="221"/>
      <c r="AEJ228" s="221"/>
      <c r="AEK228" s="221"/>
      <c r="AEL228" s="221"/>
      <c r="AEM228" s="221"/>
      <c r="AEN228" s="221"/>
      <c r="AEO228" s="221"/>
      <c r="AEP228" s="221"/>
      <c r="AEQ228" s="221"/>
      <c r="AER228" s="221"/>
      <c r="AES228" s="221"/>
      <c r="AET228" s="221"/>
      <c r="AEU228" s="221"/>
      <c r="AEV228" s="221"/>
      <c r="AEW228" s="221"/>
      <c r="AEX228" s="221"/>
      <c r="AEY228" s="221"/>
      <c r="AEZ228" s="221"/>
      <c r="AFA228" s="221"/>
      <c r="AFB228" s="221"/>
      <c r="AFC228" s="221"/>
      <c r="AFD228" s="221"/>
      <c r="AFE228" s="221"/>
      <c r="AFF228" s="221"/>
      <c r="AFG228" s="221"/>
      <c r="AFH228" s="221"/>
      <c r="AFI228" s="221"/>
      <c r="AFJ228" s="221"/>
      <c r="AFK228" s="221"/>
      <c r="AFL228" s="221"/>
      <c r="AFM228" s="221"/>
      <c r="AFN228" s="221"/>
      <c r="AFO228" s="221"/>
      <c r="AFP228" s="221"/>
      <c r="AFQ228" s="221"/>
      <c r="AFR228" s="221"/>
      <c r="AFS228" s="221"/>
      <c r="AFT228" s="221"/>
      <c r="AFU228" s="221"/>
      <c r="AFV228" s="221"/>
      <c r="AFW228" s="221"/>
      <c r="AFX228" s="221"/>
      <c r="AFY228" s="221"/>
      <c r="AFZ228" s="221"/>
      <c r="AGA228" s="221"/>
      <c r="AGB228" s="221"/>
      <c r="AGC228" s="221"/>
      <c r="AGD228" s="221"/>
      <c r="AGE228" s="221"/>
      <c r="AGF228" s="221"/>
      <c r="AGG228" s="221"/>
      <c r="AGH228" s="221"/>
      <c r="AGI228" s="221"/>
      <c r="AGJ228" s="221"/>
      <c r="AGK228" s="221"/>
      <c r="AGL228" s="221"/>
      <c r="AGM228" s="221"/>
      <c r="AGN228" s="221"/>
      <c r="AGO228" s="221"/>
      <c r="AGP228" s="221"/>
      <c r="AGQ228" s="221"/>
      <c r="AGR228" s="221"/>
      <c r="AGS228" s="221"/>
      <c r="AGT228" s="221"/>
      <c r="AGU228" s="221"/>
      <c r="AGV228" s="221"/>
      <c r="AGW228" s="221"/>
      <c r="AGX228" s="221"/>
      <c r="AGY228" s="221"/>
      <c r="AGZ228" s="221"/>
      <c r="AHA228" s="221"/>
      <c r="AHB228" s="221"/>
      <c r="AHC228" s="221"/>
      <c r="AHD228" s="221"/>
      <c r="AHE228" s="221"/>
      <c r="AHF228" s="221"/>
      <c r="AHG228" s="221"/>
      <c r="AHH228" s="221"/>
      <c r="AHI228" s="221"/>
      <c r="AHJ228" s="221"/>
      <c r="AHK228" s="221"/>
      <c r="AHL228" s="221"/>
      <c r="AHM228" s="221"/>
      <c r="AHN228" s="221"/>
      <c r="AHO228" s="221"/>
      <c r="AHP228" s="221"/>
      <c r="AHQ228" s="221"/>
      <c r="AHR228" s="221"/>
      <c r="AHS228" s="221"/>
      <c r="AHT228" s="221"/>
      <c r="AHU228" s="221"/>
      <c r="AHV228" s="221"/>
      <c r="AHW228" s="221"/>
      <c r="AHX228" s="221"/>
      <c r="AHY228" s="221"/>
      <c r="AHZ228" s="221"/>
      <c r="AIA228" s="221"/>
      <c r="AIB228" s="221"/>
      <c r="AIC228" s="221"/>
      <c r="AID228" s="221"/>
      <c r="AIE228" s="221"/>
      <c r="AIF228" s="221"/>
      <c r="AIG228" s="221"/>
      <c r="AIH228" s="221"/>
      <c r="AII228" s="221"/>
      <c r="AIJ228" s="221"/>
      <c r="AIK228" s="221"/>
      <c r="AIL228" s="221"/>
      <c r="AIM228" s="221"/>
      <c r="AIN228" s="221"/>
      <c r="AIO228" s="221"/>
      <c r="AIP228" s="221"/>
      <c r="AIQ228" s="221"/>
      <c r="AIR228" s="221"/>
      <c r="AIS228" s="221"/>
      <c r="AIT228" s="221"/>
      <c r="AIU228" s="221"/>
      <c r="AIV228" s="221"/>
      <c r="AIW228" s="221"/>
      <c r="AIX228" s="221"/>
      <c r="AIY228" s="221"/>
      <c r="AIZ228" s="221"/>
      <c r="AJA228" s="221"/>
      <c r="AJB228" s="221"/>
      <c r="AJC228" s="221"/>
      <c r="AJD228" s="221"/>
      <c r="AJE228" s="221"/>
      <c r="AJF228" s="221"/>
      <c r="AJG228" s="221"/>
      <c r="AJH228" s="221"/>
      <c r="AJI228" s="221"/>
      <c r="AJJ228" s="221"/>
      <c r="AJK228" s="221"/>
      <c r="AJL228" s="221"/>
      <c r="AJM228" s="221"/>
      <c r="AJN228" s="221"/>
      <c r="AJO228" s="221"/>
      <c r="AJP228" s="221"/>
      <c r="AJQ228" s="221"/>
      <c r="AJR228" s="221"/>
      <c r="AJS228" s="221"/>
      <c r="AJT228" s="221"/>
      <c r="AJU228" s="221"/>
      <c r="AJV228" s="221"/>
      <c r="AJW228" s="221"/>
      <c r="AJX228" s="221"/>
      <c r="AJY228" s="221"/>
      <c r="AJZ228" s="221"/>
      <c r="AKA228" s="221"/>
      <c r="AKB228" s="221"/>
      <c r="AKC228" s="221"/>
      <c r="AKD228" s="221"/>
      <c r="AKE228" s="221"/>
      <c r="AKF228" s="221"/>
      <c r="AKG228" s="221"/>
      <c r="AKH228" s="221"/>
      <c r="AKI228" s="221"/>
      <c r="AKJ228" s="221"/>
      <c r="AKK228" s="221"/>
      <c r="AKL228" s="221"/>
      <c r="AKM228" s="221"/>
      <c r="AKN228" s="221"/>
      <c r="AKO228" s="221"/>
      <c r="AKP228" s="221"/>
      <c r="AKQ228" s="221"/>
      <c r="AKR228" s="221"/>
      <c r="AKS228" s="221"/>
      <c r="AKT228" s="221"/>
      <c r="AKU228" s="221"/>
      <c r="AKV228" s="221"/>
      <c r="AKW228" s="221"/>
      <c r="AKX228" s="221"/>
      <c r="AKY228" s="221"/>
      <c r="AKZ228" s="221"/>
      <c r="ALA228" s="221"/>
      <c r="ALB228" s="221"/>
      <c r="ALC228" s="221"/>
      <c r="ALD228" s="221"/>
      <c r="ALE228" s="221"/>
      <c r="ALF228" s="221"/>
      <c r="ALG228" s="221"/>
      <c r="ALH228" s="221"/>
      <c r="ALI228" s="221"/>
      <c r="ALJ228" s="221"/>
      <c r="ALK228" s="221"/>
      <c r="ALL228" s="221"/>
      <c r="ALM228" s="221"/>
      <c r="ALN228" s="221"/>
      <c r="ALO228" s="221"/>
      <c r="ALP228" s="221"/>
      <c r="ALQ228" s="221"/>
      <c r="ALR228" s="221"/>
      <c r="ALS228" s="221"/>
      <c r="ALT228" s="221"/>
      <c r="ALU228" s="221"/>
      <c r="ALV228" s="221"/>
      <c r="ALW228" s="221"/>
      <c r="ALX228" s="221"/>
      <c r="ALY228" s="221"/>
      <c r="ALZ228" s="221"/>
      <c r="AMA228" s="221"/>
      <c r="AMB228" s="221"/>
      <c r="AMC228" s="221"/>
      <c r="AMD228" s="221"/>
      <c r="AME228" s="221"/>
      <c r="AMF228" s="221"/>
      <c r="AMG228" s="221"/>
      <c r="AMH228" s="221"/>
      <c r="AMI228" s="221"/>
      <c r="AMJ228" s="221"/>
      <c r="AMK228" s="221"/>
      <c r="AML228" s="221"/>
      <c r="AMM228" s="221"/>
      <c r="AMN228" s="221"/>
      <c r="AMO228" s="221"/>
      <c r="AMP228" s="221"/>
      <c r="AMQ228" s="221"/>
      <c r="AMR228" s="221"/>
      <c r="AMS228" s="221"/>
      <c r="AMT228" s="221"/>
      <c r="AMU228" s="221"/>
      <c r="AMV228" s="221"/>
      <c r="AMW228" s="221"/>
      <c r="AMX228" s="221"/>
      <c r="AMY228" s="221"/>
      <c r="AMZ228" s="221"/>
      <c r="ANA228" s="221"/>
      <c r="ANB228" s="221"/>
      <c r="ANC228" s="221"/>
      <c r="AND228" s="221"/>
      <c r="ANE228" s="221"/>
      <c r="ANF228" s="221"/>
      <c r="ANG228" s="221"/>
      <c r="ANH228" s="221"/>
      <c r="ANI228" s="221"/>
      <c r="ANJ228" s="221"/>
      <c r="ANK228" s="221"/>
      <c r="ANL228" s="221"/>
      <c r="ANM228" s="221"/>
      <c r="ANN228" s="221"/>
      <c r="ANO228" s="221"/>
      <c r="ANP228" s="221"/>
      <c r="ANQ228" s="221"/>
      <c r="ANR228" s="221"/>
      <c r="ANS228" s="221"/>
      <c r="ANT228" s="221"/>
      <c r="ANU228" s="221"/>
      <c r="ANV228" s="221"/>
      <c r="ANW228" s="221"/>
      <c r="ANX228" s="221"/>
      <c r="ANY228" s="221"/>
      <c r="ANZ228" s="221"/>
      <c r="AOA228" s="221"/>
      <c r="AOB228" s="221"/>
      <c r="AOC228" s="221"/>
      <c r="AOD228" s="221"/>
      <c r="AOE228" s="221"/>
      <c r="AOF228" s="221"/>
      <c r="AOG228" s="221"/>
      <c r="AOH228" s="221"/>
      <c r="AOI228" s="221"/>
      <c r="AOJ228" s="221"/>
      <c r="AOK228" s="221"/>
      <c r="AOL228" s="221"/>
      <c r="AOM228" s="221"/>
      <c r="AON228" s="221"/>
      <c r="AOO228" s="221"/>
      <c r="AOP228" s="221"/>
      <c r="AOQ228" s="221"/>
      <c r="AOR228" s="221"/>
      <c r="AOS228" s="221"/>
      <c r="AOT228" s="221"/>
      <c r="AOU228" s="221"/>
      <c r="AOV228" s="221"/>
      <c r="AOW228" s="221"/>
      <c r="AOX228" s="221"/>
      <c r="AOY228" s="221"/>
      <c r="AOZ228" s="221"/>
      <c r="APA228" s="221"/>
      <c r="APB228" s="221"/>
      <c r="APC228" s="221"/>
      <c r="APD228" s="221"/>
      <c r="APE228" s="221"/>
      <c r="APF228" s="221"/>
      <c r="APG228" s="221"/>
      <c r="APH228" s="221"/>
      <c r="API228" s="221"/>
      <c r="APJ228" s="221"/>
      <c r="APK228" s="221"/>
      <c r="APL228" s="221"/>
      <c r="APM228" s="221"/>
      <c r="APN228" s="221"/>
      <c r="APO228" s="221"/>
      <c r="APP228" s="221"/>
      <c r="APQ228" s="221"/>
      <c r="APR228" s="221"/>
      <c r="APS228" s="221"/>
      <c r="APT228" s="221"/>
      <c r="APU228" s="221"/>
      <c r="APV228" s="221"/>
      <c r="APW228" s="221"/>
      <c r="APX228" s="221"/>
      <c r="APY228" s="221"/>
      <c r="APZ228" s="221"/>
      <c r="AQA228" s="221"/>
      <c r="AQB228" s="221"/>
      <c r="AQC228" s="221"/>
      <c r="AQD228" s="221"/>
      <c r="AQE228" s="221"/>
      <c r="AQF228" s="221"/>
      <c r="AQG228" s="221"/>
      <c r="AQH228" s="221"/>
      <c r="AQI228" s="221"/>
      <c r="AQJ228" s="221"/>
      <c r="AQK228" s="221"/>
      <c r="AQL228" s="221"/>
      <c r="AQM228" s="221"/>
      <c r="AQN228" s="221"/>
      <c r="AQO228" s="221"/>
      <c r="AQP228" s="221"/>
      <c r="AQQ228" s="221"/>
      <c r="AQR228" s="221"/>
      <c r="AQS228" s="221"/>
      <c r="AQT228" s="221"/>
      <c r="AQU228" s="221"/>
      <c r="AQV228" s="221"/>
      <c r="AQW228" s="221"/>
      <c r="AQX228" s="221"/>
      <c r="AQY228" s="221"/>
      <c r="AQZ228" s="221"/>
      <c r="ARA228" s="221"/>
      <c r="ARB228" s="221"/>
      <c r="ARC228" s="221"/>
      <c r="ARD228" s="221"/>
      <c r="ARE228" s="221"/>
      <c r="ARF228" s="221"/>
      <c r="ARG228" s="221"/>
      <c r="ARH228" s="221"/>
      <c r="ARI228" s="221"/>
      <c r="ARJ228" s="221"/>
      <c r="ARK228" s="221"/>
      <c r="ARL228" s="221"/>
      <c r="ARM228" s="221"/>
      <c r="ARN228" s="221"/>
      <c r="ARO228" s="221"/>
      <c r="ARP228" s="221"/>
      <c r="ARQ228" s="221"/>
      <c r="ARR228" s="221"/>
      <c r="ARS228" s="221"/>
      <c r="ART228" s="221"/>
      <c r="ARU228" s="221"/>
      <c r="ARV228" s="221"/>
      <c r="ARW228" s="221"/>
      <c r="ARX228" s="221"/>
      <c r="ARY228" s="221"/>
      <c r="ARZ228" s="221"/>
      <c r="ASA228" s="221"/>
      <c r="ASB228" s="221"/>
      <c r="ASC228" s="221"/>
      <c r="ASD228" s="221"/>
      <c r="ASE228" s="221"/>
      <c r="ASF228" s="221"/>
      <c r="ASG228" s="221"/>
      <c r="ASH228" s="221"/>
      <c r="ASI228" s="221"/>
      <c r="ASJ228" s="221"/>
      <c r="ASK228" s="221"/>
      <c r="ASL228" s="221"/>
      <c r="ASM228" s="221"/>
      <c r="ASN228" s="221"/>
      <c r="ASO228" s="221"/>
      <c r="ASP228" s="221"/>
      <c r="ASQ228" s="221"/>
      <c r="ASR228" s="221"/>
      <c r="ASS228" s="221"/>
      <c r="AST228" s="221"/>
      <c r="ASU228" s="221"/>
      <c r="ASV228" s="221"/>
      <c r="ASW228" s="221"/>
      <c r="ASX228" s="221"/>
      <c r="ASY228" s="221"/>
      <c r="ASZ228" s="221"/>
      <c r="ATA228" s="221"/>
      <c r="ATB228" s="221"/>
      <c r="ATC228" s="221"/>
      <c r="ATD228" s="221"/>
      <c r="ATE228" s="221"/>
      <c r="ATF228" s="221"/>
      <c r="ATG228" s="221"/>
      <c r="ATH228" s="221"/>
      <c r="ATI228" s="221"/>
      <c r="ATJ228" s="221"/>
      <c r="ATK228" s="221"/>
      <c r="ATL228" s="221"/>
      <c r="ATM228" s="221"/>
      <c r="ATN228" s="221"/>
      <c r="ATO228" s="221"/>
      <c r="ATP228" s="221"/>
      <c r="ATQ228" s="221"/>
      <c r="ATR228" s="221"/>
      <c r="ATS228" s="221"/>
      <c r="ATT228" s="221"/>
      <c r="ATU228" s="221"/>
      <c r="ATV228" s="221"/>
      <c r="ATW228" s="221"/>
      <c r="ATX228" s="221"/>
      <c r="ATY228" s="221"/>
      <c r="ATZ228" s="221"/>
      <c r="AUA228" s="221"/>
      <c r="AUB228" s="221"/>
      <c r="AUC228" s="221"/>
      <c r="AUD228" s="221"/>
      <c r="AUE228" s="221"/>
      <c r="AUF228" s="221"/>
      <c r="AUG228" s="221"/>
      <c r="AUH228" s="221"/>
      <c r="AUI228" s="221"/>
      <c r="AUJ228" s="221"/>
      <c r="AUK228" s="221"/>
      <c r="AUL228" s="221"/>
      <c r="AUM228" s="221"/>
      <c r="AUN228" s="221"/>
      <c r="AUO228" s="221"/>
      <c r="AUP228" s="221"/>
      <c r="AUQ228" s="221"/>
      <c r="AUR228" s="221"/>
      <c r="AUS228" s="221"/>
      <c r="AUT228" s="221"/>
      <c r="AUU228" s="221"/>
      <c r="AUV228" s="221"/>
      <c r="AUW228" s="221"/>
      <c r="AUX228" s="221"/>
      <c r="AUY228" s="221"/>
      <c r="AUZ228" s="221"/>
      <c r="AVA228" s="221"/>
      <c r="AVB228" s="221"/>
      <c r="AVC228" s="221"/>
      <c r="AVD228" s="221"/>
      <c r="AVE228" s="221"/>
      <c r="AVF228" s="221"/>
      <c r="AVG228" s="221"/>
      <c r="AVH228" s="221"/>
      <c r="AVI228" s="221"/>
      <c r="AVJ228" s="221"/>
      <c r="AVK228" s="221"/>
      <c r="AVL228" s="221"/>
      <c r="AVM228" s="221"/>
      <c r="AVN228" s="221"/>
      <c r="AVO228" s="221"/>
      <c r="AVP228" s="221"/>
      <c r="AVQ228" s="221"/>
      <c r="AVR228" s="221"/>
      <c r="AVS228" s="221"/>
      <c r="AVT228" s="221"/>
      <c r="AVU228" s="221"/>
      <c r="AVV228" s="221"/>
      <c r="AVW228" s="221"/>
      <c r="AVX228" s="221"/>
      <c r="AVY228" s="221"/>
      <c r="AVZ228" s="221"/>
      <c r="AWA228" s="221"/>
      <c r="AWB228" s="221"/>
      <c r="AWC228" s="221"/>
      <c r="AWD228" s="221"/>
      <c r="AWE228" s="221"/>
      <c r="AWF228" s="221"/>
      <c r="AWG228" s="221"/>
      <c r="AWH228" s="221"/>
      <c r="AWI228" s="221"/>
      <c r="AWJ228" s="221"/>
      <c r="AWK228" s="221"/>
      <c r="AWL228" s="221"/>
      <c r="AWM228" s="221"/>
      <c r="AWN228" s="221"/>
      <c r="AWO228" s="221"/>
      <c r="AWP228" s="221"/>
      <c r="AWQ228" s="221"/>
      <c r="AWR228" s="221"/>
      <c r="AWS228" s="221"/>
      <c r="AWT228" s="221"/>
      <c r="AWU228" s="221"/>
      <c r="AWV228" s="221"/>
      <c r="AWW228" s="221"/>
      <c r="AWX228" s="221"/>
      <c r="AWY228" s="221"/>
      <c r="AWZ228" s="221"/>
      <c r="AXA228" s="221"/>
      <c r="AXB228" s="221"/>
      <c r="AXC228" s="221"/>
      <c r="AXD228" s="221"/>
      <c r="AXE228" s="221"/>
      <c r="AXF228" s="221"/>
      <c r="AXG228" s="221"/>
      <c r="AXH228" s="221"/>
      <c r="AXI228" s="221"/>
      <c r="AXJ228" s="221"/>
      <c r="AXK228" s="221"/>
      <c r="AXL228" s="221"/>
      <c r="AXM228" s="221"/>
      <c r="AXN228" s="221"/>
      <c r="AXO228" s="221"/>
      <c r="AXP228" s="221"/>
      <c r="AXQ228" s="221"/>
      <c r="AXR228" s="221"/>
      <c r="AXS228" s="221"/>
      <c r="AXT228" s="221"/>
      <c r="AXU228" s="221"/>
      <c r="AXV228" s="221"/>
      <c r="AXW228" s="221"/>
      <c r="AXX228" s="221"/>
      <c r="AXY228" s="221"/>
      <c r="AXZ228" s="221"/>
      <c r="AYA228" s="221"/>
      <c r="AYB228" s="221"/>
      <c r="AYC228" s="221"/>
      <c r="AYD228" s="221"/>
      <c r="AYE228" s="221"/>
      <c r="AYF228" s="221"/>
      <c r="AYG228" s="221"/>
      <c r="AYH228" s="221"/>
      <c r="AYI228" s="221"/>
      <c r="AYJ228" s="221"/>
      <c r="AYK228" s="221"/>
      <c r="AYL228" s="221"/>
      <c r="AYM228" s="221"/>
      <c r="AYN228" s="221"/>
      <c r="AYO228" s="221"/>
      <c r="AYP228" s="221"/>
      <c r="AYQ228" s="221"/>
      <c r="AYR228" s="221"/>
      <c r="AYS228" s="221"/>
      <c r="AYT228" s="221"/>
      <c r="AYU228" s="221"/>
      <c r="AYV228" s="221"/>
      <c r="AYW228" s="221"/>
      <c r="AYX228" s="221"/>
      <c r="AYY228" s="221"/>
      <c r="AYZ228" s="221"/>
      <c r="AZA228" s="221"/>
      <c r="AZB228" s="221"/>
      <c r="AZC228" s="221"/>
      <c r="AZD228" s="221"/>
      <c r="AZE228" s="221"/>
      <c r="AZF228" s="221"/>
      <c r="AZG228" s="221"/>
      <c r="AZH228" s="221"/>
      <c r="AZI228" s="221"/>
      <c r="AZJ228" s="221"/>
      <c r="AZK228" s="221"/>
      <c r="AZL228" s="221"/>
      <c r="AZM228" s="221"/>
      <c r="AZN228" s="221"/>
      <c r="AZO228" s="221"/>
      <c r="AZP228" s="221"/>
      <c r="AZQ228" s="221"/>
      <c r="AZR228" s="221"/>
      <c r="AZS228" s="221"/>
      <c r="AZT228" s="221"/>
      <c r="AZU228" s="221"/>
      <c r="AZV228" s="221"/>
      <c r="AZW228" s="221"/>
      <c r="AZX228" s="221"/>
      <c r="AZY228" s="221"/>
      <c r="AZZ228" s="221"/>
      <c r="BAA228" s="221"/>
      <c r="BAB228" s="221"/>
      <c r="BAC228" s="221"/>
      <c r="BAD228" s="221"/>
      <c r="BAE228" s="221"/>
      <c r="BAF228" s="221"/>
      <c r="BAG228" s="221"/>
      <c r="BAH228" s="221"/>
      <c r="BAI228" s="221"/>
      <c r="BAJ228" s="221"/>
      <c r="BAK228" s="221"/>
      <c r="BAL228" s="221"/>
      <c r="BAM228" s="221"/>
      <c r="BAN228" s="221"/>
      <c r="BAO228" s="221"/>
      <c r="BAP228" s="221"/>
      <c r="BAQ228" s="221"/>
      <c r="BAR228" s="221"/>
      <c r="BAS228" s="221"/>
      <c r="BAT228" s="221"/>
      <c r="BAU228" s="221"/>
      <c r="BAV228" s="221"/>
      <c r="BAW228" s="221"/>
      <c r="BAX228" s="221"/>
      <c r="BAY228" s="221"/>
      <c r="BAZ228" s="221"/>
      <c r="BBA228" s="221"/>
      <c r="BBB228" s="221"/>
      <c r="BBC228" s="221"/>
      <c r="BBD228" s="221"/>
      <c r="BBE228" s="221"/>
      <c r="BBF228" s="221"/>
      <c r="BBG228" s="221"/>
      <c r="BBH228" s="221"/>
      <c r="BBI228" s="221"/>
      <c r="BBJ228" s="221"/>
      <c r="BBK228" s="221"/>
      <c r="BBL228" s="221"/>
      <c r="BBM228" s="221"/>
      <c r="BBN228" s="221"/>
      <c r="BBO228" s="221"/>
      <c r="BBP228" s="221"/>
      <c r="BBQ228" s="221"/>
      <c r="BBR228" s="221"/>
      <c r="BBS228" s="221"/>
      <c r="BBT228" s="221"/>
      <c r="BBU228" s="221"/>
      <c r="BBV228" s="221"/>
      <c r="BBW228" s="221"/>
      <c r="BBX228" s="221"/>
      <c r="BBY228" s="221"/>
      <c r="BBZ228" s="221"/>
      <c r="BCA228" s="221"/>
      <c r="BCB228" s="221"/>
      <c r="BCC228" s="221"/>
      <c r="BCD228" s="221"/>
      <c r="BCE228" s="221"/>
      <c r="BCF228" s="221"/>
      <c r="BCG228" s="221"/>
      <c r="BCH228" s="221"/>
      <c r="BCI228" s="221"/>
      <c r="BCJ228" s="221"/>
      <c r="BCK228" s="221"/>
      <c r="BCL228" s="221"/>
      <c r="BCM228" s="221"/>
      <c r="BCN228" s="221"/>
      <c r="BCO228" s="221"/>
      <c r="BCP228" s="221"/>
      <c r="BCQ228" s="221"/>
      <c r="BCR228" s="221"/>
      <c r="BCS228" s="221"/>
      <c r="BCT228" s="221"/>
      <c r="BCU228" s="221"/>
      <c r="BCV228" s="221"/>
      <c r="BCW228" s="221"/>
      <c r="BCX228" s="221"/>
      <c r="BCY228" s="221"/>
      <c r="BCZ228" s="221"/>
      <c r="BDA228" s="221"/>
      <c r="BDB228" s="221"/>
      <c r="BDC228" s="221"/>
      <c r="BDD228" s="221"/>
      <c r="BDE228" s="221"/>
      <c r="BDF228" s="221"/>
      <c r="BDG228" s="221"/>
      <c r="BDH228" s="221"/>
      <c r="BDI228" s="221"/>
      <c r="BDJ228" s="221"/>
      <c r="BDK228" s="221"/>
      <c r="BDL228" s="221"/>
      <c r="BDM228" s="221"/>
      <c r="BDN228" s="221"/>
      <c r="BDO228" s="221"/>
      <c r="BDP228" s="221"/>
      <c r="BDQ228" s="221"/>
      <c r="BDR228" s="221"/>
      <c r="BDS228" s="221"/>
      <c r="BDT228" s="221"/>
      <c r="BDU228" s="221"/>
      <c r="BDV228" s="221"/>
      <c r="BDW228" s="221"/>
      <c r="BDX228" s="221"/>
      <c r="BDY228" s="221"/>
      <c r="BDZ228" s="221"/>
      <c r="BEA228" s="221"/>
      <c r="BEB228" s="221"/>
      <c r="BEC228" s="221"/>
      <c r="BED228" s="221"/>
      <c r="BEE228" s="221"/>
      <c r="BEF228" s="221"/>
      <c r="BEG228" s="221"/>
      <c r="BEH228" s="221"/>
      <c r="BEI228" s="221"/>
      <c r="BEJ228" s="221"/>
      <c r="BEK228" s="221"/>
      <c r="BEL228" s="221"/>
      <c r="BEM228" s="221"/>
      <c r="BEN228" s="221"/>
      <c r="BEO228" s="221"/>
      <c r="BEP228" s="221"/>
      <c r="BEQ228" s="221"/>
      <c r="BER228" s="221"/>
      <c r="BES228" s="221"/>
      <c r="BET228" s="221"/>
      <c r="BEU228" s="221"/>
      <c r="BEV228" s="221"/>
      <c r="BEW228" s="221"/>
      <c r="BEX228" s="221"/>
      <c r="BEY228" s="221"/>
      <c r="BEZ228" s="221"/>
      <c r="BFA228" s="221"/>
      <c r="BFB228" s="221"/>
      <c r="BFC228" s="221"/>
      <c r="BFD228" s="221"/>
      <c r="BFE228" s="221"/>
      <c r="BFF228" s="221"/>
      <c r="BFG228" s="221"/>
      <c r="BFH228" s="221"/>
      <c r="BFI228" s="221"/>
      <c r="BFJ228" s="221"/>
      <c r="BFK228" s="221"/>
      <c r="BFL228" s="221"/>
      <c r="BFM228" s="221"/>
      <c r="BFN228" s="221"/>
      <c r="BFO228" s="221"/>
      <c r="BFP228" s="221"/>
      <c r="BFQ228" s="221"/>
      <c r="BFR228" s="221"/>
      <c r="BFS228" s="221"/>
      <c r="BFT228" s="221"/>
      <c r="BFU228" s="221"/>
      <c r="BFV228" s="221"/>
      <c r="BFW228" s="221"/>
      <c r="BFX228" s="221"/>
      <c r="BFY228" s="221"/>
      <c r="BFZ228" s="221"/>
      <c r="BGA228" s="221"/>
      <c r="BGB228" s="221"/>
      <c r="BGC228" s="221"/>
      <c r="BGD228" s="221"/>
      <c r="BGE228" s="221"/>
      <c r="BGF228" s="221"/>
      <c r="BGG228" s="221"/>
      <c r="BGH228" s="221"/>
      <c r="BGI228" s="221"/>
      <c r="BGJ228" s="221"/>
      <c r="BGK228" s="221"/>
      <c r="BGL228" s="221"/>
      <c r="BGM228" s="221"/>
      <c r="BGN228" s="221"/>
      <c r="BGO228" s="221"/>
      <c r="BGP228" s="221"/>
      <c r="BGQ228" s="221"/>
      <c r="BGR228" s="221"/>
      <c r="BGS228" s="221"/>
      <c r="BGT228" s="221"/>
      <c r="BGU228" s="221"/>
      <c r="BGV228" s="221"/>
      <c r="BGW228" s="221"/>
      <c r="BGX228" s="221"/>
      <c r="BGY228" s="221"/>
      <c r="BGZ228" s="221"/>
      <c r="BHA228" s="221"/>
      <c r="BHB228" s="221"/>
      <c r="BHC228" s="221"/>
      <c r="BHD228" s="221"/>
      <c r="BHE228" s="221"/>
      <c r="BHF228" s="221"/>
      <c r="BHG228" s="221"/>
      <c r="BHH228" s="221"/>
      <c r="BHI228" s="221"/>
      <c r="BHJ228" s="221"/>
      <c r="BHK228" s="221"/>
      <c r="BHL228" s="221"/>
      <c r="BHM228" s="221"/>
      <c r="BHN228" s="221"/>
      <c r="BHO228" s="221"/>
      <c r="BHP228" s="221"/>
      <c r="BHQ228" s="221"/>
      <c r="BHR228" s="221"/>
      <c r="BHS228" s="221"/>
      <c r="BHT228" s="221"/>
      <c r="BHU228" s="221"/>
      <c r="BHV228" s="221"/>
      <c r="BHW228" s="221"/>
      <c r="BHX228" s="221"/>
      <c r="BHY228" s="221"/>
      <c r="BHZ228" s="221"/>
      <c r="BIA228" s="221"/>
      <c r="BIB228" s="221"/>
      <c r="BIC228" s="221"/>
      <c r="BID228" s="221"/>
      <c r="BIE228" s="221"/>
      <c r="BIF228" s="221"/>
      <c r="BIG228" s="221"/>
      <c r="BIH228" s="221"/>
      <c r="BII228" s="221"/>
      <c r="BIJ228" s="221"/>
      <c r="BIK228" s="221"/>
      <c r="BIL228" s="221"/>
      <c r="BIM228" s="221"/>
      <c r="BIN228" s="221"/>
      <c r="BIO228" s="221"/>
      <c r="BIP228" s="221"/>
      <c r="BIQ228" s="221"/>
      <c r="BIR228" s="221"/>
      <c r="BIS228" s="221"/>
      <c r="BIT228" s="221"/>
      <c r="BIU228" s="221"/>
      <c r="BIV228" s="221"/>
      <c r="BIW228" s="221"/>
      <c r="BIX228" s="221"/>
      <c r="BIY228" s="221"/>
      <c r="BIZ228" s="221"/>
      <c r="BJA228" s="221"/>
      <c r="BJB228" s="221"/>
      <c r="BJC228" s="221"/>
      <c r="BJD228" s="221"/>
      <c r="BJE228" s="221"/>
      <c r="BJF228" s="221"/>
      <c r="BJG228" s="221"/>
      <c r="BJH228" s="221"/>
      <c r="BJI228" s="221"/>
      <c r="BJJ228" s="221"/>
      <c r="BJK228" s="221"/>
      <c r="BJL228" s="221"/>
      <c r="BJM228" s="221"/>
      <c r="BJN228" s="221"/>
      <c r="BJO228" s="221"/>
      <c r="BJP228" s="221"/>
      <c r="BJQ228" s="221"/>
      <c r="BJR228" s="221"/>
      <c r="BJS228" s="221"/>
      <c r="BJT228" s="221"/>
      <c r="BJU228" s="221"/>
      <c r="BJV228" s="221"/>
      <c r="BJW228" s="221"/>
      <c r="BJX228" s="221"/>
      <c r="BJY228" s="221"/>
      <c r="BJZ228" s="221"/>
      <c r="BKA228" s="221"/>
      <c r="BKB228" s="221"/>
      <c r="BKC228" s="221"/>
      <c r="BKD228" s="221"/>
      <c r="BKE228" s="221"/>
      <c r="BKF228" s="221"/>
      <c r="BKG228" s="221"/>
      <c r="BKH228" s="221"/>
      <c r="BKI228" s="221"/>
      <c r="BKJ228" s="221"/>
      <c r="BKK228" s="221"/>
      <c r="BKL228" s="221"/>
      <c r="BKM228" s="221"/>
      <c r="BKN228" s="221"/>
      <c r="BKO228" s="221"/>
      <c r="BKP228" s="221"/>
      <c r="BKQ228" s="221"/>
      <c r="BKR228" s="221"/>
      <c r="BKS228" s="221"/>
      <c r="BKT228" s="221"/>
      <c r="BKU228" s="221"/>
      <c r="BKV228" s="221"/>
      <c r="BKW228" s="221"/>
      <c r="BKX228" s="221"/>
      <c r="BKY228" s="221"/>
      <c r="BKZ228" s="221"/>
      <c r="BLA228" s="221"/>
      <c r="BLB228" s="221"/>
      <c r="BLC228" s="221"/>
      <c r="BLD228" s="221"/>
      <c r="BLE228" s="221"/>
      <c r="BLF228" s="221"/>
      <c r="BLG228" s="221"/>
      <c r="BLH228" s="221"/>
      <c r="BLI228" s="221"/>
      <c r="BLJ228" s="221"/>
      <c r="BLK228" s="221"/>
      <c r="BLL228" s="221"/>
      <c r="BLM228" s="221"/>
      <c r="BLN228" s="221"/>
      <c r="BLO228" s="221"/>
      <c r="BLP228" s="221"/>
      <c r="BLQ228" s="221"/>
      <c r="BLR228" s="221"/>
      <c r="BLS228" s="221"/>
      <c r="BLT228" s="221"/>
      <c r="BLU228" s="221"/>
      <c r="BLV228" s="221"/>
      <c r="BLW228" s="221"/>
      <c r="BLX228" s="221"/>
      <c r="BLY228" s="221"/>
      <c r="BLZ228" s="221"/>
      <c r="BMA228" s="221"/>
      <c r="BMB228" s="221"/>
      <c r="BMC228" s="221"/>
      <c r="BMD228" s="221"/>
      <c r="BME228" s="221"/>
      <c r="BMF228" s="221"/>
      <c r="BMG228" s="221"/>
      <c r="BMH228" s="221"/>
      <c r="BMI228" s="221"/>
      <c r="BMJ228" s="221"/>
      <c r="BMK228" s="221"/>
      <c r="BML228" s="221"/>
      <c r="BMM228" s="221"/>
      <c r="BMN228" s="221"/>
      <c r="BMO228" s="221"/>
      <c r="BMP228" s="221"/>
      <c r="BMQ228" s="221"/>
      <c r="BMR228" s="221"/>
      <c r="BMS228" s="221"/>
      <c r="BMT228" s="221"/>
      <c r="BMU228" s="221"/>
      <c r="BMV228" s="221"/>
      <c r="BMW228" s="221"/>
      <c r="BMX228" s="221"/>
      <c r="BMY228" s="221"/>
      <c r="BMZ228" s="221"/>
      <c r="BNA228" s="221"/>
      <c r="BNB228" s="221"/>
      <c r="BNC228" s="221"/>
      <c r="BND228" s="221"/>
      <c r="BNE228" s="221"/>
      <c r="BNF228" s="221"/>
      <c r="BNG228" s="221"/>
      <c r="BNH228" s="221"/>
      <c r="BNI228" s="221"/>
      <c r="BNJ228" s="221"/>
      <c r="BNK228" s="221"/>
      <c r="BNL228" s="221"/>
      <c r="BNM228" s="221"/>
      <c r="BNN228" s="221"/>
      <c r="BNO228" s="221"/>
      <c r="BNP228" s="221"/>
      <c r="BNQ228" s="221"/>
      <c r="BNR228" s="221"/>
      <c r="BNS228" s="221"/>
      <c r="BNT228" s="221"/>
      <c r="BNU228" s="221"/>
      <c r="BNV228" s="221"/>
      <c r="BNW228" s="221"/>
      <c r="BNX228" s="221"/>
      <c r="BNY228" s="221"/>
      <c r="BNZ228" s="221"/>
      <c r="BOA228" s="221"/>
      <c r="BOB228" s="221"/>
      <c r="BOC228" s="221"/>
      <c r="BOD228" s="221"/>
      <c r="BOE228" s="221"/>
      <c r="BOF228" s="221"/>
      <c r="BOG228" s="221"/>
      <c r="BOH228" s="221"/>
      <c r="BOI228" s="221"/>
      <c r="BOJ228" s="221"/>
      <c r="BOK228" s="221"/>
      <c r="BOL228" s="221"/>
      <c r="BOM228" s="221"/>
      <c r="BON228" s="221"/>
      <c r="BOO228" s="221"/>
      <c r="BOP228" s="221"/>
      <c r="BOQ228" s="221"/>
      <c r="BOR228" s="221"/>
      <c r="BOS228" s="221"/>
      <c r="BOT228" s="221"/>
      <c r="BOU228" s="221"/>
      <c r="BOV228" s="221"/>
      <c r="BOW228" s="221"/>
      <c r="BOX228" s="221"/>
      <c r="BOY228" s="221"/>
      <c r="BOZ228" s="221"/>
      <c r="BPA228" s="221"/>
      <c r="BPB228" s="221"/>
      <c r="BPC228" s="221"/>
      <c r="BPD228" s="221"/>
      <c r="BPE228" s="221"/>
      <c r="BPF228" s="221"/>
      <c r="BPG228" s="221"/>
      <c r="BPH228" s="221"/>
      <c r="BPI228" s="221"/>
      <c r="BPJ228" s="221"/>
      <c r="BPK228" s="221"/>
      <c r="BPL228" s="221"/>
      <c r="BPM228" s="221"/>
      <c r="BPN228" s="221"/>
      <c r="BPO228" s="221"/>
      <c r="BPP228" s="221"/>
      <c r="BPQ228" s="221"/>
      <c r="BPR228" s="221"/>
      <c r="BPS228" s="221"/>
      <c r="BPT228" s="221"/>
      <c r="BPU228" s="221"/>
      <c r="BPV228" s="221"/>
      <c r="BPW228" s="221"/>
      <c r="BPX228" s="221"/>
      <c r="BPY228" s="221"/>
      <c r="BPZ228" s="221"/>
      <c r="BQA228" s="221"/>
      <c r="BQB228" s="221"/>
      <c r="BQC228" s="221"/>
      <c r="BQD228" s="221"/>
      <c r="BQE228" s="221"/>
      <c r="BQF228" s="221"/>
      <c r="BQG228" s="221"/>
      <c r="BQH228" s="221"/>
      <c r="BQI228" s="221"/>
      <c r="BQJ228" s="221"/>
      <c r="BQK228" s="221"/>
      <c r="BQL228" s="221"/>
      <c r="BQM228" s="221"/>
      <c r="BQN228" s="221"/>
      <c r="BQO228" s="221"/>
      <c r="BQP228" s="221"/>
      <c r="BQQ228" s="221"/>
      <c r="BQR228" s="221"/>
      <c r="BQS228" s="221"/>
      <c r="BQT228" s="221"/>
      <c r="BQU228" s="221"/>
      <c r="BQV228" s="221"/>
      <c r="BQW228" s="221"/>
      <c r="BQX228" s="221"/>
      <c r="BQY228" s="221"/>
      <c r="BQZ228" s="221"/>
      <c r="BRA228" s="221"/>
      <c r="BRB228" s="221"/>
      <c r="BRC228" s="221"/>
      <c r="BRD228" s="221"/>
      <c r="BRE228" s="221"/>
      <c r="BRF228" s="221"/>
      <c r="BRG228" s="221"/>
      <c r="BRH228" s="221"/>
      <c r="BRI228" s="221"/>
      <c r="BRJ228" s="221"/>
      <c r="BRK228" s="221"/>
      <c r="BRL228" s="221"/>
      <c r="BRM228" s="221"/>
      <c r="BRN228" s="221"/>
      <c r="BRO228" s="221"/>
      <c r="BRP228" s="221"/>
      <c r="BRQ228" s="221"/>
      <c r="BRR228" s="221"/>
      <c r="BRS228" s="221"/>
      <c r="BRT228" s="221"/>
      <c r="BRU228" s="221"/>
      <c r="BRV228" s="221"/>
      <c r="BRW228" s="221"/>
      <c r="BRX228" s="221"/>
      <c r="BRY228" s="221"/>
      <c r="BRZ228" s="221"/>
      <c r="BSA228" s="221"/>
      <c r="BSB228" s="221"/>
      <c r="BSC228" s="221"/>
      <c r="BSD228" s="221"/>
      <c r="BSE228" s="221"/>
      <c r="BSF228" s="221"/>
      <c r="BSG228" s="221"/>
      <c r="BSH228" s="221"/>
      <c r="BSI228" s="221"/>
      <c r="BSJ228" s="221"/>
      <c r="BSK228" s="221"/>
      <c r="BSL228" s="221"/>
      <c r="BSM228" s="221"/>
      <c r="BSN228" s="221"/>
      <c r="BSO228" s="221"/>
      <c r="BSP228" s="221"/>
      <c r="BSQ228" s="221"/>
      <c r="BSR228" s="221"/>
      <c r="BSS228" s="221"/>
      <c r="BST228" s="221"/>
      <c r="BSU228" s="221"/>
      <c r="BSV228" s="221"/>
      <c r="BSW228" s="221"/>
      <c r="BSX228" s="221"/>
      <c r="BSY228" s="221"/>
      <c r="BSZ228" s="221"/>
      <c r="BTA228" s="221"/>
      <c r="BTB228" s="221"/>
      <c r="BTC228" s="221"/>
      <c r="BTD228" s="221"/>
      <c r="BTE228" s="221"/>
      <c r="BTF228" s="221"/>
      <c r="BTG228" s="221"/>
      <c r="BTH228" s="221"/>
      <c r="BTI228" s="221"/>
      <c r="BTJ228" s="221"/>
      <c r="BTK228" s="221"/>
      <c r="BTL228" s="221"/>
      <c r="BTM228" s="221"/>
      <c r="BTN228" s="221"/>
      <c r="BTO228" s="221"/>
      <c r="BTP228" s="221"/>
      <c r="BTQ228" s="221"/>
      <c r="BTR228" s="221"/>
      <c r="BTS228" s="221"/>
      <c r="BTT228" s="221"/>
      <c r="BTU228" s="221"/>
      <c r="BTV228" s="221"/>
      <c r="BTW228" s="221"/>
      <c r="BTX228" s="221"/>
      <c r="BTY228" s="221"/>
      <c r="BTZ228" s="221"/>
      <c r="BUA228" s="221"/>
      <c r="BUB228" s="221"/>
      <c r="BUC228" s="221"/>
      <c r="BUD228" s="221"/>
      <c r="BUE228" s="221"/>
      <c r="BUF228" s="221"/>
      <c r="BUG228" s="221"/>
      <c r="BUH228" s="221"/>
      <c r="BUI228" s="221"/>
      <c r="BUJ228" s="221"/>
      <c r="BUK228" s="221"/>
      <c r="BUL228" s="221"/>
      <c r="BUM228" s="221"/>
      <c r="BUN228" s="221"/>
      <c r="BUO228" s="221"/>
      <c r="BUP228" s="221"/>
      <c r="BUQ228" s="221"/>
      <c r="BUR228" s="221"/>
      <c r="BUS228" s="221"/>
      <c r="BUT228" s="221"/>
      <c r="BUU228" s="221"/>
      <c r="BUV228" s="221"/>
      <c r="BUW228" s="221"/>
      <c r="BUX228" s="221"/>
      <c r="BUY228" s="221"/>
      <c r="BUZ228" s="221"/>
      <c r="BVA228" s="221"/>
      <c r="BVB228" s="221"/>
      <c r="BVC228" s="221"/>
      <c r="BVD228" s="221"/>
      <c r="BVE228" s="221"/>
      <c r="BVF228" s="221"/>
      <c r="BVG228" s="221"/>
      <c r="BVH228" s="221"/>
      <c r="BVI228" s="221"/>
      <c r="BVJ228" s="221"/>
      <c r="BVK228" s="221"/>
      <c r="BVL228" s="221"/>
      <c r="BVM228" s="221"/>
      <c r="BVN228" s="221"/>
      <c r="BVO228" s="221"/>
      <c r="BVP228" s="221"/>
      <c r="BVQ228" s="221"/>
      <c r="BVR228" s="221"/>
      <c r="BVS228" s="221"/>
      <c r="BVT228" s="221"/>
      <c r="BVU228" s="221"/>
      <c r="BVV228" s="221"/>
      <c r="BVW228" s="221"/>
      <c r="BVX228" s="221"/>
      <c r="BVY228" s="221"/>
      <c r="BVZ228" s="221"/>
      <c r="BWA228" s="221"/>
      <c r="BWB228" s="221"/>
      <c r="BWC228" s="221"/>
      <c r="BWD228" s="221"/>
      <c r="BWE228" s="221"/>
      <c r="BWF228" s="221"/>
      <c r="BWG228" s="221"/>
      <c r="BWH228" s="221"/>
      <c r="BWI228" s="221"/>
      <c r="BWJ228" s="221"/>
      <c r="BWK228" s="221"/>
      <c r="BWL228" s="221"/>
      <c r="BWM228" s="221"/>
      <c r="BWN228" s="221"/>
      <c r="BWO228" s="221"/>
      <c r="BWP228" s="221"/>
      <c r="BWQ228" s="221"/>
      <c r="BWR228" s="221"/>
      <c r="BWS228" s="221"/>
      <c r="BWT228" s="221"/>
      <c r="BWU228" s="221"/>
      <c r="BWV228" s="221"/>
      <c r="BWW228" s="221"/>
      <c r="BWX228" s="221"/>
      <c r="BWY228" s="221"/>
      <c r="BWZ228" s="221"/>
      <c r="BXA228" s="221"/>
      <c r="BXB228" s="221"/>
      <c r="BXC228" s="221"/>
      <c r="BXD228" s="221"/>
      <c r="BXE228" s="221"/>
      <c r="BXF228" s="221"/>
      <c r="BXG228" s="221"/>
      <c r="BXH228" s="221"/>
      <c r="BXI228" s="221"/>
      <c r="BXJ228" s="221"/>
      <c r="BXK228" s="221"/>
      <c r="BXL228" s="221"/>
      <c r="BXM228" s="221"/>
      <c r="BXN228" s="221"/>
      <c r="BXO228" s="221"/>
      <c r="BXP228" s="221"/>
      <c r="BXQ228" s="221"/>
      <c r="BXR228" s="221"/>
      <c r="BXS228" s="221"/>
      <c r="BXT228" s="221"/>
      <c r="BXU228" s="221"/>
      <c r="BXV228" s="221"/>
      <c r="BXW228" s="221"/>
      <c r="BXX228" s="221"/>
      <c r="BXY228" s="221"/>
      <c r="BXZ228" s="221"/>
      <c r="BYA228" s="221"/>
      <c r="BYB228" s="221"/>
      <c r="BYC228" s="221"/>
      <c r="BYD228" s="221"/>
      <c r="BYE228" s="221"/>
      <c r="BYF228" s="221"/>
      <c r="BYG228" s="221"/>
      <c r="BYH228" s="221"/>
      <c r="BYI228" s="221"/>
      <c r="BYJ228" s="221"/>
      <c r="BYK228" s="221"/>
      <c r="BYL228" s="221"/>
      <c r="BYM228" s="221"/>
      <c r="BYN228" s="221"/>
      <c r="BYO228" s="221"/>
      <c r="BYP228" s="221"/>
      <c r="BYQ228" s="221"/>
      <c r="BYR228" s="221"/>
      <c r="BYS228" s="221"/>
      <c r="BYT228" s="221"/>
      <c r="BYU228" s="221"/>
      <c r="BYV228" s="221"/>
      <c r="BYW228" s="221"/>
      <c r="BYX228" s="221"/>
      <c r="BYY228" s="221"/>
      <c r="BYZ228" s="221"/>
      <c r="BZA228" s="221"/>
      <c r="BZB228" s="221"/>
      <c r="BZC228" s="221"/>
      <c r="BZD228" s="221"/>
      <c r="BZE228" s="221"/>
      <c r="BZF228" s="221"/>
      <c r="BZG228" s="221"/>
      <c r="BZH228" s="221"/>
      <c r="BZI228" s="221"/>
      <c r="BZJ228" s="221"/>
      <c r="BZK228" s="221"/>
      <c r="BZL228" s="221"/>
      <c r="BZM228" s="221"/>
      <c r="BZN228" s="221"/>
      <c r="BZO228" s="221"/>
      <c r="BZP228" s="221"/>
      <c r="BZQ228" s="221"/>
      <c r="BZR228" s="221"/>
      <c r="BZS228" s="221"/>
      <c r="BZT228" s="221"/>
      <c r="BZU228" s="221"/>
      <c r="BZV228" s="221"/>
      <c r="BZW228" s="221"/>
      <c r="BZX228" s="221"/>
      <c r="BZY228" s="221"/>
      <c r="BZZ228" s="221"/>
      <c r="CAA228" s="221"/>
      <c r="CAB228" s="221"/>
      <c r="CAC228" s="221"/>
      <c r="CAD228" s="221"/>
      <c r="CAE228" s="221"/>
      <c r="CAF228" s="221"/>
      <c r="CAG228" s="221"/>
      <c r="CAH228" s="221"/>
      <c r="CAI228" s="221"/>
      <c r="CAJ228" s="221"/>
      <c r="CAK228" s="221"/>
      <c r="CAL228" s="221"/>
      <c r="CAM228" s="221"/>
      <c r="CAN228" s="221"/>
      <c r="CAO228" s="221"/>
      <c r="CAP228" s="221"/>
      <c r="CAQ228" s="221"/>
      <c r="CAR228" s="221"/>
      <c r="CAS228" s="221"/>
      <c r="CAT228" s="221"/>
      <c r="CAU228" s="221"/>
      <c r="CAV228" s="221"/>
      <c r="CAW228" s="221"/>
      <c r="CAX228" s="221"/>
      <c r="CAY228" s="221"/>
      <c r="CAZ228" s="221"/>
      <c r="CBA228" s="221"/>
      <c r="CBB228" s="221"/>
      <c r="CBC228" s="221"/>
      <c r="CBD228" s="221"/>
      <c r="CBE228" s="221"/>
      <c r="CBF228" s="221"/>
      <c r="CBG228" s="221"/>
      <c r="CBH228" s="221"/>
      <c r="CBI228" s="221"/>
      <c r="CBJ228" s="221"/>
      <c r="CBK228" s="221"/>
      <c r="CBL228" s="221"/>
      <c r="CBM228" s="221"/>
      <c r="CBN228" s="221"/>
      <c r="CBO228" s="221"/>
      <c r="CBP228" s="221"/>
      <c r="CBQ228" s="221"/>
      <c r="CBR228" s="221"/>
      <c r="CBS228" s="221"/>
      <c r="CBT228" s="221"/>
      <c r="CBU228" s="221"/>
      <c r="CBV228" s="221"/>
      <c r="CBW228" s="221"/>
      <c r="CBX228" s="221"/>
      <c r="CBY228" s="221"/>
      <c r="CBZ228" s="221"/>
      <c r="CCA228" s="221"/>
      <c r="CCB228" s="221"/>
      <c r="CCC228" s="221"/>
      <c r="CCD228" s="221"/>
      <c r="CCE228" s="221"/>
      <c r="CCF228" s="221"/>
      <c r="CCG228" s="221"/>
      <c r="CCH228" s="221"/>
      <c r="CCI228" s="221"/>
      <c r="CCJ228" s="221"/>
      <c r="CCK228" s="221"/>
      <c r="CCL228" s="221"/>
      <c r="CCM228" s="221"/>
      <c r="CCN228" s="221"/>
      <c r="CCO228" s="221"/>
      <c r="CCP228" s="221"/>
      <c r="CCQ228" s="221"/>
      <c r="CCR228" s="221"/>
      <c r="CCS228" s="221"/>
      <c r="CCT228" s="221"/>
      <c r="CCU228" s="221"/>
      <c r="CCV228" s="221"/>
      <c r="CCW228" s="221"/>
      <c r="CCX228" s="221"/>
      <c r="CCY228" s="221"/>
      <c r="CCZ228" s="221"/>
      <c r="CDA228" s="221"/>
      <c r="CDB228" s="221"/>
      <c r="CDC228" s="221"/>
      <c r="CDD228" s="221"/>
      <c r="CDE228" s="221"/>
      <c r="CDF228" s="221"/>
      <c r="CDG228" s="221"/>
      <c r="CDH228" s="221"/>
      <c r="CDI228" s="221"/>
      <c r="CDJ228" s="221"/>
      <c r="CDK228" s="221"/>
      <c r="CDL228" s="221"/>
      <c r="CDM228" s="221"/>
      <c r="CDN228" s="221"/>
      <c r="CDO228" s="221"/>
      <c r="CDP228" s="221"/>
      <c r="CDQ228" s="221"/>
      <c r="CDR228" s="221"/>
      <c r="CDS228" s="221"/>
      <c r="CDT228" s="221"/>
      <c r="CDU228" s="221"/>
      <c r="CDV228" s="221"/>
      <c r="CDW228" s="221"/>
      <c r="CDX228" s="221"/>
      <c r="CDY228" s="221"/>
      <c r="CDZ228" s="221"/>
      <c r="CEA228" s="221"/>
      <c r="CEB228" s="221"/>
      <c r="CEC228" s="221"/>
      <c r="CED228" s="221"/>
      <c r="CEE228" s="221"/>
      <c r="CEF228" s="221"/>
      <c r="CEG228" s="221"/>
      <c r="CEH228" s="221"/>
      <c r="CEI228" s="221"/>
      <c r="CEJ228" s="221"/>
      <c r="CEK228" s="221"/>
      <c r="CEL228" s="221"/>
      <c r="CEM228" s="221"/>
      <c r="CEN228" s="221"/>
      <c r="CEO228" s="221"/>
      <c r="CEP228" s="221"/>
      <c r="CEQ228" s="221"/>
      <c r="CER228" s="221"/>
      <c r="CES228" s="221"/>
      <c r="CET228" s="221"/>
      <c r="CEU228" s="221"/>
      <c r="CEV228" s="221"/>
      <c r="CEW228" s="221"/>
      <c r="CEX228" s="221"/>
      <c r="CEY228" s="221"/>
      <c r="CEZ228" s="221"/>
      <c r="CFA228" s="221"/>
      <c r="CFB228" s="221"/>
      <c r="CFC228" s="221"/>
      <c r="CFD228" s="221"/>
      <c r="CFE228" s="221"/>
      <c r="CFF228" s="221"/>
      <c r="CFG228" s="221"/>
      <c r="CFH228" s="221"/>
      <c r="CFI228" s="221"/>
      <c r="CFJ228" s="221"/>
      <c r="CFK228" s="221"/>
      <c r="CFL228" s="221"/>
      <c r="CFM228" s="221"/>
      <c r="CFN228" s="221"/>
      <c r="CFO228" s="221"/>
      <c r="CFP228" s="221"/>
      <c r="CFQ228" s="221"/>
      <c r="CFR228" s="221"/>
      <c r="CFS228" s="221"/>
      <c r="CFT228" s="221"/>
      <c r="CFU228" s="221"/>
      <c r="CFV228" s="221"/>
      <c r="CFW228" s="221"/>
      <c r="CFX228" s="221"/>
      <c r="CFY228" s="221"/>
      <c r="CFZ228" s="221"/>
      <c r="CGA228" s="221"/>
      <c r="CGB228" s="221"/>
      <c r="CGC228" s="221"/>
      <c r="CGD228" s="221"/>
      <c r="CGE228" s="221"/>
      <c r="CGF228" s="221"/>
      <c r="CGG228" s="221"/>
      <c r="CGH228" s="221"/>
      <c r="CGI228" s="221"/>
      <c r="CGJ228" s="221"/>
      <c r="CGK228" s="221"/>
      <c r="CGL228" s="221"/>
      <c r="CGM228" s="221"/>
      <c r="CGN228" s="221"/>
      <c r="CGO228" s="221"/>
      <c r="CGP228" s="221"/>
      <c r="CGQ228" s="221"/>
      <c r="CGR228" s="221"/>
      <c r="CGS228" s="221"/>
      <c r="CGT228" s="221"/>
      <c r="CGU228" s="221"/>
      <c r="CGV228" s="221"/>
      <c r="CGW228" s="221"/>
      <c r="CGX228" s="221"/>
      <c r="CGY228" s="221"/>
      <c r="CGZ228" s="221"/>
      <c r="CHA228" s="221"/>
      <c r="CHB228" s="221"/>
      <c r="CHC228" s="221"/>
      <c r="CHD228" s="221"/>
      <c r="CHE228" s="221"/>
      <c r="CHF228" s="221"/>
      <c r="CHG228" s="221"/>
      <c r="CHH228" s="221"/>
      <c r="CHI228" s="221"/>
      <c r="CHJ228" s="221"/>
      <c r="CHK228" s="221"/>
      <c r="CHL228" s="221"/>
      <c r="CHM228" s="221"/>
      <c r="CHN228" s="221"/>
      <c r="CHO228" s="221"/>
      <c r="CHP228" s="221"/>
      <c r="CHQ228" s="221"/>
      <c r="CHR228" s="221"/>
      <c r="CHS228" s="221"/>
      <c r="CHT228" s="221"/>
      <c r="CHU228" s="221"/>
      <c r="CHV228" s="221"/>
      <c r="CHW228" s="221"/>
      <c r="CHX228" s="221"/>
      <c r="CHY228" s="221"/>
      <c r="CHZ228" s="221"/>
      <c r="CIA228" s="221"/>
      <c r="CIB228" s="221"/>
      <c r="CIC228" s="221"/>
      <c r="CID228" s="221"/>
      <c r="CIE228" s="221"/>
      <c r="CIF228" s="221"/>
      <c r="CIG228" s="221"/>
      <c r="CIH228" s="221"/>
      <c r="CII228" s="221"/>
      <c r="CIJ228" s="221"/>
      <c r="CIK228" s="221"/>
      <c r="CIL228" s="221"/>
      <c r="CIM228" s="221"/>
      <c r="CIN228" s="221"/>
      <c r="CIO228" s="221"/>
      <c r="CIP228" s="221"/>
      <c r="CIQ228" s="221"/>
      <c r="CIR228" s="221"/>
      <c r="CIS228" s="221"/>
      <c r="CIT228" s="221"/>
      <c r="CIU228" s="221"/>
      <c r="CIV228" s="221"/>
      <c r="CIW228" s="221"/>
      <c r="CIX228" s="221"/>
      <c r="CIY228" s="221"/>
      <c r="CIZ228" s="221"/>
      <c r="CJA228" s="221"/>
      <c r="CJB228" s="221"/>
      <c r="CJC228" s="221"/>
      <c r="CJD228" s="221"/>
      <c r="CJE228" s="221"/>
      <c r="CJF228" s="221"/>
      <c r="CJG228" s="221"/>
      <c r="CJH228" s="221"/>
      <c r="CJI228" s="221"/>
      <c r="CJJ228" s="221"/>
      <c r="CJK228" s="221"/>
      <c r="CJL228" s="221"/>
      <c r="CJM228" s="221"/>
      <c r="CJN228" s="221"/>
      <c r="CJO228" s="221"/>
      <c r="CJP228" s="221"/>
      <c r="CJQ228" s="221"/>
      <c r="CJR228" s="221"/>
      <c r="CJS228" s="221"/>
      <c r="CJT228" s="221"/>
      <c r="CJU228" s="221"/>
      <c r="CJV228" s="221"/>
      <c r="CJW228" s="221"/>
      <c r="CJX228" s="221"/>
      <c r="CJY228" s="221"/>
      <c r="CJZ228" s="221"/>
      <c r="CKA228" s="221"/>
      <c r="CKB228" s="221"/>
      <c r="CKC228" s="221"/>
      <c r="CKD228" s="221"/>
      <c r="CKE228" s="221"/>
      <c r="CKF228" s="221"/>
      <c r="CKG228" s="221"/>
      <c r="CKH228" s="221"/>
      <c r="CKI228" s="221"/>
      <c r="CKJ228" s="221"/>
      <c r="CKK228" s="221"/>
      <c r="CKL228" s="221"/>
      <c r="CKM228" s="221"/>
      <c r="CKN228" s="221"/>
      <c r="CKO228" s="221"/>
      <c r="CKP228" s="221"/>
      <c r="CKQ228" s="221"/>
      <c r="CKR228" s="221"/>
      <c r="CKS228" s="221"/>
      <c r="CKT228" s="221"/>
      <c r="CKU228" s="221"/>
      <c r="CKV228" s="221"/>
      <c r="CKW228" s="221"/>
      <c r="CKX228" s="221"/>
      <c r="CKY228" s="221"/>
      <c r="CKZ228" s="221"/>
      <c r="CLA228" s="221"/>
      <c r="CLB228" s="221"/>
      <c r="CLC228" s="221"/>
      <c r="CLD228" s="221"/>
      <c r="CLE228" s="221"/>
      <c r="CLF228" s="221"/>
      <c r="CLG228" s="221"/>
      <c r="CLH228" s="221"/>
      <c r="CLI228" s="221"/>
      <c r="CLJ228" s="221"/>
      <c r="CLK228" s="221"/>
      <c r="CLL228" s="221"/>
      <c r="CLM228" s="221"/>
      <c r="CLN228" s="221"/>
      <c r="CLO228" s="221"/>
      <c r="CLP228" s="221"/>
      <c r="CLQ228" s="221"/>
      <c r="CLR228" s="221"/>
      <c r="CLS228" s="221"/>
      <c r="CLT228" s="221"/>
      <c r="CLU228" s="221"/>
      <c r="CLV228" s="221"/>
      <c r="CLW228" s="221"/>
      <c r="CLX228" s="221"/>
      <c r="CLY228" s="221"/>
      <c r="CLZ228" s="221"/>
      <c r="CMA228" s="221"/>
      <c r="CMB228" s="221"/>
      <c r="CMC228" s="221"/>
      <c r="CMD228" s="221"/>
      <c r="CME228" s="221"/>
      <c r="CMF228" s="221"/>
      <c r="CMG228" s="221"/>
      <c r="CMH228" s="221"/>
      <c r="CMI228" s="221"/>
      <c r="CMJ228" s="221"/>
      <c r="CMK228" s="221"/>
      <c r="CML228" s="221"/>
      <c r="CMM228" s="221"/>
      <c r="CMN228" s="221"/>
      <c r="CMO228" s="221"/>
      <c r="CMP228" s="221"/>
      <c r="CMQ228" s="221"/>
      <c r="CMR228" s="221"/>
      <c r="CMS228" s="221"/>
      <c r="CMT228" s="221"/>
      <c r="CMU228" s="221"/>
      <c r="CMV228" s="221"/>
      <c r="CMW228" s="221"/>
      <c r="CMX228" s="221"/>
      <c r="CMY228" s="221"/>
      <c r="CMZ228" s="221"/>
      <c r="CNA228" s="221"/>
      <c r="CNB228" s="221"/>
      <c r="CNC228" s="221"/>
      <c r="CND228" s="221"/>
      <c r="CNE228" s="221"/>
      <c r="CNF228" s="221"/>
      <c r="CNG228" s="221"/>
      <c r="CNH228" s="221"/>
      <c r="CNI228" s="221"/>
      <c r="CNJ228" s="221"/>
      <c r="CNK228" s="221"/>
      <c r="CNL228" s="221"/>
      <c r="CNM228" s="221"/>
      <c r="CNN228" s="221"/>
      <c r="CNO228" s="221"/>
      <c r="CNP228" s="221"/>
      <c r="CNQ228" s="221"/>
      <c r="CNR228" s="221"/>
      <c r="CNS228" s="221"/>
      <c r="CNT228" s="221"/>
      <c r="CNU228" s="221"/>
      <c r="CNV228" s="221"/>
      <c r="CNW228" s="221"/>
      <c r="CNX228" s="221"/>
      <c r="CNY228" s="221"/>
      <c r="CNZ228" s="221"/>
      <c r="COA228" s="221"/>
      <c r="COB228" s="221"/>
      <c r="COC228" s="221"/>
      <c r="COD228" s="221"/>
      <c r="COE228" s="221"/>
      <c r="COF228" s="221"/>
      <c r="COG228" s="221"/>
      <c r="COH228" s="221"/>
      <c r="COI228" s="221"/>
      <c r="COJ228" s="221"/>
      <c r="COK228" s="221"/>
      <c r="COL228" s="221"/>
      <c r="COM228" s="221"/>
      <c r="CON228" s="221"/>
      <c r="COO228" s="221"/>
      <c r="COP228" s="221"/>
      <c r="COQ228" s="221"/>
      <c r="COR228" s="221"/>
      <c r="COS228" s="221"/>
      <c r="COT228" s="221"/>
      <c r="COU228" s="221"/>
      <c r="COV228" s="221"/>
      <c r="COW228" s="221"/>
      <c r="COX228" s="221"/>
      <c r="COY228" s="221"/>
      <c r="COZ228" s="221"/>
      <c r="CPA228" s="221"/>
      <c r="CPB228" s="221"/>
      <c r="CPC228" s="221"/>
      <c r="CPD228" s="221"/>
      <c r="CPE228" s="221"/>
      <c r="CPF228" s="221"/>
      <c r="CPG228" s="221"/>
      <c r="CPH228" s="221"/>
      <c r="CPI228" s="221"/>
      <c r="CPJ228" s="221"/>
      <c r="CPK228" s="221"/>
      <c r="CPL228" s="221"/>
      <c r="CPM228" s="221"/>
      <c r="CPN228" s="221"/>
      <c r="CPO228" s="221"/>
      <c r="CPP228" s="221"/>
      <c r="CPQ228" s="221"/>
      <c r="CPR228" s="221"/>
      <c r="CPS228" s="221"/>
      <c r="CPT228" s="221"/>
      <c r="CPU228" s="221"/>
      <c r="CPV228" s="221"/>
      <c r="CPW228" s="221"/>
      <c r="CPX228" s="221"/>
      <c r="CPY228" s="221"/>
      <c r="CPZ228" s="221"/>
      <c r="CQA228" s="221"/>
      <c r="CQB228" s="221"/>
      <c r="CQC228" s="221"/>
      <c r="CQD228" s="221"/>
      <c r="CQE228" s="221"/>
      <c r="CQF228" s="221"/>
      <c r="CQG228" s="221"/>
      <c r="CQH228" s="221"/>
      <c r="CQI228" s="221"/>
      <c r="CQJ228" s="221"/>
      <c r="CQK228" s="221"/>
      <c r="CQL228" s="221"/>
      <c r="CQM228" s="221"/>
      <c r="CQN228" s="221"/>
      <c r="CQO228" s="221"/>
      <c r="CQP228" s="221"/>
      <c r="CQQ228" s="221"/>
      <c r="CQR228" s="221"/>
      <c r="CQS228" s="221"/>
      <c r="CQT228" s="221"/>
      <c r="CQU228" s="221"/>
      <c r="CQV228" s="221"/>
      <c r="CQW228" s="221"/>
      <c r="CQX228" s="221"/>
      <c r="CQY228" s="221"/>
      <c r="CQZ228" s="221"/>
      <c r="CRA228" s="221"/>
      <c r="CRB228" s="221"/>
      <c r="CRC228" s="221"/>
      <c r="CRD228" s="221"/>
      <c r="CRE228" s="221"/>
      <c r="CRF228" s="221"/>
      <c r="CRG228" s="221"/>
      <c r="CRH228" s="221"/>
      <c r="CRI228" s="221"/>
      <c r="CRJ228" s="221"/>
      <c r="CRK228" s="221"/>
      <c r="CRL228" s="221"/>
      <c r="CRM228" s="221"/>
      <c r="CRN228" s="221"/>
      <c r="CRO228" s="221"/>
      <c r="CRP228" s="221"/>
      <c r="CRQ228" s="221"/>
      <c r="CRR228" s="221"/>
      <c r="CRS228" s="221"/>
      <c r="CRT228" s="221"/>
      <c r="CRU228" s="221"/>
      <c r="CRV228" s="221"/>
      <c r="CRW228" s="221"/>
      <c r="CRX228" s="221"/>
      <c r="CRY228" s="221"/>
      <c r="CRZ228" s="221"/>
      <c r="CSA228" s="221"/>
      <c r="CSB228" s="221"/>
      <c r="CSC228" s="221"/>
      <c r="CSD228" s="221"/>
      <c r="CSE228" s="221"/>
      <c r="CSF228" s="221"/>
      <c r="CSG228" s="221"/>
      <c r="CSH228" s="221"/>
      <c r="CSI228" s="221"/>
      <c r="CSJ228" s="221"/>
      <c r="CSK228" s="221"/>
      <c r="CSL228" s="221"/>
      <c r="CSM228" s="221"/>
      <c r="CSN228" s="221"/>
      <c r="CSO228" s="221"/>
      <c r="CSP228" s="221"/>
      <c r="CSQ228" s="221"/>
      <c r="CSR228" s="221"/>
      <c r="CSS228" s="221"/>
      <c r="CST228" s="221"/>
      <c r="CSU228" s="221"/>
      <c r="CSV228" s="221"/>
      <c r="CSW228" s="221"/>
      <c r="CSX228" s="221"/>
      <c r="CSY228" s="221"/>
      <c r="CSZ228" s="221"/>
      <c r="CTA228" s="221"/>
      <c r="CTB228" s="221"/>
      <c r="CTC228" s="221"/>
      <c r="CTD228" s="221"/>
      <c r="CTE228" s="221"/>
      <c r="CTF228" s="221"/>
      <c r="CTG228" s="221"/>
      <c r="CTH228" s="221"/>
      <c r="CTI228" s="221"/>
      <c r="CTJ228" s="221"/>
      <c r="CTK228" s="221"/>
      <c r="CTL228" s="221"/>
      <c r="CTM228" s="221"/>
      <c r="CTN228" s="221"/>
      <c r="CTO228" s="221"/>
      <c r="CTP228" s="221"/>
      <c r="CTQ228" s="221"/>
      <c r="CTR228" s="221"/>
      <c r="CTS228" s="221"/>
      <c r="CTT228" s="221"/>
      <c r="CTU228" s="221"/>
      <c r="CTV228" s="221"/>
      <c r="CTW228" s="221"/>
      <c r="CTX228" s="221"/>
      <c r="CTY228" s="221"/>
      <c r="CTZ228" s="221"/>
      <c r="CUA228" s="221"/>
      <c r="CUB228" s="221"/>
      <c r="CUC228" s="221"/>
      <c r="CUD228" s="221"/>
      <c r="CUE228" s="221"/>
      <c r="CUF228" s="221"/>
      <c r="CUG228" s="221"/>
      <c r="CUH228" s="221"/>
      <c r="CUI228" s="221"/>
      <c r="CUJ228" s="221"/>
      <c r="CUK228" s="221"/>
      <c r="CUL228" s="221"/>
      <c r="CUM228" s="221"/>
      <c r="CUN228" s="221"/>
      <c r="CUO228" s="221"/>
      <c r="CUP228" s="221"/>
      <c r="CUQ228" s="221"/>
      <c r="CUR228" s="221"/>
      <c r="CUS228" s="221"/>
      <c r="CUT228" s="221"/>
      <c r="CUU228" s="221"/>
      <c r="CUV228" s="221"/>
      <c r="CUW228" s="221"/>
      <c r="CUX228" s="221"/>
      <c r="CUY228" s="221"/>
      <c r="CUZ228" s="221"/>
      <c r="CVA228" s="221"/>
      <c r="CVB228" s="221"/>
      <c r="CVC228" s="221"/>
      <c r="CVD228" s="221"/>
      <c r="CVE228" s="221"/>
      <c r="CVF228" s="221"/>
      <c r="CVG228" s="221"/>
      <c r="CVH228" s="221"/>
      <c r="CVI228" s="221"/>
      <c r="CVJ228" s="221"/>
      <c r="CVK228" s="221"/>
      <c r="CVL228" s="221"/>
      <c r="CVM228" s="221"/>
      <c r="CVN228" s="221"/>
      <c r="CVO228" s="221"/>
      <c r="CVP228" s="221"/>
      <c r="CVQ228" s="221"/>
      <c r="CVR228" s="221"/>
      <c r="CVS228" s="221"/>
      <c r="CVT228" s="221"/>
      <c r="CVU228" s="221"/>
      <c r="CVV228" s="221"/>
      <c r="CVW228" s="221"/>
      <c r="CVX228" s="221"/>
      <c r="CVY228" s="221"/>
      <c r="CVZ228" s="221"/>
      <c r="CWA228" s="221"/>
      <c r="CWB228" s="221"/>
      <c r="CWC228" s="221"/>
      <c r="CWD228" s="221"/>
      <c r="CWE228" s="221"/>
      <c r="CWF228" s="221"/>
      <c r="CWG228" s="221"/>
      <c r="CWH228" s="221"/>
      <c r="CWI228" s="221"/>
      <c r="CWJ228" s="221"/>
      <c r="CWK228" s="221"/>
      <c r="CWL228" s="221"/>
      <c r="CWM228" s="221"/>
      <c r="CWN228" s="221"/>
      <c r="CWO228" s="231"/>
    </row>
    <row r="229" spans="1:16383" s="74" customFormat="1" ht="15.75">
      <c r="A229" s="26">
        <v>2</v>
      </c>
      <c r="B229" s="69" t="s">
        <v>249</v>
      </c>
      <c r="C229" s="69"/>
      <c r="D229" s="91" t="s">
        <v>21</v>
      </c>
      <c r="E229" s="259"/>
      <c r="F229" s="211"/>
      <c r="G229" s="132">
        <v>1</v>
      </c>
      <c r="H229" s="133">
        <v>2</v>
      </c>
      <c r="I229" s="134">
        <v>1.5</v>
      </c>
      <c r="J229" s="110">
        <f t="shared" si="186"/>
        <v>1.5</v>
      </c>
      <c r="K229" s="111">
        <f t="shared" si="187"/>
        <v>0.16666666666666666</v>
      </c>
      <c r="L229" s="112">
        <f t="shared" si="188"/>
        <v>2.7777777777777776E-2</v>
      </c>
      <c r="M229" s="113">
        <f>J229*'Input Data'!$B$2</f>
        <v>0.22499999999999998</v>
      </c>
      <c r="N229" s="113">
        <f>J229*'Input Data'!$B$3</f>
        <v>0</v>
      </c>
      <c r="O229" s="113">
        <f>J229*'Input Data'!$B$4</f>
        <v>0.30000000000000004</v>
      </c>
      <c r="P229" s="114">
        <f>J229*'Input Data'!$B$5</f>
        <v>0.375</v>
      </c>
      <c r="Q229" s="241">
        <f>'Adjustment Factors'!C29</f>
        <v>1.29</v>
      </c>
      <c r="R229" s="218">
        <f t="shared" si="189"/>
        <v>3.0960000000000005</v>
      </c>
      <c r="S229" s="249">
        <f>'Adjustment Factors'!D29</f>
        <v>5.077997925</v>
      </c>
      <c r="T229" s="218">
        <f t="shared" si="190"/>
        <v>12.187195020000003</v>
      </c>
      <c r="U229" s="239"/>
      <c r="V229" s="221"/>
      <c r="W229" s="221"/>
      <c r="X229" s="221"/>
      <c r="Y229" s="221"/>
      <c r="Z229" s="221"/>
      <c r="AA229" s="221"/>
      <c r="AB229" s="221"/>
      <c r="AC229" s="221"/>
      <c r="AD229" s="221"/>
      <c r="AE229" s="221"/>
      <c r="AF229" s="221"/>
      <c r="AG229" s="221"/>
      <c r="AH229" s="221"/>
      <c r="AI229" s="221"/>
      <c r="AJ229" s="221"/>
      <c r="AK229" s="221"/>
      <c r="AL229" s="221"/>
      <c r="AM229" s="221"/>
      <c r="AN229" s="221"/>
      <c r="AO229" s="221"/>
      <c r="AP229" s="221"/>
      <c r="AQ229" s="221"/>
      <c r="AR229" s="221"/>
      <c r="AS229" s="221"/>
      <c r="AT229" s="221"/>
      <c r="AU229" s="221"/>
      <c r="AV229" s="221"/>
      <c r="AW229" s="221"/>
      <c r="AX229" s="221"/>
      <c r="AY229" s="221"/>
      <c r="AZ229" s="221"/>
      <c r="BA229" s="221"/>
      <c r="BB229" s="221"/>
      <c r="BC229" s="221"/>
      <c r="BD229" s="221"/>
      <c r="BE229" s="221"/>
      <c r="BF229" s="221"/>
      <c r="BG229" s="221"/>
      <c r="BH229" s="221"/>
      <c r="BI229" s="221"/>
      <c r="BJ229" s="221"/>
      <c r="BK229" s="221"/>
      <c r="BL229" s="221"/>
      <c r="BM229" s="221"/>
      <c r="BN229" s="221"/>
      <c r="BO229" s="221"/>
      <c r="BP229" s="221"/>
      <c r="BQ229" s="221"/>
      <c r="BR229" s="221"/>
      <c r="BS229" s="221"/>
      <c r="BT229" s="221"/>
      <c r="BU229" s="221"/>
      <c r="BV229" s="221"/>
      <c r="BW229" s="221"/>
      <c r="BX229" s="221"/>
      <c r="BY229" s="221"/>
      <c r="BZ229" s="221"/>
      <c r="CA229" s="221"/>
      <c r="CB229" s="221"/>
      <c r="CC229" s="221"/>
      <c r="CD229" s="221"/>
      <c r="CE229" s="221"/>
      <c r="CF229" s="221"/>
      <c r="CG229" s="221"/>
      <c r="CH229" s="221"/>
      <c r="CI229" s="221"/>
      <c r="CJ229" s="221"/>
      <c r="CK229" s="221"/>
      <c r="CL229" s="221"/>
      <c r="CM229" s="221"/>
      <c r="CN229" s="221"/>
      <c r="CO229" s="221"/>
      <c r="CP229" s="221"/>
      <c r="CQ229" s="221"/>
      <c r="CR229" s="221"/>
      <c r="CS229" s="221"/>
      <c r="CT229" s="221"/>
      <c r="CU229" s="221"/>
      <c r="CV229" s="221"/>
      <c r="CW229" s="221"/>
      <c r="CX229" s="221"/>
      <c r="CY229" s="221"/>
      <c r="CZ229" s="221"/>
      <c r="DA229" s="221"/>
      <c r="DB229" s="221"/>
      <c r="DC229" s="221"/>
      <c r="DD229" s="221"/>
      <c r="DE229" s="221"/>
      <c r="DF229" s="221"/>
      <c r="DG229" s="221"/>
      <c r="DH229" s="221"/>
      <c r="DI229" s="221"/>
      <c r="DJ229" s="221"/>
      <c r="DK229" s="221"/>
      <c r="DL229" s="221"/>
      <c r="DM229" s="221"/>
      <c r="DN229" s="221"/>
      <c r="DO229" s="221"/>
      <c r="DP229" s="221"/>
      <c r="DQ229" s="221"/>
      <c r="DR229" s="221"/>
      <c r="DS229" s="221"/>
      <c r="DT229" s="221"/>
      <c r="DU229" s="221"/>
      <c r="DV229" s="221"/>
      <c r="DW229" s="221"/>
      <c r="DX229" s="221"/>
      <c r="DY229" s="221"/>
      <c r="DZ229" s="221"/>
      <c r="EA229" s="221"/>
      <c r="EB229" s="221"/>
      <c r="EC229" s="221"/>
      <c r="ED229" s="221"/>
      <c r="EE229" s="221"/>
      <c r="EF229" s="221"/>
      <c r="EG229" s="221"/>
      <c r="EH229" s="221"/>
      <c r="EI229" s="221"/>
      <c r="EJ229" s="221"/>
      <c r="EK229" s="221"/>
      <c r="EL229" s="221"/>
      <c r="EM229" s="221"/>
      <c r="EN229" s="221"/>
      <c r="EO229" s="221"/>
      <c r="EP229" s="221"/>
      <c r="EQ229" s="221"/>
      <c r="ER229" s="221"/>
      <c r="ES229" s="221"/>
      <c r="ET229" s="221"/>
      <c r="EU229" s="221"/>
      <c r="EV229" s="221"/>
      <c r="EW229" s="221"/>
      <c r="EX229" s="221"/>
      <c r="EY229" s="221"/>
      <c r="EZ229" s="221"/>
      <c r="FA229" s="221"/>
      <c r="FB229" s="221"/>
      <c r="FC229" s="221"/>
      <c r="FD229" s="221"/>
      <c r="FE229" s="221"/>
      <c r="FF229" s="221"/>
      <c r="FG229" s="221"/>
      <c r="FH229" s="221"/>
      <c r="FI229" s="221"/>
      <c r="FJ229" s="221"/>
      <c r="FK229" s="221"/>
      <c r="FL229" s="221"/>
      <c r="FM229" s="221"/>
      <c r="FN229" s="221"/>
      <c r="FO229" s="221"/>
      <c r="FP229" s="221"/>
      <c r="FQ229" s="221"/>
      <c r="FR229" s="221"/>
      <c r="FS229" s="221"/>
      <c r="FT229" s="221"/>
      <c r="FU229" s="221"/>
      <c r="FV229" s="221"/>
      <c r="FW229" s="221"/>
      <c r="FX229" s="221"/>
      <c r="FY229" s="221"/>
      <c r="FZ229" s="221"/>
      <c r="GA229" s="221"/>
      <c r="GB229" s="221"/>
      <c r="GC229" s="221"/>
      <c r="GD229" s="221"/>
      <c r="GE229" s="221"/>
      <c r="GF229" s="221"/>
      <c r="GG229" s="221"/>
      <c r="GH229" s="221"/>
      <c r="GI229" s="221"/>
      <c r="GJ229" s="221"/>
      <c r="GK229" s="221"/>
      <c r="GL229" s="221"/>
      <c r="GM229" s="221"/>
      <c r="GN229" s="221"/>
      <c r="GO229" s="221"/>
      <c r="GP229" s="221"/>
      <c r="GQ229" s="221"/>
      <c r="GR229" s="221"/>
      <c r="GS229" s="221"/>
      <c r="GT229" s="221"/>
      <c r="GU229" s="221"/>
      <c r="GV229" s="221"/>
      <c r="GW229" s="221"/>
      <c r="GX229" s="221"/>
      <c r="GY229" s="221"/>
      <c r="GZ229" s="221"/>
      <c r="HA229" s="221"/>
      <c r="HB229" s="221"/>
      <c r="HC229" s="221"/>
      <c r="HD229" s="221"/>
      <c r="HE229" s="221"/>
      <c r="HF229" s="221"/>
      <c r="HG229" s="221"/>
      <c r="HH229" s="221"/>
      <c r="HI229" s="221"/>
      <c r="HJ229" s="221"/>
      <c r="HK229" s="221"/>
      <c r="HL229" s="221"/>
      <c r="HM229" s="221"/>
      <c r="HN229" s="221"/>
      <c r="HO229" s="221"/>
      <c r="HP229" s="221"/>
      <c r="HQ229" s="221"/>
      <c r="HR229" s="221"/>
      <c r="HS229" s="221"/>
      <c r="HT229" s="221"/>
      <c r="HU229" s="221"/>
      <c r="HV229" s="221"/>
      <c r="HW229" s="221"/>
      <c r="HX229" s="221"/>
      <c r="HY229" s="221"/>
      <c r="HZ229" s="221"/>
      <c r="IA229" s="221"/>
      <c r="IB229" s="221"/>
      <c r="IC229" s="221"/>
      <c r="ID229" s="221"/>
      <c r="IE229" s="221"/>
      <c r="IF229" s="221"/>
      <c r="IG229" s="221"/>
      <c r="IH229" s="221"/>
      <c r="II229" s="221"/>
      <c r="IJ229" s="221"/>
      <c r="IK229" s="221"/>
      <c r="IL229" s="221"/>
      <c r="IM229" s="221"/>
      <c r="IN229" s="221"/>
      <c r="IO229" s="221"/>
      <c r="IP229" s="221"/>
      <c r="IQ229" s="221"/>
      <c r="IR229" s="221"/>
      <c r="IS229" s="221"/>
      <c r="IT229" s="221"/>
      <c r="IU229" s="221"/>
      <c r="IV229" s="221"/>
      <c r="IW229" s="221"/>
      <c r="IX229" s="221"/>
      <c r="IY229" s="221"/>
      <c r="IZ229" s="221"/>
      <c r="JA229" s="221"/>
      <c r="JB229" s="221"/>
      <c r="JC229" s="221"/>
      <c r="JD229" s="221"/>
      <c r="JE229" s="221"/>
      <c r="JF229" s="221"/>
      <c r="JG229" s="221"/>
      <c r="JH229" s="221"/>
      <c r="JI229" s="221"/>
      <c r="JJ229" s="221"/>
      <c r="JK229" s="221"/>
      <c r="JL229" s="221"/>
      <c r="JM229" s="221"/>
      <c r="JN229" s="221"/>
      <c r="JO229" s="221"/>
      <c r="JP229" s="221"/>
      <c r="JQ229" s="221"/>
      <c r="JR229" s="221"/>
      <c r="JS229" s="221"/>
      <c r="JT229" s="221"/>
      <c r="JU229" s="221"/>
      <c r="JV229" s="221"/>
      <c r="JW229" s="221"/>
      <c r="JX229" s="221"/>
      <c r="JY229" s="221"/>
      <c r="JZ229" s="221"/>
      <c r="KA229" s="221"/>
      <c r="KB229" s="221"/>
      <c r="KC229" s="221"/>
      <c r="KD229" s="221"/>
      <c r="KE229" s="221"/>
      <c r="KF229" s="221"/>
      <c r="KG229" s="221"/>
      <c r="KH229" s="221"/>
      <c r="KI229" s="221"/>
      <c r="KJ229" s="221"/>
      <c r="KK229" s="221"/>
      <c r="KL229" s="221"/>
      <c r="KM229" s="221"/>
      <c r="KN229" s="221"/>
      <c r="KO229" s="221"/>
      <c r="KP229" s="221"/>
      <c r="KQ229" s="221"/>
      <c r="KR229" s="221"/>
      <c r="KS229" s="221"/>
      <c r="KT229" s="221"/>
      <c r="KU229" s="221"/>
      <c r="KV229" s="221"/>
      <c r="KW229" s="221"/>
      <c r="KX229" s="221"/>
      <c r="KY229" s="221"/>
      <c r="KZ229" s="221"/>
      <c r="LA229" s="221"/>
      <c r="LB229" s="221"/>
      <c r="LC229" s="221"/>
      <c r="LD229" s="221"/>
      <c r="LE229" s="221"/>
      <c r="LF229" s="221"/>
      <c r="LG229" s="221"/>
      <c r="LH229" s="221"/>
      <c r="LI229" s="221"/>
      <c r="LJ229" s="221"/>
      <c r="LK229" s="221"/>
      <c r="LL229" s="221"/>
      <c r="LM229" s="221"/>
      <c r="LN229" s="221"/>
      <c r="LO229" s="221"/>
      <c r="LP229" s="221"/>
      <c r="LQ229" s="221"/>
      <c r="LR229" s="221"/>
      <c r="LS229" s="221"/>
      <c r="LT229" s="221"/>
      <c r="LU229" s="221"/>
      <c r="LV229" s="221"/>
      <c r="LW229" s="221"/>
      <c r="LX229" s="221"/>
      <c r="LY229" s="221"/>
      <c r="LZ229" s="221"/>
      <c r="MA229" s="221"/>
      <c r="MB229" s="221"/>
      <c r="MC229" s="221"/>
      <c r="MD229" s="221"/>
      <c r="ME229" s="221"/>
      <c r="MF229" s="221"/>
      <c r="MG229" s="221"/>
      <c r="MH229" s="221"/>
      <c r="MI229" s="221"/>
      <c r="MJ229" s="221"/>
      <c r="MK229" s="221"/>
      <c r="ML229" s="221"/>
      <c r="MM229" s="221"/>
      <c r="MN229" s="221"/>
      <c r="MO229" s="221"/>
      <c r="MP229" s="221"/>
      <c r="MQ229" s="221"/>
      <c r="MR229" s="221"/>
      <c r="MS229" s="221"/>
      <c r="MT229" s="221"/>
      <c r="MU229" s="221"/>
      <c r="MV229" s="221"/>
      <c r="MW229" s="221"/>
      <c r="MX229" s="221"/>
      <c r="MY229" s="221"/>
      <c r="MZ229" s="221"/>
      <c r="NA229" s="221"/>
      <c r="NB229" s="221"/>
      <c r="NC229" s="221"/>
      <c r="ND229" s="221"/>
      <c r="NE229" s="221"/>
      <c r="NF229" s="221"/>
      <c r="NG229" s="221"/>
      <c r="NH229" s="221"/>
      <c r="NI229" s="221"/>
      <c r="NJ229" s="221"/>
      <c r="NK229" s="221"/>
      <c r="NL229" s="221"/>
      <c r="NM229" s="221"/>
      <c r="NN229" s="221"/>
      <c r="NO229" s="221"/>
      <c r="NP229" s="221"/>
      <c r="NQ229" s="221"/>
      <c r="NR229" s="221"/>
      <c r="NS229" s="221"/>
      <c r="NT229" s="221"/>
      <c r="NU229" s="221"/>
      <c r="NV229" s="221"/>
      <c r="NW229" s="221"/>
      <c r="NX229" s="221"/>
      <c r="NY229" s="221"/>
      <c r="NZ229" s="221"/>
      <c r="OA229" s="221"/>
      <c r="OB229" s="221"/>
      <c r="OC229" s="221"/>
      <c r="OD229" s="221"/>
      <c r="OE229" s="221"/>
      <c r="OF229" s="221"/>
      <c r="OG229" s="221"/>
      <c r="OH229" s="221"/>
      <c r="OI229" s="221"/>
      <c r="OJ229" s="221"/>
      <c r="OK229" s="221"/>
      <c r="OL229" s="221"/>
      <c r="OM229" s="221"/>
      <c r="ON229" s="221"/>
      <c r="OO229" s="221"/>
      <c r="OP229" s="221"/>
      <c r="OQ229" s="221"/>
      <c r="OR229" s="221"/>
      <c r="OS229" s="221"/>
      <c r="OT229" s="221"/>
      <c r="OU229" s="221"/>
      <c r="OV229" s="221"/>
      <c r="OW229" s="221"/>
      <c r="OX229" s="221"/>
      <c r="OY229" s="221"/>
      <c r="OZ229" s="221"/>
      <c r="PA229" s="221"/>
      <c r="PB229" s="221"/>
      <c r="PC229" s="221"/>
      <c r="PD229" s="221"/>
      <c r="PE229" s="221"/>
      <c r="PF229" s="221"/>
      <c r="PG229" s="221"/>
      <c r="PH229" s="221"/>
      <c r="PI229" s="221"/>
      <c r="PJ229" s="221"/>
      <c r="PK229" s="221"/>
      <c r="PL229" s="221"/>
      <c r="PM229" s="221"/>
      <c r="PN229" s="221"/>
      <c r="PO229" s="221"/>
      <c r="PP229" s="221"/>
      <c r="PQ229" s="221"/>
      <c r="PR229" s="221"/>
      <c r="PS229" s="221"/>
      <c r="PT229" s="221"/>
      <c r="PU229" s="221"/>
      <c r="PV229" s="221"/>
      <c r="PW229" s="221"/>
      <c r="PX229" s="221"/>
      <c r="PY229" s="221"/>
      <c r="PZ229" s="221"/>
      <c r="QA229" s="221"/>
      <c r="QB229" s="221"/>
      <c r="QC229" s="221"/>
      <c r="QD229" s="221"/>
      <c r="QE229" s="221"/>
      <c r="QF229" s="221"/>
      <c r="QG229" s="221"/>
      <c r="QH229" s="221"/>
      <c r="QI229" s="221"/>
      <c r="QJ229" s="221"/>
      <c r="QK229" s="221"/>
      <c r="QL229" s="221"/>
      <c r="QM229" s="221"/>
      <c r="QN229" s="221"/>
      <c r="QO229" s="221"/>
      <c r="QP229" s="221"/>
      <c r="QQ229" s="221"/>
      <c r="QR229" s="221"/>
      <c r="QS229" s="221"/>
      <c r="QT229" s="221"/>
      <c r="QU229" s="221"/>
      <c r="QV229" s="221"/>
      <c r="QW229" s="221"/>
      <c r="QX229" s="221"/>
      <c r="QY229" s="221"/>
      <c r="QZ229" s="221"/>
      <c r="RA229" s="221"/>
      <c r="RB229" s="221"/>
      <c r="RC229" s="221"/>
      <c r="RD229" s="221"/>
      <c r="RE229" s="221"/>
      <c r="RF229" s="221"/>
      <c r="RG229" s="221"/>
      <c r="RH229" s="221"/>
      <c r="RI229" s="221"/>
      <c r="RJ229" s="221"/>
      <c r="RK229" s="221"/>
      <c r="RL229" s="221"/>
      <c r="RM229" s="221"/>
      <c r="RN229" s="221"/>
      <c r="RO229" s="221"/>
      <c r="RP229" s="221"/>
      <c r="RQ229" s="221"/>
      <c r="RR229" s="221"/>
      <c r="RS229" s="221"/>
      <c r="RT229" s="221"/>
      <c r="RU229" s="221"/>
      <c r="RV229" s="221"/>
      <c r="RW229" s="221"/>
      <c r="RX229" s="221"/>
      <c r="RY229" s="221"/>
      <c r="RZ229" s="221"/>
      <c r="SA229" s="221"/>
      <c r="SB229" s="221"/>
      <c r="SC229" s="221"/>
      <c r="SD229" s="221"/>
      <c r="SE229" s="221"/>
      <c r="SF229" s="221"/>
      <c r="SG229" s="221"/>
      <c r="SH229" s="221"/>
      <c r="SI229" s="221"/>
      <c r="SJ229" s="221"/>
      <c r="SK229" s="221"/>
      <c r="SL229" s="221"/>
      <c r="SM229" s="221"/>
      <c r="SN229" s="221"/>
      <c r="SO229" s="221"/>
      <c r="SP229" s="221"/>
      <c r="SQ229" s="221"/>
      <c r="SR229" s="221"/>
      <c r="SS229" s="221"/>
      <c r="ST229" s="221"/>
      <c r="SU229" s="221"/>
      <c r="SV229" s="221"/>
      <c r="SW229" s="221"/>
      <c r="SX229" s="221"/>
      <c r="SY229" s="221"/>
      <c r="SZ229" s="221"/>
      <c r="TA229" s="221"/>
      <c r="TB229" s="221"/>
      <c r="TC229" s="221"/>
      <c r="TD229" s="221"/>
      <c r="TE229" s="221"/>
      <c r="TF229" s="221"/>
      <c r="TG229" s="221"/>
      <c r="TH229" s="221"/>
      <c r="TI229" s="221"/>
      <c r="TJ229" s="221"/>
      <c r="TK229" s="221"/>
      <c r="TL229" s="221"/>
      <c r="TM229" s="221"/>
      <c r="TN229" s="221"/>
      <c r="TO229" s="221"/>
      <c r="TP229" s="221"/>
      <c r="TQ229" s="221"/>
      <c r="TR229" s="221"/>
      <c r="TS229" s="221"/>
      <c r="TT229" s="221"/>
      <c r="TU229" s="221"/>
      <c r="TV229" s="221"/>
      <c r="TW229" s="221"/>
      <c r="TX229" s="221"/>
      <c r="TY229" s="221"/>
      <c r="TZ229" s="221"/>
      <c r="UA229" s="221"/>
      <c r="UB229" s="221"/>
      <c r="UC229" s="221"/>
      <c r="UD229" s="221"/>
      <c r="UE229" s="221"/>
      <c r="UF229" s="221"/>
      <c r="UG229" s="221"/>
      <c r="UH229" s="221"/>
      <c r="UI229" s="221"/>
      <c r="UJ229" s="221"/>
      <c r="UK229" s="221"/>
      <c r="UL229" s="221"/>
      <c r="UM229" s="221"/>
      <c r="UN229" s="221"/>
      <c r="UO229" s="221"/>
      <c r="UP229" s="221"/>
      <c r="UQ229" s="221"/>
      <c r="UR229" s="221"/>
      <c r="US229" s="221"/>
      <c r="UT229" s="221"/>
      <c r="UU229" s="221"/>
      <c r="UV229" s="221"/>
      <c r="UW229" s="221"/>
      <c r="UX229" s="221"/>
      <c r="UY229" s="221"/>
      <c r="UZ229" s="221"/>
      <c r="VA229" s="221"/>
      <c r="VB229" s="221"/>
      <c r="VC229" s="221"/>
      <c r="VD229" s="221"/>
      <c r="VE229" s="221"/>
      <c r="VF229" s="221"/>
      <c r="VG229" s="221"/>
      <c r="VH229" s="221"/>
      <c r="VI229" s="221"/>
      <c r="VJ229" s="221"/>
      <c r="VK229" s="221"/>
      <c r="VL229" s="221"/>
      <c r="VM229" s="221"/>
      <c r="VN229" s="221"/>
      <c r="VO229" s="221"/>
      <c r="VP229" s="221"/>
      <c r="VQ229" s="221"/>
      <c r="VR229" s="221"/>
      <c r="VS229" s="221"/>
      <c r="VT229" s="221"/>
      <c r="VU229" s="221"/>
      <c r="VV229" s="221"/>
      <c r="VW229" s="221"/>
      <c r="VX229" s="221"/>
      <c r="VY229" s="221"/>
      <c r="VZ229" s="221"/>
      <c r="WA229" s="221"/>
      <c r="WB229" s="221"/>
      <c r="WC229" s="221"/>
      <c r="WD229" s="221"/>
      <c r="WE229" s="221"/>
      <c r="WF229" s="221"/>
      <c r="WG229" s="221"/>
      <c r="WH229" s="221"/>
      <c r="WI229" s="221"/>
      <c r="WJ229" s="221"/>
      <c r="WK229" s="221"/>
      <c r="WL229" s="221"/>
      <c r="WM229" s="221"/>
      <c r="WN229" s="221"/>
      <c r="WO229" s="221"/>
      <c r="WP229" s="221"/>
      <c r="WQ229" s="221"/>
      <c r="WR229" s="221"/>
      <c r="WS229" s="221"/>
      <c r="WT229" s="221"/>
      <c r="WU229" s="221"/>
      <c r="WV229" s="221"/>
      <c r="WW229" s="221"/>
      <c r="WX229" s="221"/>
      <c r="WY229" s="221"/>
      <c r="WZ229" s="221"/>
      <c r="XA229" s="221"/>
      <c r="XB229" s="221"/>
      <c r="XC229" s="221"/>
      <c r="XD229" s="221"/>
      <c r="XE229" s="221"/>
      <c r="XF229" s="221"/>
      <c r="XG229" s="221"/>
      <c r="XH229" s="221"/>
      <c r="XI229" s="221"/>
      <c r="XJ229" s="221"/>
      <c r="XK229" s="221"/>
      <c r="XL229" s="221"/>
      <c r="XM229" s="221"/>
      <c r="XN229" s="221"/>
      <c r="XO229" s="221"/>
      <c r="XP229" s="221"/>
      <c r="XQ229" s="221"/>
      <c r="XR229" s="221"/>
      <c r="XS229" s="221"/>
      <c r="XT229" s="221"/>
      <c r="XU229" s="221"/>
      <c r="XV229" s="221"/>
      <c r="XW229" s="221"/>
      <c r="XX229" s="221"/>
      <c r="XY229" s="221"/>
      <c r="XZ229" s="221"/>
      <c r="YA229" s="221"/>
      <c r="YB229" s="221"/>
      <c r="YC229" s="221"/>
      <c r="YD229" s="221"/>
      <c r="YE229" s="221"/>
      <c r="YF229" s="221"/>
      <c r="YG229" s="221"/>
      <c r="YH229" s="221"/>
      <c r="YI229" s="221"/>
      <c r="YJ229" s="221"/>
      <c r="YK229" s="221"/>
      <c r="YL229" s="221"/>
      <c r="YM229" s="221"/>
      <c r="YN229" s="221"/>
      <c r="YO229" s="221"/>
      <c r="YP229" s="221"/>
      <c r="YQ229" s="221"/>
      <c r="YR229" s="221"/>
      <c r="YS229" s="221"/>
      <c r="YT229" s="221"/>
      <c r="YU229" s="221"/>
      <c r="YV229" s="221"/>
      <c r="YW229" s="221"/>
      <c r="YX229" s="221"/>
      <c r="YY229" s="221"/>
      <c r="YZ229" s="221"/>
      <c r="ZA229" s="221"/>
      <c r="ZB229" s="221"/>
      <c r="ZC229" s="221"/>
      <c r="ZD229" s="221"/>
      <c r="ZE229" s="221"/>
      <c r="ZF229" s="221"/>
      <c r="ZG229" s="221"/>
      <c r="ZH229" s="221"/>
      <c r="ZI229" s="221"/>
      <c r="ZJ229" s="221"/>
      <c r="ZK229" s="221"/>
      <c r="ZL229" s="221"/>
      <c r="ZM229" s="221"/>
      <c r="ZN229" s="221"/>
      <c r="ZO229" s="221"/>
      <c r="ZP229" s="221"/>
      <c r="ZQ229" s="221"/>
      <c r="ZR229" s="221"/>
      <c r="ZS229" s="221"/>
      <c r="ZT229" s="221"/>
      <c r="ZU229" s="221"/>
      <c r="ZV229" s="221"/>
      <c r="ZW229" s="221"/>
      <c r="ZX229" s="221"/>
      <c r="ZY229" s="221"/>
      <c r="ZZ229" s="221"/>
      <c r="AAA229" s="221"/>
      <c r="AAB229" s="221"/>
      <c r="AAC229" s="221"/>
      <c r="AAD229" s="221"/>
      <c r="AAE229" s="221"/>
      <c r="AAF229" s="221"/>
      <c r="AAG229" s="221"/>
      <c r="AAH229" s="221"/>
      <c r="AAI229" s="221"/>
      <c r="AAJ229" s="221"/>
      <c r="AAK229" s="221"/>
      <c r="AAL229" s="221"/>
      <c r="AAM229" s="221"/>
      <c r="AAN229" s="221"/>
      <c r="AAO229" s="221"/>
      <c r="AAP229" s="221"/>
      <c r="AAQ229" s="221"/>
      <c r="AAR229" s="221"/>
      <c r="AAS229" s="221"/>
      <c r="AAT229" s="221"/>
      <c r="AAU229" s="221"/>
      <c r="AAV229" s="221"/>
      <c r="AAW229" s="221"/>
      <c r="AAX229" s="221"/>
      <c r="AAY229" s="221"/>
      <c r="AAZ229" s="221"/>
      <c r="ABA229" s="221"/>
      <c r="ABB229" s="221"/>
      <c r="ABC229" s="221"/>
      <c r="ABD229" s="221"/>
      <c r="ABE229" s="221"/>
      <c r="ABF229" s="221"/>
      <c r="ABG229" s="221"/>
      <c r="ABH229" s="221"/>
      <c r="ABI229" s="221"/>
      <c r="ABJ229" s="221"/>
      <c r="ABK229" s="221"/>
      <c r="ABL229" s="221"/>
      <c r="ABM229" s="221"/>
      <c r="ABN229" s="221"/>
      <c r="ABO229" s="221"/>
      <c r="ABP229" s="221"/>
      <c r="ABQ229" s="221"/>
      <c r="ABR229" s="221"/>
      <c r="ABS229" s="221"/>
      <c r="ABT229" s="221"/>
      <c r="ABU229" s="221"/>
      <c r="ABV229" s="221"/>
      <c r="ABW229" s="221"/>
      <c r="ABX229" s="221"/>
      <c r="ABY229" s="221"/>
      <c r="ABZ229" s="221"/>
      <c r="ACA229" s="221"/>
      <c r="ACB229" s="221"/>
      <c r="ACC229" s="221"/>
      <c r="ACD229" s="221"/>
      <c r="ACE229" s="221"/>
      <c r="ACF229" s="221"/>
      <c r="ACG229" s="221"/>
      <c r="ACH229" s="221"/>
      <c r="ACI229" s="221"/>
      <c r="ACJ229" s="221"/>
      <c r="ACK229" s="221"/>
      <c r="ACL229" s="221"/>
      <c r="ACM229" s="221"/>
      <c r="ACN229" s="221"/>
      <c r="ACO229" s="221"/>
      <c r="ACP229" s="221"/>
      <c r="ACQ229" s="221"/>
      <c r="ACR229" s="221"/>
      <c r="ACS229" s="221"/>
      <c r="ACT229" s="221"/>
      <c r="ACU229" s="221"/>
      <c r="ACV229" s="221"/>
      <c r="ACW229" s="221"/>
      <c r="ACX229" s="221"/>
      <c r="ACY229" s="221"/>
      <c r="ACZ229" s="221"/>
      <c r="ADA229" s="221"/>
      <c r="ADB229" s="221"/>
      <c r="ADC229" s="221"/>
      <c r="ADD229" s="221"/>
      <c r="ADE229" s="221"/>
      <c r="ADF229" s="221"/>
      <c r="ADG229" s="221"/>
      <c r="ADH229" s="221"/>
      <c r="ADI229" s="221"/>
      <c r="ADJ229" s="221"/>
      <c r="ADK229" s="221"/>
      <c r="ADL229" s="221"/>
      <c r="ADM229" s="221"/>
      <c r="ADN229" s="221"/>
      <c r="ADO229" s="221"/>
      <c r="ADP229" s="221"/>
      <c r="ADQ229" s="221"/>
      <c r="ADR229" s="221"/>
      <c r="ADS229" s="221"/>
      <c r="ADT229" s="221"/>
      <c r="ADU229" s="221"/>
      <c r="ADV229" s="221"/>
      <c r="ADW229" s="221"/>
      <c r="ADX229" s="221"/>
      <c r="ADY229" s="221"/>
      <c r="ADZ229" s="221"/>
      <c r="AEA229" s="221"/>
      <c r="AEB229" s="221"/>
      <c r="AEC229" s="221"/>
      <c r="AED229" s="221"/>
      <c r="AEE229" s="221"/>
      <c r="AEF229" s="221"/>
      <c r="AEG229" s="221"/>
      <c r="AEH229" s="221"/>
      <c r="AEI229" s="221"/>
      <c r="AEJ229" s="221"/>
      <c r="AEK229" s="221"/>
      <c r="AEL229" s="221"/>
      <c r="AEM229" s="221"/>
      <c r="AEN229" s="221"/>
      <c r="AEO229" s="221"/>
      <c r="AEP229" s="221"/>
      <c r="AEQ229" s="221"/>
      <c r="AER229" s="221"/>
      <c r="AES229" s="221"/>
      <c r="AET229" s="221"/>
      <c r="AEU229" s="221"/>
      <c r="AEV229" s="221"/>
      <c r="AEW229" s="221"/>
      <c r="AEX229" s="221"/>
      <c r="AEY229" s="221"/>
      <c r="AEZ229" s="221"/>
      <c r="AFA229" s="221"/>
      <c r="AFB229" s="221"/>
      <c r="AFC229" s="221"/>
      <c r="AFD229" s="221"/>
      <c r="AFE229" s="221"/>
      <c r="AFF229" s="221"/>
      <c r="AFG229" s="221"/>
      <c r="AFH229" s="221"/>
      <c r="AFI229" s="221"/>
      <c r="AFJ229" s="221"/>
      <c r="AFK229" s="221"/>
      <c r="AFL229" s="221"/>
      <c r="AFM229" s="221"/>
      <c r="AFN229" s="221"/>
      <c r="AFO229" s="221"/>
      <c r="AFP229" s="221"/>
      <c r="AFQ229" s="221"/>
      <c r="AFR229" s="221"/>
      <c r="AFS229" s="221"/>
      <c r="AFT229" s="221"/>
      <c r="AFU229" s="221"/>
      <c r="AFV229" s="221"/>
      <c r="AFW229" s="221"/>
      <c r="AFX229" s="221"/>
      <c r="AFY229" s="221"/>
      <c r="AFZ229" s="221"/>
      <c r="AGA229" s="221"/>
      <c r="AGB229" s="221"/>
      <c r="AGC229" s="221"/>
      <c r="AGD229" s="221"/>
      <c r="AGE229" s="221"/>
      <c r="AGF229" s="221"/>
      <c r="AGG229" s="221"/>
      <c r="AGH229" s="221"/>
      <c r="AGI229" s="221"/>
      <c r="AGJ229" s="221"/>
      <c r="AGK229" s="221"/>
      <c r="AGL229" s="221"/>
      <c r="AGM229" s="221"/>
      <c r="AGN229" s="221"/>
      <c r="AGO229" s="221"/>
      <c r="AGP229" s="221"/>
      <c r="AGQ229" s="221"/>
      <c r="AGR229" s="221"/>
      <c r="AGS229" s="221"/>
      <c r="AGT229" s="221"/>
      <c r="AGU229" s="221"/>
      <c r="AGV229" s="221"/>
      <c r="AGW229" s="221"/>
      <c r="AGX229" s="221"/>
      <c r="AGY229" s="221"/>
      <c r="AGZ229" s="221"/>
      <c r="AHA229" s="221"/>
      <c r="AHB229" s="221"/>
      <c r="AHC229" s="221"/>
      <c r="AHD229" s="221"/>
      <c r="AHE229" s="221"/>
      <c r="AHF229" s="221"/>
      <c r="AHG229" s="221"/>
      <c r="AHH229" s="221"/>
      <c r="AHI229" s="221"/>
      <c r="AHJ229" s="221"/>
      <c r="AHK229" s="221"/>
      <c r="AHL229" s="221"/>
      <c r="AHM229" s="221"/>
      <c r="AHN229" s="221"/>
      <c r="AHO229" s="221"/>
      <c r="AHP229" s="221"/>
      <c r="AHQ229" s="221"/>
      <c r="AHR229" s="221"/>
      <c r="AHS229" s="221"/>
      <c r="AHT229" s="221"/>
      <c r="AHU229" s="221"/>
      <c r="AHV229" s="221"/>
      <c r="AHW229" s="221"/>
      <c r="AHX229" s="221"/>
      <c r="AHY229" s="221"/>
      <c r="AHZ229" s="221"/>
      <c r="AIA229" s="221"/>
      <c r="AIB229" s="221"/>
      <c r="AIC229" s="221"/>
      <c r="AID229" s="221"/>
      <c r="AIE229" s="221"/>
      <c r="AIF229" s="221"/>
      <c r="AIG229" s="221"/>
      <c r="AIH229" s="221"/>
      <c r="AII229" s="221"/>
      <c r="AIJ229" s="221"/>
      <c r="AIK229" s="221"/>
      <c r="AIL229" s="221"/>
      <c r="AIM229" s="221"/>
      <c r="AIN229" s="221"/>
      <c r="AIO229" s="221"/>
      <c r="AIP229" s="221"/>
      <c r="AIQ229" s="221"/>
      <c r="AIR229" s="221"/>
      <c r="AIS229" s="221"/>
      <c r="AIT229" s="221"/>
      <c r="AIU229" s="221"/>
      <c r="AIV229" s="221"/>
      <c r="AIW229" s="221"/>
      <c r="AIX229" s="221"/>
      <c r="AIY229" s="221"/>
      <c r="AIZ229" s="221"/>
      <c r="AJA229" s="221"/>
      <c r="AJB229" s="221"/>
      <c r="AJC229" s="221"/>
      <c r="AJD229" s="221"/>
      <c r="AJE229" s="221"/>
      <c r="AJF229" s="221"/>
      <c r="AJG229" s="221"/>
      <c r="AJH229" s="221"/>
      <c r="AJI229" s="221"/>
      <c r="AJJ229" s="221"/>
      <c r="AJK229" s="221"/>
      <c r="AJL229" s="221"/>
      <c r="AJM229" s="221"/>
      <c r="AJN229" s="221"/>
      <c r="AJO229" s="221"/>
      <c r="AJP229" s="221"/>
      <c r="AJQ229" s="221"/>
      <c r="AJR229" s="221"/>
      <c r="AJS229" s="221"/>
      <c r="AJT229" s="221"/>
      <c r="AJU229" s="221"/>
      <c r="AJV229" s="221"/>
      <c r="AJW229" s="221"/>
      <c r="AJX229" s="221"/>
      <c r="AJY229" s="221"/>
      <c r="AJZ229" s="221"/>
      <c r="AKA229" s="221"/>
      <c r="AKB229" s="221"/>
      <c r="AKC229" s="221"/>
      <c r="AKD229" s="221"/>
      <c r="AKE229" s="221"/>
      <c r="AKF229" s="221"/>
      <c r="AKG229" s="221"/>
      <c r="AKH229" s="221"/>
      <c r="AKI229" s="221"/>
      <c r="AKJ229" s="221"/>
      <c r="AKK229" s="221"/>
      <c r="AKL229" s="221"/>
      <c r="AKM229" s="221"/>
      <c r="AKN229" s="221"/>
      <c r="AKO229" s="221"/>
      <c r="AKP229" s="221"/>
      <c r="AKQ229" s="221"/>
      <c r="AKR229" s="221"/>
      <c r="AKS229" s="221"/>
      <c r="AKT229" s="221"/>
      <c r="AKU229" s="221"/>
      <c r="AKV229" s="221"/>
      <c r="AKW229" s="221"/>
      <c r="AKX229" s="221"/>
      <c r="AKY229" s="221"/>
      <c r="AKZ229" s="221"/>
      <c r="ALA229" s="221"/>
      <c r="ALB229" s="221"/>
      <c r="ALC229" s="221"/>
      <c r="ALD229" s="221"/>
      <c r="ALE229" s="221"/>
      <c r="ALF229" s="221"/>
      <c r="ALG229" s="221"/>
      <c r="ALH229" s="221"/>
      <c r="ALI229" s="221"/>
      <c r="ALJ229" s="221"/>
      <c r="ALK229" s="221"/>
      <c r="ALL229" s="221"/>
      <c r="ALM229" s="221"/>
      <c r="ALN229" s="221"/>
      <c r="ALO229" s="221"/>
      <c r="ALP229" s="221"/>
      <c r="ALQ229" s="221"/>
      <c r="ALR229" s="221"/>
      <c r="ALS229" s="221"/>
      <c r="ALT229" s="221"/>
      <c r="ALU229" s="221"/>
      <c r="ALV229" s="221"/>
      <c r="ALW229" s="221"/>
      <c r="ALX229" s="221"/>
      <c r="ALY229" s="221"/>
      <c r="ALZ229" s="221"/>
      <c r="AMA229" s="221"/>
      <c r="AMB229" s="221"/>
      <c r="AMC229" s="221"/>
      <c r="AMD229" s="221"/>
      <c r="AME229" s="221"/>
      <c r="AMF229" s="221"/>
      <c r="AMG229" s="221"/>
      <c r="AMH229" s="221"/>
      <c r="AMI229" s="221"/>
      <c r="AMJ229" s="221"/>
      <c r="AMK229" s="221"/>
      <c r="AML229" s="221"/>
      <c r="AMM229" s="221"/>
      <c r="AMN229" s="221"/>
      <c r="AMO229" s="221"/>
      <c r="AMP229" s="221"/>
      <c r="AMQ229" s="221"/>
      <c r="AMR229" s="221"/>
      <c r="AMS229" s="221"/>
      <c r="AMT229" s="221"/>
      <c r="AMU229" s="221"/>
      <c r="AMV229" s="221"/>
      <c r="AMW229" s="221"/>
      <c r="AMX229" s="221"/>
      <c r="AMY229" s="221"/>
      <c r="AMZ229" s="221"/>
      <c r="ANA229" s="221"/>
      <c r="ANB229" s="221"/>
      <c r="ANC229" s="221"/>
      <c r="AND229" s="221"/>
      <c r="ANE229" s="221"/>
      <c r="ANF229" s="221"/>
      <c r="ANG229" s="221"/>
      <c r="ANH229" s="221"/>
      <c r="ANI229" s="221"/>
      <c r="ANJ229" s="221"/>
      <c r="ANK229" s="221"/>
      <c r="ANL229" s="221"/>
      <c r="ANM229" s="221"/>
      <c r="ANN229" s="221"/>
      <c r="ANO229" s="221"/>
      <c r="ANP229" s="221"/>
      <c r="ANQ229" s="221"/>
      <c r="ANR229" s="221"/>
      <c r="ANS229" s="221"/>
      <c r="ANT229" s="221"/>
      <c r="ANU229" s="221"/>
      <c r="ANV229" s="221"/>
      <c r="ANW229" s="221"/>
      <c r="ANX229" s="221"/>
      <c r="ANY229" s="221"/>
      <c r="ANZ229" s="221"/>
      <c r="AOA229" s="221"/>
      <c r="AOB229" s="221"/>
      <c r="AOC229" s="221"/>
      <c r="AOD229" s="221"/>
      <c r="AOE229" s="221"/>
      <c r="AOF229" s="221"/>
      <c r="AOG229" s="221"/>
      <c r="AOH229" s="221"/>
      <c r="AOI229" s="221"/>
      <c r="AOJ229" s="221"/>
      <c r="AOK229" s="221"/>
      <c r="AOL229" s="221"/>
      <c r="AOM229" s="221"/>
      <c r="AON229" s="221"/>
      <c r="AOO229" s="221"/>
      <c r="AOP229" s="221"/>
      <c r="AOQ229" s="221"/>
      <c r="AOR229" s="221"/>
      <c r="AOS229" s="221"/>
      <c r="AOT229" s="221"/>
      <c r="AOU229" s="221"/>
      <c r="AOV229" s="221"/>
      <c r="AOW229" s="221"/>
      <c r="AOX229" s="221"/>
      <c r="AOY229" s="221"/>
      <c r="AOZ229" s="221"/>
      <c r="APA229" s="221"/>
      <c r="APB229" s="221"/>
      <c r="APC229" s="221"/>
      <c r="APD229" s="221"/>
      <c r="APE229" s="221"/>
      <c r="APF229" s="221"/>
      <c r="APG229" s="221"/>
      <c r="APH229" s="221"/>
      <c r="API229" s="221"/>
      <c r="APJ229" s="221"/>
      <c r="APK229" s="221"/>
      <c r="APL229" s="221"/>
      <c r="APM229" s="221"/>
      <c r="APN229" s="221"/>
      <c r="APO229" s="221"/>
      <c r="APP229" s="221"/>
      <c r="APQ229" s="221"/>
      <c r="APR229" s="221"/>
      <c r="APS229" s="221"/>
      <c r="APT229" s="221"/>
      <c r="APU229" s="221"/>
      <c r="APV229" s="221"/>
      <c r="APW229" s="221"/>
      <c r="APX229" s="221"/>
      <c r="APY229" s="221"/>
      <c r="APZ229" s="221"/>
      <c r="AQA229" s="221"/>
      <c r="AQB229" s="221"/>
      <c r="AQC229" s="221"/>
      <c r="AQD229" s="221"/>
      <c r="AQE229" s="221"/>
      <c r="AQF229" s="221"/>
      <c r="AQG229" s="221"/>
      <c r="AQH229" s="221"/>
      <c r="AQI229" s="221"/>
      <c r="AQJ229" s="221"/>
      <c r="AQK229" s="221"/>
      <c r="AQL229" s="221"/>
      <c r="AQM229" s="221"/>
      <c r="AQN229" s="221"/>
      <c r="AQO229" s="221"/>
      <c r="AQP229" s="221"/>
      <c r="AQQ229" s="221"/>
      <c r="AQR229" s="221"/>
      <c r="AQS229" s="221"/>
      <c r="AQT229" s="221"/>
      <c r="AQU229" s="221"/>
      <c r="AQV229" s="221"/>
      <c r="AQW229" s="221"/>
      <c r="AQX229" s="221"/>
      <c r="AQY229" s="221"/>
      <c r="AQZ229" s="221"/>
      <c r="ARA229" s="221"/>
      <c r="ARB229" s="221"/>
      <c r="ARC229" s="221"/>
      <c r="ARD229" s="221"/>
      <c r="ARE229" s="221"/>
      <c r="ARF229" s="221"/>
      <c r="ARG229" s="221"/>
      <c r="ARH229" s="221"/>
      <c r="ARI229" s="221"/>
      <c r="ARJ229" s="221"/>
      <c r="ARK229" s="221"/>
      <c r="ARL229" s="221"/>
      <c r="ARM229" s="221"/>
      <c r="ARN229" s="221"/>
      <c r="ARO229" s="221"/>
      <c r="ARP229" s="221"/>
      <c r="ARQ229" s="221"/>
      <c r="ARR229" s="221"/>
      <c r="ARS229" s="221"/>
      <c r="ART229" s="221"/>
      <c r="ARU229" s="221"/>
      <c r="ARV229" s="221"/>
      <c r="ARW229" s="221"/>
      <c r="ARX229" s="221"/>
      <c r="ARY229" s="221"/>
      <c r="ARZ229" s="221"/>
      <c r="ASA229" s="221"/>
      <c r="ASB229" s="221"/>
      <c r="ASC229" s="221"/>
      <c r="ASD229" s="221"/>
      <c r="ASE229" s="221"/>
      <c r="ASF229" s="221"/>
      <c r="ASG229" s="221"/>
      <c r="ASH229" s="221"/>
      <c r="ASI229" s="221"/>
      <c r="ASJ229" s="221"/>
      <c r="ASK229" s="221"/>
      <c r="ASL229" s="221"/>
      <c r="ASM229" s="221"/>
      <c r="ASN229" s="221"/>
      <c r="ASO229" s="221"/>
      <c r="ASP229" s="221"/>
      <c r="ASQ229" s="221"/>
      <c r="ASR229" s="221"/>
      <c r="ASS229" s="221"/>
      <c r="AST229" s="221"/>
      <c r="ASU229" s="221"/>
      <c r="ASV229" s="221"/>
      <c r="ASW229" s="221"/>
      <c r="ASX229" s="221"/>
      <c r="ASY229" s="221"/>
      <c r="ASZ229" s="221"/>
      <c r="ATA229" s="221"/>
      <c r="ATB229" s="221"/>
      <c r="ATC229" s="221"/>
      <c r="ATD229" s="221"/>
      <c r="ATE229" s="221"/>
      <c r="ATF229" s="221"/>
      <c r="ATG229" s="221"/>
      <c r="ATH229" s="221"/>
      <c r="ATI229" s="221"/>
      <c r="ATJ229" s="221"/>
      <c r="ATK229" s="221"/>
      <c r="ATL229" s="221"/>
      <c r="ATM229" s="221"/>
      <c r="ATN229" s="221"/>
      <c r="ATO229" s="221"/>
      <c r="ATP229" s="221"/>
      <c r="ATQ229" s="221"/>
      <c r="ATR229" s="221"/>
      <c r="ATS229" s="221"/>
      <c r="ATT229" s="221"/>
      <c r="ATU229" s="221"/>
      <c r="ATV229" s="221"/>
      <c r="ATW229" s="221"/>
      <c r="ATX229" s="221"/>
      <c r="ATY229" s="221"/>
      <c r="ATZ229" s="221"/>
      <c r="AUA229" s="221"/>
      <c r="AUB229" s="221"/>
      <c r="AUC229" s="221"/>
      <c r="AUD229" s="221"/>
      <c r="AUE229" s="221"/>
      <c r="AUF229" s="221"/>
      <c r="AUG229" s="221"/>
      <c r="AUH229" s="221"/>
      <c r="AUI229" s="221"/>
      <c r="AUJ229" s="221"/>
      <c r="AUK229" s="221"/>
      <c r="AUL229" s="221"/>
      <c r="AUM229" s="221"/>
      <c r="AUN229" s="221"/>
      <c r="AUO229" s="221"/>
      <c r="AUP229" s="221"/>
      <c r="AUQ229" s="221"/>
      <c r="AUR229" s="221"/>
      <c r="AUS229" s="221"/>
      <c r="AUT229" s="221"/>
      <c r="AUU229" s="221"/>
      <c r="AUV229" s="221"/>
      <c r="AUW229" s="221"/>
      <c r="AUX229" s="221"/>
      <c r="AUY229" s="221"/>
      <c r="AUZ229" s="221"/>
      <c r="AVA229" s="221"/>
      <c r="AVB229" s="221"/>
      <c r="AVC229" s="221"/>
      <c r="AVD229" s="221"/>
      <c r="AVE229" s="221"/>
      <c r="AVF229" s="221"/>
      <c r="AVG229" s="221"/>
      <c r="AVH229" s="221"/>
      <c r="AVI229" s="221"/>
      <c r="AVJ229" s="221"/>
      <c r="AVK229" s="221"/>
      <c r="AVL229" s="221"/>
      <c r="AVM229" s="221"/>
      <c r="AVN229" s="221"/>
      <c r="AVO229" s="221"/>
      <c r="AVP229" s="221"/>
      <c r="AVQ229" s="221"/>
      <c r="AVR229" s="221"/>
      <c r="AVS229" s="221"/>
      <c r="AVT229" s="221"/>
      <c r="AVU229" s="221"/>
      <c r="AVV229" s="221"/>
      <c r="AVW229" s="221"/>
      <c r="AVX229" s="221"/>
      <c r="AVY229" s="221"/>
      <c r="AVZ229" s="221"/>
      <c r="AWA229" s="221"/>
      <c r="AWB229" s="221"/>
      <c r="AWC229" s="221"/>
      <c r="AWD229" s="221"/>
      <c r="AWE229" s="221"/>
      <c r="AWF229" s="221"/>
      <c r="AWG229" s="221"/>
      <c r="AWH229" s="221"/>
      <c r="AWI229" s="221"/>
      <c r="AWJ229" s="221"/>
      <c r="AWK229" s="221"/>
      <c r="AWL229" s="221"/>
      <c r="AWM229" s="221"/>
      <c r="AWN229" s="221"/>
      <c r="AWO229" s="221"/>
      <c r="AWP229" s="221"/>
      <c r="AWQ229" s="221"/>
      <c r="AWR229" s="221"/>
      <c r="AWS229" s="221"/>
      <c r="AWT229" s="221"/>
      <c r="AWU229" s="221"/>
      <c r="AWV229" s="221"/>
      <c r="AWW229" s="221"/>
      <c r="AWX229" s="221"/>
      <c r="AWY229" s="221"/>
      <c r="AWZ229" s="221"/>
      <c r="AXA229" s="221"/>
      <c r="AXB229" s="221"/>
      <c r="AXC229" s="221"/>
      <c r="AXD229" s="221"/>
      <c r="AXE229" s="221"/>
      <c r="AXF229" s="221"/>
      <c r="AXG229" s="221"/>
      <c r="AXH229" s="221"/>
      <c r="AXI229" s="221"/>
      <c r="AXJ229" s="221"/>
      <c r="AXK229" s="221"/>
      <c r="AXL229" s="221"/>
      <c r="AXM229" s="221"/>
      <c r="AXN229" s="221"/>
      <c r="AXO229" s="221"/>
      <c r="AXP229" s="221"/>
      <c r="AXQ229" s="221"/>
      <c r="AXR229" s="221"/>
      <c r="AXS229" s="221"/>
      <c r="AXT229" s="221"/>
      <c r="AXU229" s="221"/>
      <c r="AXV229" s="221"/>
      <c r="AXW229" s="221"/>
      <c r="AXX229" s="221"/>
      <c r="AXY229" s="221"/>
      <c r="AXZ229" s="221"/>
      <c r="AYA229" s="221"/>
      <c r="AYB229" s="221"/>
      <c r="AYC229" s="221"/>
      <c r="AYD229" s="221"/>
      <c r="AYE229" s="221"/>
      <c r="AYF229" s="221"/>
      <c r="AYG229" s="221"/>
      <c r="AYH229" s="221"/>
      <c r="AYI229" s="221"/>
      <c r="AYJ229" s="221"/>
      <c r="AYK229" s="221"/>
      <c r="AYL229" s="221"/>
      <c r="AYM229" s="221"/>
      <c r="AYN229" s="221"/>
      <c r="AYO229" s="221"/>
      <c r="AYP229" s="221"/>
      <c r="AYQ229" s="221"/>
      <c r="AYR229" s="221"/>
      <c r="AYS229" s="221"/>
      <c r="AYT229" s="221"/>
      <c r="AYU229" s="221"/>
      <c r="AYV229" s="221"/>
      <c r="AYW229" s="221"/>
      <c r="AYX229" s="221"/>
      <c r="AYY229" s="221"/>
      <c r="AYZ229" s="221"/>
      <c r="AZA229" s="221"/>
      <c r="AZB229" s="221"/>
      <c r="AZC229" s="221"/>
      <c r="AZD229" s="221"/>
      <c r="AZE229" s="221"/>
      <c r="AZF229" s="221"/>
      <c r="AZG229" s="221"/>
      <c r="AZH229" s="221"/>
      <c r="AZI229" s="221"/>
      <c r="AZJ229" s="221"/>
      <c r="AZK229" s="221"/>
      <c r="AZL229" s="221"/>
      <c r="AZM229" s="221"/>
      <c r="AZN229" s="221"/>
      <c r="AZO229" s="221"/>
      <c r="AZP229" s="221"/>
      <c r="AZQ229" s="221"/>
      <c r="AZR229" s="221"/>
      <c r="AZS229" s="221"/>
      <c r="AZT229" s="221"/>
      <c r="AZU229" s="221"/>
      <c r="AZV229" s="221"/>
      <c r="AZW229" s="221"/>
      <c r="AZX229" s="221"/>
      <c r="AZY229" s="221"/>
      <c r="AZZ229" s="221"/>
      <c r="BAA229" s="221"/>
      <c r="BAB229" s="221"/>
      <c r="BAC229" s="221"/>
      <c r="BAD229" s="221"/>
      <c r="BAE229" s="221"/>
      <c r="BAF229" s="221"/>
      <c r="BAG229" s="221"/>
      <c r="BAH229" s="221"/>
      <c r="BAI229" s="221"/>
      <c r="BAJ229" s="221"/>
      <c r="BAK229" s="221"/>
      <c r="BAL229" s="221"/>
      <c r="BAM229" s="221"/>
      <c r="BAN229" s="221"/>
      <c r="BAO229" s="221"/>
      <c r="BAP229" s="221"/>
      <c r="BAQ229" s="221"/>
      <c r="BAR229" s="221"/>
      <c r="BAS229" s="221"/>
      <c r="BAT229" s="221"/>
      <c r="BAU229" s="221"/>
      <c r="BAV229" s="221"/>
      <c r="BAW229" s="221"/>
      <c r="BAX229" s="221"/>
      <c r="BAY229" s="221"/>
      <c r="BAZ229" s="221"/>
      <c r="BBA229" s="221"/>
      <c r="BBB229" s="221"/>
      <c r="BBC229" s="221"/>
      <c r="BBD229" s="221"/>
      <c r="BBE229" s="221"/>
      <c r="BBF229" s="221"/>
      <c r="BBG229" s="221"/>
      <c r="BBH229" s="221"/>
      <c r="BBI229" s="221"/>
      <c r="BBJ229" s="221"/>
      <c r="BBK229" s="221"/>
      <c r="BBL229" s="221"/>
      <c r="BBM229" s="221"/>
      <c r="BBN229" s="221"/>
      <c r="BBO229" s="221"/>
      <c r="BBP229" s="221"/>
      <c r="BBQ229" s="221"/>
      <c r="BBR229" s="221"/>
      <c r="BBS229" s="221"/>
      <c r="BBT229" s="221"/>
      <c r="BBU229" s="221"/>
      <c r="BBV229" s="221"/>
      <c r="BBW229" s="221"/>
      <c r="BBX229" s="221"/>
      <c r="BBY229" s="221"/>
      <c r="BBZ229" s="221"/>
      <c r="BCA229" s="221"/>
      <c r="BCB229" s="221"/>
      <c r="BCC229" s="221"/>
      <c r="BCD229" s="221"/>
      <c r="BCE229" s="221"/>
      <c r="BCF229" s="221"/>
      <c r="BCG229" s="221"/>
      <c r="BCH229" s="221"/>
      <c r="BCI229" s="221"/>
      <c r="BCJ229" s="221"/>
      <c r="BCK229" s="221"/>
      <c r="BCL229" s="221"/>
      <c r="BCM229" s="221"/>
      <c r="BCN229" s="221"/>
      <c r="BCO229" s="221"/>
      <c r="BCP229" s="221"/>
      <c r="BCQ229" s="221"/>
      <c r="BCR229" s="221"/>
      <c r="BCS229" s="221"/>
      <c r="BCT229" s="221"/>
      <c r="BCU229" s="221"/>
      <c r="BCV229" s="221"/>
      <c r="BCW229" s="221"/>
      <c r="BCX229" s="221"/>
      <c r="BCY229" s="221"/>
      <c r="BCZ229" s="221"/>
      <c r="BDA229" s="221"/>
      <c r="BDB229" s="221"/>
      <c r="BDC229" s="221"/>
      <c r="BDD229" s="221"/>
      <c r="BDE229" s="221"/>
      <c r="BDF229" s="221"/>
      <c r="BDG229" s="221"/>
      <c r="BDH229" s="221"/>
      <c r="BDI229" s="221"/>
      <c r="BDJ229" s="221"/>
      <c r="BDK229" s="221"/>
      <c r="BDL229" s="221"/>
      <c r="BDM229" s="221"/>
      <c r="BDN229" s="221"/>
      <c r="BDO229" s="221"/>
      <c r="BDP229" s="221"/>
      <c r="BDQ229" s="221"/>
      <c r="BDR229" s="221"/>
      <c r="BDS229" s="221"/>
      <c r="BDT229" s="221"/>
      <c r="BDU229" s="221"/>
      <c r="BDV229" s="221"/>
      <c r="BDW229" s="221"/>
      <c r="BDX229" s="221"/>
      <c r="BDY229" s="221"/>
      <c r="BDZ229" s="221"/>
      <c r="BEA229" s="221"/>
      <c r="BEB229" s="221"/>
      <c r="BEC229" s="221"/>
      <c r="BED229" s="221"/>
      <c r="BEE229" s="221"/>
      <c r="BEF229" s="221"/>
      <c r="BEG229" s="221"/>
      <c r="BEH229" s="221"/>
      <c r="BEI229" s="221"/>
      <c r="BEJ229" s="221"/>
      <c r="BEK229" s="221"/>
      <c r="BEL229" s="221"/>
      <c r="BEM229" s="221"/>
      <c r="BEN229" s="221"/>
      <c r="BEO229" s="221"/>
      <c r="BEP229" s="221"/>
      <c r="BEQ229" s="221"/>
      <c r="BER229" s="221"/>
      <c r="BES229" s="221"/>
      <c r="BET229" s="221"/>
      <c r="BEU229" s="221"/>
      <c r="BEV229" s="221"/>
      <c r="BEW229" s="221"/>
      <c r="BEX229" s="221"/>
      <c r="BEY229" s="221"/>
      <c r="BEZ229" s="221"/>
      <c r="BFA229" s="221"/>
      <c r="BFB229" s="221"/>
      <c r="BFC229" s="221"/>
      <c r="BFD229" s="221"/>
      <c r="BFE229" s="221"/>
      <c r="BFF229" s="221"/>
      <c r="BFG229" s="221"/>
      <c r="BFH229" s="221"/>
      <c r="BFI229" s="221"/>
      <c r="BFJ229" s="221"/>
      <c r="BFK229" s="221"/>
      <c r="BFL229" s="221"/>
      <c r="BFM229" s="221"/>
      <c r="BFN229" s="221"/>
      <c r="BFO229" s="221"/>
      <c r="BFP229" s="221"/>
      <c r="BFQ229" s="221"/>
      <c r="BFR229" s="221"/>
      <c r="BFS229" s="221"/>
      <c r="BFT229" s="221"/>
      <c r="BFU229" s="221"/>
      <c r="BFV229" s="221"/>
      <c r="BFW229" s="221"/>
      <c r="BFX229" s="221"/>
      <c r="BFY229" s="221"/>
      <c r="BFZ229" s="221"/>
      <c r="BGA229" s="221"/>
      <c r="BGB229" s="221"/>
      <c r="BGC229" s="221"/>
      <c r="BGD229" s="221"/>
      <c r="BGE229" s="221"/>
      <c r="BGF229" s="221"/>
      <c r="BGG229" s="221"/>
      <c r="BGH229" s="221"/>
      <c r="BGI229" s="221"/>
      <c r="BGJ229" s="221"/>
      <c r="BGK229" s="221"/>
      <c r="BGL229" s="221"/>
      <c r="BGM229" s="221"/>
      <c r="BGN229" s="221"/>
      <c r="BGO229" s="221"/>
      <c r="BGP229" s="221"/>
      <c r="BGQ229" s="221"/>
      <c r="BGR229" s="221"/>
      <c r="BGS229" s="221"/>
      <c r="BGT229" s="221"/>
      <c r="BGU229" s="221"/>
      <c r="BGV229" s="221"/>
      <c r="BGW229" s="221"/>
      <c r="BGX229" s="221"/>
      <c r="BGY229" s="221"/>
      <c r="BGZ229" s="221"/>
      <c r="BHA229" s="221"/>
      <c r="BHB229" s="221"/>
      <c r="BHC229" s="221"/>
      <c r="BHD229" s="221"/>
      <c r="BHE229" s="221"/>
      <c r="BHF229" s="221"/>
      <c r="BHG229" s="221"/>
      <c r="BHH229" s="221"/>
      <c r="BHI229" s="221"/>
      <c r="BHJ229" s="221"/>
      <c r="BHK229" s="221"/>
      <c r="BHL229" s="221"/>
      <c r="BHM229" s="221"/>
      <c r="BHN229" s="221"/>
      <c r="BHO229" s="221"/>
      <c r="BHP229" s="221"/>
      <c r="BHQ229" s="221"/>
      <c r="BHR229" s="221"/>
      <c r="BHS229" s="221"/>
      <c r="BHT229" s="221"/>
      <c r="BHU229" s="221"/>
      <c r="BHV229" s="221"/>
      <c r="BHW229" s="221"/>
      <c r="BHX229" s="221"/>
      <c r="BHY229" s="221"/>
      <c r="BHZ229" s="221"/>
      <c r="BIA229" s="221"/>
      <c r="BIB229" s="221"/>
      <c r="BIC229" s="221"/>
      <c r="BID229" s="221"/>
      <c r="BIE229" s="221"/>
      <c r="BIF229" s="221"/>
      <c r="BIG229" s="221"/>
      <c r="BIH229" s="221"/>
      <c r="BII229" s="221"/>
      <c r="BIJ229" s="221"/>
      <c r="BIK229" s="221"/>
      <c r="BIL229" s="221"/>
      <c r="BIM229" s="221"/>
      <c r="BIN229" s="221"/>
      <c r="BIO229" s="221"/>
      <c r="BIP229" s="221"/>
      <c r="BIQ229" s="221"/>
      <c r="BIR229" s="221"/>
      <c r="BIS229" s="221"/>
      <c r="BIT229" s="221"/>
      <c r="BIU229" s="221"/>
      <c r="BIV229" s="221"/>
      <c r="BIW229" s="221"/>
      <c r="BIX229" s="221"/>
      <c r="BIY229" s="221"/>
      <c r="BIZ229" s="221"/>
      <c r="BJA229" s="221"/>
      <c r="BJB229" s="221"/>
      <c r="BJC229" s="221"/>
      <c r="BJD229" s="221"/>
      <c r="BJE229" s="221"/>
      <c r="BJF229" s="221"/>
      <c r="BJG229" s="221"/>
      <c r="BJH229" s="221"/>
      <c r="BJI229" s="221"/>
      <c r="BJJ229" s="221"/>
      <c r="BJK229" s="221"/>
      <c r="BJL229" s="221"/>
      <c r="BJM229" s="221"/>
      <c r="BJN229" s="221"/>
      <c r="BJO229" s="221"/>
      <c r="BJP229" s="221"/>
      <c r="BJQ229" s="221"/>
      <c r="BJR229" s="221"/>
      <c r="BJS229" s="221"/>
      <c r="BJT229" s="221"/>
      <c r="BJU229" s="221"/>
      <c r="BJV229" s="221"/>
      <c r="BJW229" s="221"/>
      <c r="BJX229" s="221"/>
      <c r="BJY229" s="221"/>
      <c r="BJZ229" s="221"/>
      <c r="BKA229" s="221"/>
      <c r="BKB229" s="221"/>
      <c r="BKC229" s="221"/>
      <c r="BKD229" s="221"/>
      <c r="BKE229" s="221"/>
      <c r="BKF229" s="221"/>
      <c r="BKG229" s="221"/>
      <c r="BKH229" s="221"/>
      <c r="BKI229" s="221"/>
      <c r="BKJ229" s="221"/>
      <c r="BKK229" s="221"/>
      <c r="BKL229" s="221"/>
      <c r="BKM229" s="221"/>
      <c r="BKN229" s="221"/>
      <c r="BKO229" s="221"/>
      <c r="BKP229" s="221"/>
      <c r="BKQ229" s="221"/>
      <c r="BKR229" s="221"/>
      <c r="BKS229" s="221"/>
      <c r="BKT229" s="221"/>
      <c r="BKU229" s="221"/>
      <c r="BKV229" s="221"/>
      <c r="BKW229" s="221"/>
      <c r="BKX229" s="221"/>
      <c r="BKY229" s="221"/>
      <c r="BKZ229" s="221"/>
      <c r="BLA229" s="221"/>
      <c r="BLB229" s="221"/>
      <c r="BLC229" s="221"/>
      <c r="BLD229" s="221"/>
      <c r="BLE229" s="221"/>
      <c r="BLF229" s="221"/>
      <c r="BLG229" s="221"/>
      <c r="BLH229" s="221"/>
      <c r="BLI229" s="221"/>
      <c r="BLJ229" s="221"/>
      <c r="BLK229" s="221"/>
      <c r="BLL229" s="221"/>
      <c r="BLM229" s="221"/>
      <c r="BLN229" s="221"/>
      <c r="BLO229" s="221"/>
      <c r="BLP229" s="221"/>
      <c r="BLQ229" s="221"/>
      <c r="BLR229" s="221"/>
      <c r="BLS229" s="221"/>
      <c r="BLT229" s="221"/>
      <c r="BLU229" s="221"/>
      <c r="BLV229" s="221"/>
      <c r="BLW229" s="221"/>
      <c r="BLX229" s="221"/>
      <c r="BLY229" s="221"/>
      <c r="BLZ229" s="221"/>
      <c r="BMA229" s="221"/>
      <c r="BMB229" s="221"/>
      <c r="BMC229" s="221"/>
      <c r="BMD229" s="221"/>
      <c r="BME229" s="221"/>
      <c r="BMF229" s="221"/>
      <c r="BMG229" s="221"/>
      <c r="BMH229" s="221"/>
      <c r="BMI229" s="221"/>
      <c r="BMJ229" s="221"/>
      <c r="BMK229" s="221"/>
      <c r="BML229" s="221"/>
      <c r="BMM229" s="221"/>
      <c r="BMN229" s="221"/>
      <c r="BMO229" s="221"/>
      <c r="BMP229" s="221"/>
      <c r="BMQ229" s="221"/>
      <c r="BMR229" s="221"/>
      <c r="BMS229" s="221"/>
      <c r="BMT229" s="221"/>
      <c r="BMU229" s="221"/>
      <c r="BMV229" s="221"/>
      <c r="BMW229" s="221"/>
      <c r="BMX229" s="221"/>
      <c r="BMY229" s="221"/>
      <c r="BMZ229" s="221"/>
      <c r="BNA229" s="221"/>
      <c r="BNB229" s="221"/>
      <c r="BNC229" s="221"/>
      <c r="BND229" s="221"/>
      <c r="BNE229" s="221"/>
      <c r="BNF229" s="221"/>
      <c r="BNG229" s="221"/>
      <c r="BNH229" s="221"/>
      <c r="BNI229" s="221"/>
      <c r="BNJ229" s="221"/>
      <c r="BNK229" s="221"/>
      <c r="BNL229" s="221"/>
      <c r="BNM229" s="221"/>
      <c r="BNN229" s="221"/>
      <c r="BNO229" s="221"/>
      <c r="BNP229" s="221"/>
      <c r="BNQ229" s="221"/>
      <c r="BNR229" s="221"/>
      <c r="BNS229" s="221"/>
      <c r="BNT229" s="221"/>
      <c r="BNU229" s="221"/>
      <c r="BNV229" s="221"/>
      <c r="BNW229" s="221"/>
      <c r="BNX229" s="221"/>
      <c r="BNY229" s="221"/>
      <c r="BNZ229" s="221"/>
      <c r="BOA229" s="221"/>
      <c r="BOB229" s="221"/>
      <c r="BOC229" s="221"/>
      <c r="BOD229" s="221"/>
      <c r="BOE229" s="221"/>
      <c r="BOF229" s="221"/>
      <c r="BOG229" s="221"/>
      <c r="BOH229" s="221"/>
      <c r="BOI229" s="221"/>
      <c r="BOJ229" s="221"/>
      <c r="BOK229" s="221"/>
      <c r="BOL229" s="221"/>
      <c r="BOM229" s="221"/>
      <c r="BON229" s="221"/>
      <c r="BOO229" s="221"/>
      <c r="BOP229" s="221"/>
      <c r="BOQ229" s="221"/>
      <c r="BOR229" s="221"/>
      <c r="BOS229" s="221"/>
      <c r="BOT229" s="221"/>
      <c r="BOU229" s="221"/>
      <c r="BOV229" s="221"/>
      <c r="BOW229" s="221"/>
      <c r="BOX229" s="221"/>
      <c r="BOY229" s="221"/>
      <c r="BOZ229" s="221"/>
      <c r="BPA229" s="221"/>
      <c r="BPB229" s="221"/>
      <c r="BPC229" s="221"/>
      <c r="BPD229" s="221"/>
      <c r="BPE229" s="221"/>
      <c r="BPF229" s="221"/>
      <c r="BPG229" s="221"/>
      <c r="BPH229" s="221"/>
      <c r="BPI229" s="221"/>
      <c r="BPJ229" s="221"/>
      <c r="BPK229" s="221"/>
      <c r="BPL229" s="221"/>
      <c r="BPM229" s="221"/>
      <c r="BPN229" s="221"/>
      <c r="BPO229" s="221"/>
      <c r="BPP229" s="221"/>
      <c r="BPQ229" s="221"/>
      <c r="BPR229" s="221"/>
      <c r="BPS229" s="221"/>
      <c r="BPT229" s="221"/>
      <c r="BPU229" s="221"/>
      <c r="BPV229" s="221"/>
      <c r="BPW229" s="221"/>
      <c r="BPX229" s="221"/>
      <c r="BPY229" s="221"/>
      <c r="BPZ229" s="221"/>
      <c r="BQA229" s="221"/>
      <c r="BQB229" s="221"/>
      <c r="BQC229" s="221"/>
      <c r="BQD229" s="221"/>
      <c r="BQE229" s="221"/>
      <c r="BQF229" s="221"/>
      <c r="BQG229" s="221"/>
      <c r="BQH229" s="221"/>
      <c r="BQI229" s="221"/>
      <c r="BQJ229" s="221"/>
      <c r="BQK229" s="221"/>
      <c r="BQL229" s="221"/>
      <c r="BQM229" s="221"/>
      <c r="BQN229" s="221"/>
      <c r="BQO229" s="221"/>
      <c r="BQP229" s="221"/>
      <c r="BQQ229" s="221"/>
      <c r="BQR229" s="221"/>
      <c r="BQS229" s="221"/>
      <c r="BQT229" s="221"/>
      <c r="BQU229" s="221"/>
      <c r="BQV229" s="221"/>
      <c r="BQW229" s="221"/>
      <c r="BQX229" s="221"/>
      <c r="BQY229" s="221"/>
      <c r="BQZ229" s="221"/>
      <c r="BRA229" s="221"/>
      <c r="BRB229" s="221"/>
      <c r="BRC229" s="221"/>
      <c r="BRD229" s="221"/>
      <c r="BRE229" s="221"/>
      <c r="BRF229" s="221"/>
      <c r="BRG229" s="221"/>
      <c r="BRH229" s="221"/>
      <c r="BRI229" s="221"/>
      <c r="BRJ229" s="221"/>
      <c r="BRK229" s="221"/>
      <c r="BRL229" s="221"/>
      <c r="BRM229" s="221"/>
      <c r="BRN229" s="221"/>
      <c r="BRO229" s="221"/>
      <c r="BRP229" s="221"/>
      <c r="BRQ229" s="221"/>
      <c r="BRR229" s="221"/>
      <c r="BRS229" s="221"/>
      <c r="BRT229" s="221"/>
      <c r="BRU229" s="221"/>
      <c r="BRV229" s="221"/>
      <c r="BRW229" s="221"/>
      <c r="BRX229" s="221"/>
      <c r="BRY229" s="221"/>
      <c r="BRZ229" s="221"/>
      <c r="BSA229" s="221"/>
      <c r="BSB229" s="221"/>
      <c r="BSC229" s="221"/>
      <c r="BSD229" s="221"/>
      <c r="BSE229" s="221"/>
      <c r="BSF229" s="221"/>
      <c r="BSG229" s="221"/>
      <c r="BSH229" s="221"/>
      <c r="BSI229" s="221"/>
      <c r="BSJ229" s="221"/>
      <c r="BSK229" s="221"/>
      <c r="BSL229" s="221"/>
      <c r="BSM229" s="221"/>
      <c r="BSN229" s="221"/>
      <c r="BSO229" s="221"/>
      <c r="BSP229" s="221"/>
      <c r="BSQ229" s="221"/>
      <c r="BSR229" s="221"/>
      <c r="BSS229" s="221"/>
      <c r="BST229" s="221"/>
      <c r="BSU229" s="221"/>
      <c r="BSV229" s="221"/>
      <c r="BSW229" s="221"/>
      <c r="BSX229" s="221"/>
      <c r="BSY229" s="221"/>
      <c r="BSZ229" s="221"/>
      <c r="BTA229" s="221"/>
      <c r="BTB229" s="221"/>
      <c r="BTC229" s="221"/>
      <c r="BTD229" s="221"/>
      <c r="BTE229" s="221"/>
      <c r="BTF229" s="221"/>
      <c r="BTG229" s="221"/>
      <c r="BTH229" s="221"/>
      <c r="BTI229" s="221"/>
      <c r="BTJ229" s="221"/>
      <c r="BTK229" s="221"/>
      <c r="BTL229" s="221"/>
      <c r="BTM229" s="221"/>
      <c r="BTN229" s="221"/>
      <c r="BTO229" s="221"/>
      <c r="BTP229" s="221"/>
      <c r="BTQ229" s="221"/>
      <c r="BTR229" s="221"/>
      <c r="BTS229" s="221"/>
      <c r="BTT229" s="221"/>
      <c r="BTU229" s="221"/>
      <c r="BTV229" s="221"/>
      <c r="BTW229" s="221"/>
      <c r="BTX229" s="221"/>
      <c r="BTY229" s="221"/>
      <c r="BTZ229" s="221"/>
      <c r="BUA229" s="221"/>
      <c r="BUB229" s="221"/>
      <c r="BUC229" s="221"/>
      <c r="BUD229" s="221"/>
      <c r="BUE229" s="221"/>
      <c r="BUF229" s="221"/>
      <c r="BUG229" s="221"/>
      <c r="BUH229" s="221"/>
      <c r="BUI229" s="221"/>
      <c r="BUJ229" s="221"/>
      <c r="BUK229" s="221"/>
      <c r="BUL229" s="221"/>
      <c r="BUM229" s="221"/>
      <c r="BUN229" s="221"/>
      <c r="BUO229" s="221"/>
      <c r="BUP229" s="221"/>
      <c r="BUQ229" s="221"/>
      <c r="BUR229" s="221"/>
      <c r="BUS229" s="221"/>
      <c r="BUT229" s="221"/>
      <c r="BUU229" s="221"/>
      <c r="BUV229" s="221"/>
      <c r="BUW229" s="221"/>
      <c r="BUX229" s="221"/>
      <c r="BUY229" s="221"/>
      <c r="BUZ229" s="221"/>
      <c r="BVA229" s="221"/>
      <c r="BVB229" s="221"/>
      <c r="BVC229" s="221"/>
      <c r="BVD229" s="221"/>
      <c r="BVE229" s="221"/>
      <c r="BVF229" s="221"/>
      <c r="BVG229" s="221"/>
      <c r="BVH229" s="221"/>
      <c r="BVI229" s="221"/>
      <c r="BVJ229" s="221"/>
      <c r="BVK229" s="221"/>
      <c r="BVL229" s="221"/>
      <c r="BVM229" s="221"/>
      <c r="BVN229" s="221"/>
      <c r="BVO229" s="221"/>
      <c r="BVP229" s="221"/>
      <c r="BVQ229" s="221"/>
      <c r="BVR229" s="221"/>
      <c r="BVS229" s="221"/>
      <c r="BVT229" s="221"/>
      <c r="BVU229" s="221"/>
      <c r="BVV229" s="221"/>
      <c r="BVW229" s="221"/>
      <c r="BVX229" s="221"/>
      <c r="BVY229" s="221"/>
      <c r="BVZ229" s="221"/>
      <c r="BWA229" s="221"/>
      <c r="BWB229" s="221"/>
      <c r="BWC229" s="221"/>
      <c r="BWD229" s="221"/>
      <c r="BWE229" s="221"/>
      <c r="BWF229" s="221"/>
      <c r="BWG229" s="221"/>
      <c r="BWH229" s="221"/>
      <c r="BWI229" s="221"/>
      <c r="BWJ229" s="221"/>
      <c r="BWK229" s="221"/>
      <c r="BWL229" s="221"/>
      <c r="BWM229" s="221"/>
      <c r="BWN229" s="221"/>
      <c r="BWO229" s="221"/>
      <c r="BWP229" s="221"/>
      <c r="BWQ229" s="221"/>
      <c r="BWR229" s="221"/>
      <c r="BWS229" s="221"/>
      <c r="BWT229" s="221"/>
      <c r="BWU229" s="221"/>
      <c r="BWV229" s="221"/>
      <c r="BWW229" s="221"/>
      <c r="BWX229" s="221"/>
      <c r="BWY229" s="221"/>
      <c r="BWZ229" s="221"/>
      <c r="BXA229" s="221"/>
      <c r="BXB229" s="221"/>
      <c r="BXC229" s="221"/>
      <c r="BXD229" s="221"/>
      <c r="BXE229" s="221"/>
      <c r="BXF229" s="221"/>
      <c r="BXG229" s="221"/>
      <c r="BXH229" s="221"/>
      <c r="BXI229" s="221"/>
      <c r="BXJ229" s="221"/>
      <c r="BXK229" s="221"/>
      <c r="BXL229" s="221"/>
      <c r="BXM229" s="221"/>
      <c r="BXN229" s="221"/>
      <c r="BXO229" s="221"/>
      <c r="BXP229" s="221"/>
      <c r="BXQ229" s="221"/>
      <c r="BXR229" s="221"/>
      <c r="BXS229" s="221"/>
      <c r="BXT229" s="221"/>
      <c r="BXU229" s="221"/>
      <c r="BXV229" s="221"/>
      <c r="BXW229" s="221"/>
      <c r="BXX229" s="221"/>
      <c r="BXY229" s="221"/>
      <c r="BXZ229" s="221"/>
      <c r="BYA229" s="221"/>
      <c r="BYB229" s="221"/>
      <c r="BYC229" s="221"/>
      <c r="BYD229" s="221"/>
      <c r="BYE229" s="221"/>
      <c r="BYF229" s="221"/>
      <c r="BYG229" s="221"/>
      <c r="BYH229" s="221"/>
      <c r="BYI229" s="221"/>
      <c r="BYJ229" s="221"/>
      <c r="BYK229" s="221"/>
      <c r="BYL229" s="221"/>
      <c r="BYM229" s="221"/>
      <c r="BYN229" s="221"/>
      <c r="BYO229" s="221"/>
      <c r="BYP229" s="221"/>
      <c r="BYQ229" s="221"/>
      <c r="BYR229" s="221"/>
      <c r="BYS229" s="221"/>
      <c r="BYT229" s="221"/>
      <c r="BYU229" s="221"/>
      <c r="BYV229" s="221"/>
      <c r="BYW229" s="221"/>
      <c r="BYX229" s="221"/>
      <c r="BYY229" s="221"/>
      <c r="BYZ229" s="221"/>
      <c r="BZA229" s="221"/>
      <c r="BZB229" s="221"/>
      <c r="BZC229" s="221"/>
      <c r="BZD229" s="221"/>
      <c r="BZE229" s="221"/>
      <c r="BZF229" s="221"/>
      <c r="BZG229" s="221"/>
      <c r="BZH229" s="221"/>
      <c r="BZI229" s="221"/>
      <c r="BZJ229" s="221"/>
      <c r="BZK229" s="221"/>
      <c r="BZL229" s="221"/>
      <c r="BZM229" s="221"/>
      <c r="BZN229" s="221"/>
      <c r="BZO229" s="221"/>
      <c r="BZP229" s="221"/>
      <c r="BZQ229" s="221"/>
      <c r="BZR229" s="221"/>
      <c r="BZS229" s="221"/>
      <c r="BZT229" s="221"/>
      <c r="BZU229" s="221"/>
      <c r="BZV229" s="221"/>
      <c r="BZW229" s="221"/>
      <c r="BZX229" s="221"/>
      <c r="BZY229" s="221"/>
      <c r="BZZ229" s="221"/>
      <c r="CAA229" s="221"/>
      <c r="CAB229" s="221"/>
      <c r="CAC229" s="221"/>
      <c r="CAD229" s="221"/>
      <c r="CAE229" s="221"/>
      <c r="CAF229" s="221"/>
      <c r="CAG229" s="221"/>
      <c r="CAH229" s="221"/>
      <c r="CAI229" s="221"/>
      <c r="CAJ229" s="221"/>
      <c r="CAK229" s="221"/>
      <c r="CAL229" s="221"/>
      <c r="CAM229" s="221"/>
      <c r="CAN229" s="221"/>
      <c r="CAO229" s="221"/>
      <c r="CAP229" s="221"/>
      <c r="CAQ229" s="221"/>
      <c r="CAR229" s="221"/>
      <c r="CAS229" s="221"/>
      <c r="CAT229" s="221"/>
      <c r="CAU229" s="221"/>
      <c r="CAV229" s="221"/>
      <c r="CAW229" s="221"/>
      <c r="CAX229" s="221"/>
      <c r="CAY229" s="221"/>
      <c r="CAZ229" s="221"/>
      <c r="CBA229" s="221"/>
      <c r="CBB229" s="221"/>
      <c r="CBC229" s="221"/>
      <c r="CBD229" s="221"/>
      <c r="CBE229" s="221"/>
      <c r="CBF229" s="221"/>
      <c r="CBG229" s="221"/>
      <c r="CBH229" s="221"/>
      <c r="CBI229" s="221"/>
      <c r="CBJ229" s="221"/>
      <c r="CBK229" s="221"/>
      <c r="CBL229" s="221"/>
      <c r="CBM229" s="221"/>
      <c r="CBN229" s="221"/>
      <c r="CBO229" s="221"/>
      <c r="CBP229" s="221"/>
      <c r="CBQ229" s="221"/>
      <c r="CBR229" s="221"/>
      <c r="CBS229" s="221"/>
      <c r="CBT229" s="221"/>
      <c r="CBU229" s="221"/>
      <c r="CBV229" s="221"/>
      <c r="CBW229" s="221"/>
      <c r="CBX229" s="221"/>
      <c r="CBY229" s="221"/>
      <c r="CBZ229" s="221"/>
      <c r="CCA229" s="221"/>
      <c r="CCB229" s="221"/>
      <c r="CCC229" s="221"/>
      <c r="CCD229" s="221"/>
      <c r="CCE229" s="221"/>
      <c r="CCF229" s="221"/>
      <c r="CCG229" s="221"/>
      <c r="CCH229" s="221"/>
      <c r="CCI229" s="221"/>
      <c r="CCJ229" s="221"/>
      <c r="CCK229" s="221"/>
      <c r="CCL229" s="221"/>
      <c r="CCM229" s="221"/>
      <c r="CCN229" s="221"/>
      <c r="CCO229" s="221"/>
      <c r="CCP229" s="221"/>
      <c r="CCQ229" s="221"/>
      <c r="CCR229" s="221"/>
      <c r="CCS229" s="221"/>
      <c r="CCT229" s="221"/>
      <c r="CCU229" s="221"/>
      <c r="CCV229" s="221"/>
      <c r="CCW229" s="221"/>
      <c r="CCX229" s="221"/>
      <c r="CCY229" s="221"/>
      <c r="CCZ229" s="221"/>
      <c r="CDA229" s="221"/>
      <c r="CDB229" s="221"/>
      <c r="CDC229" s="221"/>
      <c r="CDD229" s="221"/>
      <c r="CDE229" s="221"/>
      <c r="CDF229" s="221"/>
      <c r="CDG229" s="221"/>
      <c r="CDH229" s="221"/>
      <c r="CDI229" s="221"/>
      <c r="CDJ229" s="221"/>
      <c r="CDK229" s="221"/>
      <c r="CDL229" s="221"/>
      <c r="CDM229" s="221"/>
      <c r="CDN229" s="221"/>
      <c r="CDO229" s="221"/>
      <c r="CDP229" s="221"/>
      <c r="CDQ229" s="221"/>
      <c r="CDR229" s="221"/>
      <c r="CDS229" s="221"/>
      <c r="CDT229" s="221"/>
      <c r="CDU229" s="221"/>
      <c r="CDV229" s="221"/>
      <c r="CDW229" s="221"/>
      <c r="CDX229" s="221"/>
      <c r="CDY229" s="221"/>
      <c r="CDZ229" s="221"/>
      <c r="CEA229" s="221"/>
      <c r="CEB229" s="221"/>
      <c r="CEC229" s="221"/>
      <c r="CED229" s="221"/>
      <c r="CEE229" s="221"/>
      <c r="CEF229" s="221"/>
      <c r="CEG229" s="221"/>
      <c r="CEH229" s="221"/>
      <c r="CEI229" s="221"/>
      <c r="CEJ229" s="221"/>
      <c r="CEK229" s="221"/>
      <c r="CEL229" s="221"/>
      <c r="CEM229" s="221"/>
      <c r="CEN229" s="221"/>
      <c r="CEO229" s="221"/>
      <c r="CEP229" s="221"/>
      <c r="CEQ229" s="221"/>
      <c r="CER229" s="221"/>
      <c r="CES229" s="221"/>
      <c r="CET229" s="221"/>
      <c r="CEU229" s="221"/>
      <c r="CEV229" s="221"/>
      <c r="CEW229" s="221"/>
      <c r="CEX229" s="221"/>
      <c r="CEY229" s="221"/>
      <c r="CEZ229" s="221"/>
      <c r="CFA229" s="221"/>
      <c r="CFB229" s="221"/>
      <c r="CFC229" s="221"/>
      <c r="CFD229" s="221"/>
      <c r="CFE229" s="221"/>
      <c r="CFF229" s="221"/>
      <c r="CFG229" s="221"/>
      <c r="CFH229" s="221"/>
      <c r="CFI229" s="221"/>
      <c r="CFJ229" s="221"/>
      <c r="CFK229" s="221"/>
      <c r="CFL229" s="221"/>
      <c r="CFM229" s="221"/>
      <c r="CFN229" s="221"/>
      <c r="CFO229" s="221"/>
      <c r="CFP229" s="221"/>
      <c r="CFQ229" s="221"/>
      <c r="CFR229" s="221"/>
      <c r="CFS229" s="221"/>
      <c r="CFT229" s="221"/>
      <c r="CFU229" s="221"/>
      <c r="CFV229" s="221"/>
      <c r="CFW229" s="221"/>
      <c r="CFX229" s="221"/>
      <c r="CFY229" s="221"/>
      <c r="CFZ229" s="221"/>
      <c r="CGA229" s="221"/>
      <c r="CGB229" s="221"/>
      <c r="CGC229" s="221"/>
      <c r="CGD229" s="221"/>
      <c r="CGE229" s="221"/>
      <c r="CGF229" s="221"/>
      <c r="CGG229" s="221"/>
      <c r="CGH229" s="221"/>
      <c r="CGI229" s="221"/>
      <c r="CGJ229" s="221"/>
      <c r="CGK229" s="221"/>
      <c r="CGL229" s="221"/>
      <c r="CGM229" s="221"/>
      <c r="CGN229" s="221"/>
      <c r="CGO229" s="221"/>
      <c r="CGP229" s="221"/>
      <c r="CGQ229" s="221"/>
      <c r="CGR229" s="221"/>
      <c r="CGS229" s="221"/>
      <c r="CGT229" s="221"/>
      <c r="CGU229" s="221"/>
      <c r="CGV229" s="221"/>
      <c r="CGW229" s="221"/>
      <c r="CGX229" s="221"/>
      <c r="CGY229" s="221"/>
      <c r="CGZ229" s="221"/>
      <c r="CHA229" s="221"/>
      <c r="CHB229" s="221"/>
      <c r="CHC229" s="221"/>
      <c r="CHD229" s="221"/>
      <c r="CHE229" s="221"/>
      <c r="CHF229" s="221"/>
      <c r="CHG229" s="221"/>
      <c r="CHH229" s="221"/>
      <c r="CHI229" s="221"/>
      <c r="CHJ229" s="221"/>
      <c r="CHK229" s="221"/>
      <c r="CHL229" s="221"/>
      <c r="CHM229" s="221"/>
      <c r="CHN229" s="221"/>
      <c r="CHO229" s="221"/>
      <c r="CHP229" s="221"/>
      <c r="CHQ229" s="221"/>
      <c r="CHR229" s="221"/>
      <c r="CHS229" s="221"/>
      <c r="CHT229" s="221"/>
      <c r="CHU229" s="221"/>
      <c r="CHV229" s="221"/>
      <c r="CHW229" s="221"/>
      <c r="CHX229" s="221"/>
      <c r="CHY229" s="221"/>
      <c r="CHZ229" s="221"/>
      <c r="CIA229" s="221"/>
      <c r="CIB229" s="221"/>
      <c r="CIC229" s="221"/>
      <c r="CID229" s="221"/>
      <c r="CIE229" s="221"/>
      <c r="CIF229" s="221"/>
      <c r="CIG229" s="221"/>
      <c r="CIH229" s="221"/>
      <c r="CII229" s="221"/>
      <c r="CIJ229" s="221"/>
      <c r="CIK229" s="221"/>
      <c r="CIL229" s="221"/>
      <c r="CIM229" s="221"/>
      <c r="CIN229" s="221"/>
      <c r="CIO229" s="221"/>
      <c r="CIP229" s="221"/>
      <c r="CIQ229" s="221"/>
      <c r="CIR229" s="221"/>
      <c r="CIS229" s="221"/>
      <c r="CIT229" s="221"/>
      <c r="CIU229" s="221"/>
      <c r="CIV229" s="221"/>
      <c r="CIW229" s="221"/>
      <c r="CIX229" s="221"/>
      <c r="CIY229" s="221"/>
      <c r="CIZ229" s="221"/>
      <c r="CJA229" s="221"/>
      <c r="CJB229" s="221"/>
      <c r="CJC229" s="221"/>
      <c r="CJD229" s="221"/>
      <c r="CJE229" s="221"/>
      <c r="CJF229" s="221"/>
      <c r="CJG229" s="221"/>
      <c r="CJH229" s="221"/>
      <c r="CJI229" s="221"/>
      <c r="CJJ229" s="221"/>
      <c r="CJK229" s="221"/>
      <c r="CJL229" s="221"/>
      <c r="CJM229" s="221"/>
      <c r="CJN229" s="221"/>
      <c r="CJO229" s="221"/>
      <c r="CJP229" s="221"/>
      <c r="CJQ229" s="221"/>
      <c r="CJR229" s="221"/>
      <c r="CJS229" s="221"/>
      <c r="CJT229" s="221"/>
      <c r="CJU229" s="221"/>
      <c r="CJV229" s="221"/>
      <c r="CJW229" s="221"/>
      <c r="CJX229" s="221"/>
      <c r="CJY229" s="221"/>
      <c r="CJZ229" s="221"/>
      <c r="CKA229" s="221"/>
      <c r="CKB229" s="221"/>
      <c r="CKC229" s="221"/>
      <c r="CKD229" s="221"/>
      <c r="CKE229" s="221"/>
      <c r="CKF229" s="221"/>
      <c r="CKG229" s="221"/>
      <c r="CKH229" s="221"/>
      <c r="CKI229" s="221"/>
      <c r="CKJ229" s="221"/>
      <c r="CKK229" s="221"/>
      <c r="CKL229" s="221"/>
      <c r="CKM229" s="221"/>
      <c r="CKN229" s="221"/>
      <c r="CKO229" s="221"/>
      <c r="CKP229" s="221"/>
      <c r="CKQ229" s="221"/>
      <c r="CKR229" s="221"/>
      <c r="CKS229" s="221"/>
      <c r="CKT229" s="221"/>
      <c r="CKU229" s="221"/>
      <c r="CKV229" s="221"/>
      <c r="CKW229" s="221"/>
      <c r="CKX229" s="221"/>
      <c r="CKY229" s="221"/>
      <c r="CKZ229" s="221"/>
      <c r="CLA229" s="221"/>
      <c r="CLB229" s="221"/>
      <c r="CLC229" s="221"/>
      <c r="CLD229" s="221"/>
      <c r="CLE229" s="221"/>
      <c r="CLF229" s="221"/>
      <c r="CLG229" s="221"/>
      <c r="CLH229" s="221"/>
      <c r="CLI229" s="221"/>
      <c r="CLJ229" s="221"/>
      <c r="CLK229" s="221"/>
      <c r="CLL229" s="221"/>
      <c r="CLM229" s="221"/>
      <c r="CLN229" s="221"/>
      <c r="CLO229" s="221"/>
      <c r="CLP229" s="221"/>
      <c r="CLQ229" s="221"/>
      <c r="CLR229" s="221"/>
      <c r="CLS229" s="221"/>
      <c r="CLT229" s="221"/>
      <c r="CLU229" s="221"/>
      <c r="CLV229" s="221"/>
      <c r="CLW229" s="221"/>
      <c r="CLX229" s="221"/>
      <c r="CLY229" s="221"/>
      <c r="CLZ229" s="221"/>
      <c r="CMA229" s="221"/>
      <c r="CMB229" s="221"/>
      <c r="CMC229" s="221"/>
      <c r="CMD229" s="221"/>
      <c r="CME229" s="221"/>
      <c r="CMF229" s="221"/>
      <c r="CMG229" s="221"/>
      <c r="CMH229" s="221"/>
      <c r="CMI229" s="221"/>
      <c r="CMJ229" s="221"/>
      <c r="CMK229" s="221"/>
      <c r="CML229" s="221"/>
      <c r="CMM229" s="221"/>
      <c r="CMN229" s="221"/>
      <c r="CMO229" s="221"/>
      <c r="CMP229" s="221"/>
      <c r="CMQ229" s="221"/>
      <c r="CMR229" s="221"/>
      <c r="CMS229" s="221"/>
      <c r="CMT229" s="221"/>
      <c r="CMU229" s="221"/>
      <c r="CMV229" s="221"/>
      <c r="CMW229" s="221"/>
      <c r="CMX229" s="221"/>
      <c r="CMY229" s="221"/>
      <c r="CMZ229" s="221"/>
      <c r="CNA229" s="221"/>
      <c r="CNB229" s="221"/>
      <c r="CNC229" s="221"/>
      <c r="CND229" s="221"/>
      <c r="CNE229" s="221"/>
      <c r="CNF229" s="221"/>
      <c r="CNG229" s="221"/>
      <c r="CNH229" s="221"/>
      <c r="CNI229" s="221"/>
      <c r="CNJ229" s="221"/>
      <c r="CNK229" s="221"/>
      <c r="CNL229" s="221"/>
      <c r="CNM229" s="221"/>
      <c r="CNN229" s="221"/>
      <c r="CNO229" s="221"/>
      <c r="CNP229" s="221"/>
      <c r="CNQ229" s="221"/>
      <c r="CNR229" s="221"/>
      <c r="CNS229" s="221"/>
      <c r="CNT229" s="221"/>
      <c r="CNU229" s="221"/>
      <c r="CNV229" s="221"/>
      <c r="CNW229" s="221"/>
      <c r="CNX229" s="221"/>
      <c r="CNY229" s="221"/>
      <c r="CNZ229" s="221"/>
      <c r="COA229" s="221"/>
      <c r="COB229" s="221"/>
      <c r="COC229" s="221"/>
      <c r="COD229" s="221"/>
      <c r="COE229" s="221"/>
      <c r="COF229" s="221"/>
      <c r="COG229" s="221"/>
      <c r="COH229" s="221"/>
      <c r="COI229" s="221"/>
      <c r="COJ229" s="221"/>
      <c r="COK229" s="221"/>
      <c r="COL229" s="221"/>
      <c r="COM229" s="221"/>
      <c r="CON229" s="221"/>
      <c r="COO229" s="221"/>
      <c r="COP229" s="221"/>
      <c r="COQ229" s="221"/>
      <c r="COR229" s="221"/>
      <c r="COS229" s="221"/>
      <c r="COT229" s="221"/>
      <c r="COU229" s="221"/>
      <c r="COV229" s="221"/>
      <c r="COW229" s="221"/>
      <c r="COX229" s="221"/>
      <c r="COY229" s="221"/>
      <c r="COZ229" s="221"/>
      <c r="CPA229" s="221"/>
      <c r="CPB229" s="221"/>
      <c r="CPC229" s="221"/>
      <c r="CPD229" s="221"/>
      <c r="CPE229" s="221"/>
      <c r="CPF229" s="221"/>
      <c r="CPG229" s="221"/>
      <c r="CPH229" s="221"/>
      <c r="CPI229" s="221"/>
      <c r="CPJ229" s="221"/>
      <c r="CPK229" s="221"/>
      <c r="CPL229" s="221"/>
      <c r="CPM229" s="221"/>
      <c r="CPN229" s="221"/>
      <c r="CPO229" s="221"/>
      <c r="CPP229" s="221"/>
      <c r="CPQ229" s="221"/>
      <c r="CPR229" s="221"/>
      <c r="CPS229" s="221"/>
      <c r="CPT229" s="221"/>
      <c r="CPU229" s="221"/>
      <c r="CPV229" s="221"/>
      <c r="CPW229" s="221"/>
      <c r="CPX229" s="221"/>
      <c r="CPY229" s="221"/>
      <c r="CPZ229" s="221"/>
      <c r="CQA229" s="221"/>
      <c r="CQB229" s="221"/>
      <c r="CQC229" s="221"/>
      <c r="CQD229" s="221"/>
      <c r="CQE229" s="221"/>
      <c r="CQF229" s="221"/>
      <c r="CQG229" s="221"/>
      <c r="CQH229" s="221"/>
      <c r="CQI229" s="221"/>
      <c r="CQJ229" s="221"/>
      <c r="CQK229" s="221"/>
      <c r="CQL229" s="221"/>
      <c r="CQM229" s="221"/>
      <c r="CQN229" s="221"/>
      <c r="CQO229" s="221"/>
      <c r="CQP229" s="221"/>
      <c r="CQQ229" s="221"/>
      <c r="CQR229" s="221"/>
      <c r="CQS229" s="221"/>
      <c r="CQT229" s="221"/>
      <c r="CQU229" s="221"/>
      <c r="CQV229" s="221"/>
      <c r="CQW229" s="221"/>
      <c r="CQX229" s="221"/>
      <c r="CQY229" s="221"/>
      <c r="CQZ229" s="221"/>
      <c r="CRA229" s="221"/>
      <c r="CRB229" s="221"/>
      <c r="CRC229" s="221"/>
      <c r="CRD229" s="221"/>
      <c r="CRE229" s="221"/>
      <c r="CRF229" s="221"/>
      <c r="CRG229" s="221"/>
      <c r="CRH229" s="221"/>
      <c r="CRI229" s="221"/>
      <c r="CRJ229" s="221"/>
      <c r="CRK229" s="221"/>
      <c r="CRL229" s="221"/>
      <c r="CRM229" s="221"/>
      <c r="CRN229" s="221"/>
      <c r="CRO229" s="221"/>
      <c r="CRP229" s="221"/>
      <c r="CRQ229" s="221"/>
      <c r="CRR229" s="221"/>
      <c r="CRS229" s="221"/>
      <c r="CRT229" s="221"/>
      <c r="CRU229" s="221"/>
      <c r="CRV229" s="221"/>
      <c r="CRW229" s="221"/>
      <c r="CRX229" s="221"/>
      <c r="CRY229" s="221"/>
      <c r="CRZ229" s="221"/>
      <c r="CSA229" s="221"/>
      <c r="CSB229" s="221"/>
      <c r="CSC229" s="221"/>
      <c r="CSD229" s="221"/>
      <c r="CSE229" s="221"/>
      <c r="CSF229" s="221"/>
      <c r="CSG229" s="221"/>
      <c r="CSH229" s="221"/>
      <c r="CSI229" s="221"/>
      <c r="CSJ229" s="221"/>
      <c r="CSK229" s="221"/>
      <c r="CSL229" s="221"/>
      <c r="CSM229" s="221"/>
      <c r="CSN229" s="221"/>
      <c r="CSO229" s="221"/>
      <c r="CSP229" s="221"/>
      <c r="CSQ229" s="221"/>
      <c r="CSR229" s="221"/>
      <c r="CSS229" s="221"/>
      <c r="CST229" s="221"/>
      <c r="CSU229" s="221"/>
      <c r="CSV229" s="221"/>
      <c r="CSW229" s="221"/>
      <c r="CSX229" s="221"/>
      <c r="CSY229" s="221"/>
      <c r="CSZ229" s="221"/>
      <c r="CTA229" s="221"/>
      <c r="CTB229" s="221"/>
      <c r="CTC229" s="221"/>
      <c r="CTD229" s="221"/>
      <c r="CTE229" s="221"/>
      <c r="CTF229" s="221"/>
      <c r="CTG229" s="221"/>
      <c r="CTH229" s="221"/>
      <c r="CTI229" s="221"/>
      <c r="CTJ229" s="221"/>
      <c r="CTK229" s="221"/>
      <c r="CTL229" s="221"/>
      <c r="CTM229" s="221"/>
      <c r="CTN229" s="221"/>
      <c r="CTO229" s="221"/>
      <c r="CTP229" s="221"/>
      <c r="CTQ229" s="221"/>
      <c r="CTR229" s="221"/>
      <c r="CTS229" s="221"/>
      <c r="CTT229" s="221"/>
      <c r="CTU229" s="221"/>
      <c r="CTV229" s="221"/>
      <c r="CTW229" s="221"/>
      <c r="CTX229" s="221"/>
      <c r="CTY229" s="221"/>
      <c r="CTZ229" s="221"/>
      <c r="CUA229" s="221"/>
      <c r="CUB229" s="221"/>
      <c r="CUC229" s="221"/>
      <c r="CUD229" s="221"/>
      <c r="CUE229" s="221"/>
      <c r="CUF229" s="221"/>
      <c r="CUG229" s="221"/>
      <c r="CUH229" s="221"/>
      <c r="CUI229" s="221"/>
      <c r="CUJ229" s="221"/>
      <c r="CUK229" s="221"/>
      <c r="CUL229" s="221"/>
      <c r="CUM229" s="221"/>
      <c r="CUN229" s="221"/>
      <c r="CUO229" s="221"/>
      <c r="CUP229" s="221"/>
      <c r="CUQ229" s="221"/>
      <c r="CUR229" s="221"/>
      <c r="CUS229" s="221"/>
      <c r="CUT229" s="221"/>
      <c r="CUU229" s="221"/>
      <c r="CUV229" s="221"/>
      <c r="CUW229" s="221"/>
      <c r="CUX229" s="221"/>
      <c r="CUY229" s="221"/>
      <c r="CUZ229" s="221"/>
      <c r="CVA229" s="221"/>
      <c r="CVB229" s="221"/>
      <c r="CVC229" s="221"/>
      <c r="CVD229" s="221"/>
      <c r="CVE229" s="221"/>
      <c r="CVF229" s="221"/>
      <c r="CVG229" s="221"/>
      <c r="CVH229" s="221"/>
      <c r="CVI229" s="221"/>
      <c r="CVJ229" s="221"/>
      <c r="CVK229" s="221"/>
      <c r="CVL229" s="221"/>
      <c r="CVM229" s="221"/>
      <c r="CVN229" s="221"/>
      <c r="CVO229" s="221"/>
      <c r="CVP229" s="221"/>
      <c r="CVQ229" s="221"/>
      <c r="CVR229" s="221"/>
      <c r="CVS229" s="221"/>
      <c r="CVT229" s="221"/>
      <c r="CVU229" s="221"/>
      <c r="CVV229" s="221"/>
      <c r="CVW229" s="221"/>
      <c r="CVX229" s="221"/>
      <c r="CVY229" s="221"/>
      <c r="CVZ229" s="221"/>
      <c r="CWA229" s="221"/>
      <c r="CWB229" s="221"/>
      <c r="CWC229" s="221"/>
      <c r="CWD229" s="221"/>
      <c r="CWE229" s="221"/>
      <c r="CWF229" s="221"/>
      <c r="CWG229" s="221"/>
      <c r="CWH229" s="221"/>
      <c r="CWI229" s="221"/>
      <c r="CWJ229" s="221"/>
      <c r="CWK229" s="221"/>
      <c r="CWL229" s="221"/>
      <c r="CWM229" s="221"/>
      <c r="CWN229" s="221"/>
      <c r="CWO229" s="224"/>
    </row>
    <row r="230" spans="1:16383" s="74" customFormat="1" ht="15.75">
      <c r="A230" s="26">
        <v>3</v>
      </c>
      <c r="B230" s="69" t="s">
        <v>250</v>
      </c>
      <c r="C230" s="69"/>
      <c r="D230" s="91" t="s">
        <v>21</v>
      </c>
      <c r="E230" s="259"/>
      <c r="F230" s="211"/>
      <c r="G230" s="132">
        <v>0.5</v>
      </c>
      <c r="H230" s="133">
        <v>1.5</v>
      </c>
      <c r="I230" s="134">
        <v>1</v>
      </c>
      <c r="J230" s="110">
        <f t="shared" si="186"/>
        <v>1</v>
      </c>
      <c r="K230" s="111">
        <f t="shared" si="187"/>
        <v>0.16666666666666666</v>
      </c>
      <c r="L230" s="112">
        <f t="shared" si="188"/>
        <v>2.7777777777777776E-2</v>
      </c>
      <c r="M230" s="113">
        <f>J230*'Input Data'!$B$2</f>
        <v>0.15</v>
      </c>
      <c r="N230" s="113">
        <f>J230*'Input Data'!$B$3</f>
        <v>0</v>
      </c>
      <c r="O230" s="113">
        <f>J230*'Input Data'!$B$4</f>
        <v>0.2</v>
      </c>
      <c r="P230" s="114">
        <f>J230*'Input Data'!$B$5</f>
        <v>0.25</v>
      </c>
      <c r="Q230" s="241">
        <f>'Adjustment Factors'!C29</f>
        <v>1.29</v>
      </c>
      <c r="R230" s="218">
        <f t="shared" si="189"/>
        <v>2.0640000000000001</v>
      </c>
      <c r="S230" s="249">
        <f>'Adjustment Factors'!D29</f>
        <v>5.077997925</v>
      </c>
      <c r="T230" s="218">
        <f t="shared" si="190"/>
        <v>8.1247966799999993</v>
      </c>
      <c r="U230" s="209"/>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s="231"/>
      <c r="PE230" s="192"/>
      <c r="PF230" s="192"/>
      <c r="PG230" s="192"/>
      <c r="PH230" s="192"/>
      <c r="PI230" s="192"/>
      <c r="PJ230" s="192"/>
      <c r="PK230" s="192"/>
      <c r="PL230" s="192"/>
      <c r="PM230" s="192"/>
      <c r="PN230" s="192"/>
      <c r="PO230" s="192"/>
      <c r="PP230" s="192"/>
      <c r="PQ230" s="192"/>
      <c r="PR230" s="192"/>
      <c r="PS230" s="192"/>
      <c r="PT230" s="192"/>
      <c r="PU230" s="192"/>
      <c r="PV230" s="192"/>
      <c r="PW230" s="192"/>
      <c r="PX230" s="192"/>
      <c r="PY230" s="192"/>
      <c r="PZ230" s="192"/>
      <c r="QA230" s="192"/>
      <c r="QB230" s="192"/>
      <c r="QC230" s="192"/>
      <c r="QD230" s="192"/>
      <c r="QE230" s="192"/>
      <c r="QF230" s="192"/>
      <c r="QG230" s="192"/>
      <c r="QH230" s="192"/>
      <c r="QI230" s="192"/>
      <c r="QJ230" s="192"/>
      <c r="QK230" s="192"/>
      <c r="QL230" s="192"/>
      <c r="QM230" s="192"/>
      <c r="QN230" s="192"/>
      <c r="QO230" s="192"/>
      <c r="QP230" s="192"/>
      <c r="QQ230" s="192"/>
      <c r="QR230" s="192"/>
      <c r="QS230" s="192"/>
      <c r="QT230" s="192"/>
      <c r="QU230" s="192"/>
      <c r="QV230" s="192"/>
      <c r="QW230" s="192"/>
      <c r="QX230" s="192"/>
      <c r="QY230" s="192"/>
      <c r="QZ230" s="192"/>
      <c r="RA230" s="192"/>
      <c r="RB230" s="192"/>
      <c r="RC230" s="192"/>
      <c r="RD230" s="192"/>
      <c r="RE230" s="192"/>
      <c r="RF230" s="192"/>
      <c r="RG230" s="192"/>
      <c r="RH230" s="192"/>
      <c r="RI230" s="192"/>
      <c r="RJ230" s="192"/>
      <c r="RK230" s="192"/>
      <c r="RL230" s="192"/>
      <c r="RM230" s="192"/>
      <c r="RN230" s="192"/>
      <c r="RO230" s="192"/>
      <c r="RP230" s="192"/>
      <c r="RQ230" s="192"/>
      <c r="RR230" s="192"/>
      <c r="RS230" s="192"/>
      <c r="RT230" s="192"/>
      <c r="RU230" s="192"/>
      <c r="RV230" s="192"/>
      <c r="RW230" s="192"/>
      <c r="RX230" s="192"/>
      <c r="RY230" s="192"/>
      <c r="RZ230" s="192"/>
      <c r="SA230" s="192"/>
      <c r="SB230" s="192"/>
      <c r="SC230" s="192"/>
      <c r="SD230" s="192"/>
      <c r="SE230" s="192"/>
      <c r="SF230" s="192"/>
      <c r="SG230" s="192"/>
      <c r="SH230" s="192"/>
      <c r="SI230" s="192"/>
      <c r="SJ230" s="192"/>
      <c r="SK230" s="192"/>
      <c r="SL230" s="192"/>
      <c r="SM230" s="192"/>
      <c r="SN230" s="192"/>
      <c r="SO230" s="192"/>
      <c r="SP230" s="192"/>
      <c r="SQ230" s="192"/>
      <c r="SR230" s="192"/>
      <c r="SS230" s="192"/>
      <c r="ST230" s="192"/>
      <c r="SU230" s="192"/>
      <c r="SV230" s="192"/>
      <c r="SW230" s="192"/>
      <c r="SX230" s="192"/>
      <c r="SY230" s="192"/>
      <c r="SZ230" s="192"/>
      <c r="TA230" s="192"/>
      <c r="TB230" s="192"/>
      <c r="TC230" s="192"/>
      <c r="TD230" s="192"/>
      <c r="TE230" s="192"/>
      <c r="TF230" s="192"/>
      <c r="TG230" s="192"/>
      <c r="TH230" s="192"/>
      <c r="TI230" s="192"/>
      <c r="TJ230" s="192"/>
      <c r="TK230" s="192"/>
      <c r="TL230" s="192"/>
      <c r="TM230" s="192"/>
      <c r="TN230" s="192"/>
      <c r="TO230" s="192"/>
      <c r="TP230" s="192"/>
      <c r="TQ230" s="192"/>
      <c r="TR230" s="192"/>
      <c r="TS230" s="192"/>
      <c r="TT230" s="192"/>
      <c r="TU230" s="192"/>
      <c r="TV230" s="192"/>
      <c r="TW230" s="192"/>
      <c r="TX230" s="192"/>
      <c r="TY230" s="192"/>
      <c r="TZ230" s="192"/>
      <c r="UA230" s="192"/>
      <c r="UB230" s="192"/>
      <c r="UC230" s="192"/>
      <c r="UD230" s="192"/>
      <c r="UE230" s="192"/>
      <c r="UF230" s="192"/>
      <c r="UG230" s="192"/>
      <c r="UH230" s="192"/>
      <c r="UI230" s="192"/>
      <c r="UJ230" s="192"/>
      <c r="UK230" s="192"/>
      <c r="UL230" s="192"/>
      <c r="UM230" s="192"/>
      <c r="UN230" s="192"/>
      <c r="UO230" s="192"/>
      <c r="UP230" s="192"/>
      <c r="UQ230" s="192"/>
      <c r="UR230" s="192"/>
      <c r="US230" s="192"/>
      <c r="UT230" s="192"/>
      <c r="UU230" s="192"/>
      <c r="UV230" s="192"/>
      <c r="UW230" s="192"/>
      <c r="UX230" s="192"/>
      <c r="UY230" s="192"/>
      <c r="UZ230" s="192"/>
      <c r="VA230" s="192"/>
      <c r="VB230" s="192"/>
      <c r="VC230" s="192"/>
      <c r="VD230" s="192"/>
      <c r="VE230" s="192"/>
      <c r="VF230" s="192"/>
      <c r="VG230" s="192"/>
      <c r="VH230" s="192"/>
      <c r="VI230" s="192"/>
      <c r="VJ230" s="192"/>
      <c r="VK230" s="192"/>
      <c r="VL230" s="192"/>
      <c r="VM230" s="192"/>
      <c r="VN230" s="192"/>
      <c r="VO230" s="192"/>
      <c r="VP230" s="192"/>
      <c r="VQ230" s="192"/>
      <c r="VR230" s="192"/>
      <c r="VS230" s="192"/>
      <c r="VT230" s="192"/>
      <c r="VU230" s="192"/>
      <c r="VV230" s="192"/>
      <c r="VW230" s="192"/>
      <c r="VX230" s="192"/>
      <c r="VY230" s="192"/>
      <c r="VZ230" s="192"/>
      <c r="WA230" s="192"/>
      <c r="WB230" s="192"/>
      <c r="WC230" s="192"/>
      <c r="WD230" s="192"/>
      <c r="WE230" s="192"/>
      <c r="WF230" s="192"/>
      <c r="WG230" s="192"/>
      <c r="WH230" s="192"/>
      <c r="WI230" s="192"/>
      <c r="WJ230" s="192"/>
      <c r="WK230" s="192"/>
      <c r="WL230" s="192"/>
      <c r="WM230" s="192"/>
      <c r="WN230" s="192"/>
      <c r="WO230" s="192"/>
      <c r="WP230" s="192"/>
      <c r="WQ230" s="192"/>
      <c r="WR230" s="192"/>
      <c r="WS230" s="192"/>
      <c r="WT230" s="192"/>
      <c r="WU230" s="192"/>
      <c r="WV230" s="192"/>
      <c r="WW230" s="192"/>
      <c r="WX230" s="192"/>
      <c r="WY230" s="192"/>
      <c r="WZ230" s="192"/>
      <c r="XA230" s="192"/>
      <c r="XB230" s="192"/>
      <c r="XC230" s="192"/>
      <c r="XD230" s="192"/>
      <c r="XE230" s="192"/>
      <c r="XF230" s="192"/>
      <c r="XG230" s="192"/>
      <c r="XH230" s="192"/>
      <c r="XI230" s="192"/>
      <c r="XJ230" s="192"/>
      <c r="XK230" s="192"/>
      <c r="XL230" s="192"/>
      <c r="XM230" s="192"/>
      <c r="XN230" s="192"/>
      <c r="XO230" s="192"/>
      <c r="XP230" s="192"/>
      <c r="XQ230" s="192"/>
      <c r="XR230" s="192"/>
      <c r="XS230" s="192"/>
      <c r="XT230" s="192"/>
      <c r="XU230" s="192"/>
      <c r="XV230" s="192"/>
      <c r="XW230" s="192"/>
      <c r="XX230" s="192"/>
      <c r="XY230" s="192"/>
      <c r="XZ230" s="192"/>
      <c r="YA230" s="192"/>
      <c r="YB230" s="192"/>
      <c r="YC230" s="192"/>
      <c r="YD230" s="192"/>
      <c r="YE230" s="192"/>
      <c r="YF230" s="192"/>
      <c r="YG230" s="192"/>
      <c r="YH230" s="192"/>
      <c r="YI230" s="192"/>
      <c r="YJ230" s="192"/>
      <c r="YK230" s="192"/>
      <c r="YL230" s="192"/>
      <c r="YM230" s="192"/>
      <c r="YN230" s="192"/>
      <c r="YO230" s="192"/>
      <c r="YP230" s="192"/>
      <c r="YQ230" s="192"/>
      <c r="YR230" s="192"/>
      <c r="YS230" s="192"/>
      <c r="YT230" s="192"/>
      <c r="YU230" s="192"/>
      <c r="YV230" s="192"/>
      <c r="YW230" s="192"/>
      <c r="YX230" s="192"/>
      <c r="YY230" s="192"/>
      <c r="YZ230" s="192"/>
      <c r="ZA230" s="192"/>
      <c r="ZB230" s="192"/>
      <c r="ZC230" s="192"/>
      <c r="ZD230" s="192"/>
      <c r="ZE230" s="192"/>
      <c r="ZF230" s="192"/>
      <c r="ZG230" s="192"/>
      <c r="ZH230" s="192"/>
      <c r="ZI230" s="192"/>
      <c r="ZJ230" s="192"/>
      <c r="ZK230" s="192"/>
      <c r="ZL230" s="192"/>
      <c r="ZM230" s="192"/>
      <c r="ZN230" s="192"/>
      <c r="ZO230" s="192"/>
      <c r="ZP230" s="192"/>
      <c r="ZQ230" s="192"/>
      <c r="ZR230" s="192"/>
      <c r="ZS230" s="192"/>
      <c r="ZT230" s="192"/>
      <c r="ZU230" s="192"/>
      <c r="ZV230" s="192"/>
      <c r="ZW230" s="192"/>
      <c r="ZX230" s="192"/>
      <c r="ZY230" s="192"/>
      <c r="ZZ230" s="192"/>
      <c r="AAA230" s="192"/>
      <c r="AAB230" s="192"/>
      <c r="AAC230" s="192"/>
      <c r="AAD230" s="192"/>
      <c r="AAE230" s="192"/>
      <c r="AAF230" s="192"/>
      <c r="AAG230" s="192"/>
      <c r="AAH230" s="192"/>
      <c r="AAI230" s="192"/>
      <c r="AAJ230" s="192"/>
      <c r="AAK230" s="192"/>
      <c r="AAL230" s="192"/>
      <c r="AAM230" s="192"/>
      <c r="AAN230" s="192"/>
      <c r="AAO230" s="192"/>
      <c r="AAP230" s="192"/>
      <c r="AAQ230" s="192"/>
      <c r="AAR230" s="192"/>
      <c r="AAS230" s="192"/>
      <c r="AAT230" s="192"/>
      <c r="AAU230" s="192"/>
      <c r="AAV230" s="192"/>
      <c r="AAW230" s="192"/>
      <c r="AAX230" s="192"/>
      <c r="AAY230" s="192"/>
      <c r="AAZ230" s="192"/>
      <c r="ABA230" s="192"/>
      <c r="ABB230" s="192"/>
      <c r="ABC230" s="192"/>
      <c r="ABD230" s="192"/>
      <c r="ABE230" s="192"/>
      <c r="ABF230" s="192"/>
      <c r="ABG230" s="192"/>
      <c r="ABH230" s="192"/>
      <c r="ABI230" s="192"/>
      <c r="ABJ230" s="192"/>
      <c r="ABK230" s="192"/>
      <c r="ABL230" s="192"/>
      <c r="ABM230" s="192"/>
      <c r="ABN230" s="192"/>
      <c r="ABO230" s="192"/>
      <c r="ABP230" s="192"/>
      <c r="ABQ230" s="192"/>
      <c r="ABR230" s="192"/>
      <c r="ABS230" s="192"/>
      <c r="ABT230" s="192"/>
      <c r="ABU230" s="192"/>
      <c r="ABV230" s="192"/>
      <c r="ABW230" s="192"/>
      <c r="ABX230" s="192"/>
      <c r="ABY230" s="192"/>
      <c r="ABZ230" s="192"/>
      <c r="ACA230" s="192"/>
      <c r="ACB230" s="192"/>
      <c r="ACC230" s="192"/>
      <c r="ACD230" s="192"/>
      <c r="ACE230" s="192"/>
      <c r="ACF230" s="192"/>
      <c r="ACG230" s="192"/>
      <c r="ACH230" s="192"/>
      <c r="ACI230" s="192"/>
      <c r="ACJ230" s="192"/>
      <c r="ACK230" s="192"/>
      <c r="ACL230" s="192"/>
      <c r="ACM230" s="192"/>
      <c r="ACN230" s="192"/>
      <c r="ACO230" s="192"/>
      <c r="ACP230" s="192"/>
      <c r="ACQ230" s="192"/>
      <c r="ACR230" s="192"/>
      <c r="ACS230" s="192"/>
      <c r="ACT230" s="192"/>
      <c r="ACU230" s="192"/>
      <c r="ACV230" s="192"/>
      <c r="ACW230" s="192"/>
      <c r="ACX230" s="192"/>
      <c r="ACY230" s="192"/>
      <c r="ACZ230" s="192"/>
      <c r="ADA230" s="192"/>
      <c r="ADB230" s="192"/>
      <c r="ADC230" s="192"/>
      <c r="ADD230" s="192"/>
      <c r="ADE230" s="192"/>
      <c r="ADF230" s="192"/>
      <c r="ADG230" s="192"/>
      <c r="ADH230" s="192"/>
      <c r="ADI230" s="192"/>
      <c r="ADJ230" s="192"/>
      <c r="ADK230" s="192"/>
      <c r="ADL230" s="192"/>
      <c r="ADM230" s="192"/>
      <c r="ADN230" s="192"/>
      <c r="ADO230" s="192"/>
      <c r="ADP230" s="192"/>
      <c r="ADQ230" s="192"/>
      <c r="ADR230" s="192"/>
      <c r="ADS230" s="192"/>
      <c r="ADT230" s="192"/>
      <c r="ADU230" s="192"/>
      <c r="ADV230" s="192"/>
      <c r="ADW230" s="192"/>
      <c r="ADX230" s="192"/>
      <c r="ADY230" s="192"/>
      <c r="ADZ230" s="192"/>
      <c r="AEA230" s="192"/>
      <c r="AEB230" s="192"/>
      <c r="AEC230" s="192"/>
      <c r="AED230" s="192"/>
      <c r="AEE230" s="192"/>
      <c r="AEF230" s="192"/>
      <c r="AEG230" s="192"/>
      <c r="AEH230" s="192"/>
      <c r="AEI230" s="192"/>
      <c r="AEJ230" s="192"/>
      <c r="AEK230" s="192"/>
      <c r="AEL230" s="192"/>
      <c r="AEM230" s="192"/>
      <c r="AEN230" s="192"/>
      <c r="AEO230" s="192"/>
      <c r="AEP230" s="192"/>
      <c r="AEQ230" s="192"/>
      <c r="AER230" s="192"/>
      <c r="AES230" s="192"/>
      <c r="AET230" s="192"/>
      <c r="AEU230" s="192"/>
      <c r="AEV230" s="192"/>
      <c r="AEW230" s="192"/>
      <c r="AEX230" s="192"/>
      <c r="AEY230" s="192"/>
      <c r="AEZ230" s="192"/>
      <c r="AFA230" s="192"/>
      <c r="AFB230" s="192"/>
      <c r="AFC230" s="192"/>
      <c r="AFD230" s="192"/>
      <c r="AFE230" s="192"/>
      <c r="AFF230" s="192"/>
      <c r="AFG230" s="192"/>
      <c r="AFH230" s="192"/>
      <c r="AFI230" s="192"/>
      <c r="AFJ230" s="192"/>
      <c r="AFK230" s="192"/>
      <c r="AFL230" s="192"/>
      <c r="AFM230" s="192"/>
      <c r="AFN230" s="192"/>
      <c r="AFO230" s="192"/>
      <c r="AFP230" s="192"/>
      <c r="AFQ230" s="192"/>
      <c r="AFR230" s="192"/>
      <c r="AFS230" s="192"/>
      <c r="AFT230" s="192"/>
      <c r="AFU230" s="192"/>
      <c r="AFV230" s="192"/>
      <c r="AFW230" s="192"/>
      <c r="AFX230" s="192"/>
      <c r="AFY230" s="192"/>
      <c r="AFZ230" s="192"/>
      <c r="AGA230" s="192"/>
      <c r="AGB230" s="192"/>
      <c r="AGC230" s="192"/>
      <c r="AGD230" s="192"/>
      <c r="AGE230" s="192"/>
      <c r="AGF230" s="192"/>
      <c r="AGG230" s="192"/>
      <c r="AGH230" s="192"/>
      <c r="AGI230" s="192"/>
      <c r="AGJ230" s="192"/>
      <c r="AGK230" s="192"/>
      <c r="AGL230" s="192"/>
      <c r="AGM230" s="192"/>
      <c r="AGN230" s="192"/>
      <c r="AGO230" s="192"/>
      <c r="AGP230" s="192"/>
      <c r="AGQ230" s="192"/>
      <c r="AGR230" s="192"/>
      <c r="AGS230" s="192"/>
      <c r="AGT230" s="192"/>
      <c r="AGU230" s="192"/>
      <c r="AGV230" s="192"/>
      <c r="AGW230" s="192"/>
      <c r="AGX230" s="192"/>
      <c r="AGY230" s="192"/>
      <c r="AGZ230" s="192"/>
      <c r="AHA230" s="192"/>
      <c r="AHB230" s="192"/>
      <c r="AHC230" s="192"/>
      <c r="AHD230" s="192"/>
      <c r="AHE230" s="192"/>
      <c r="AHF230" s="192"/>
      <c r="AHG230" s="192"/>
      <c r="AHH230" s="192"/>
      <c r="AHI230" s="192"/>
      <c r="AHJ230" s="192"/>
      <c r="AHK230" s="192"/>
      <c r="AHL230" s="192"/>
      <c r="AHM230" s="192"/>
      <c r="AHN230" s="192"/>
      <c r="AHO230" s="192"/>
      <c r="AHP230" s="192"/>
      <c r="AHQ230" s="192"/>
      <c r="AHR230" s="192"/>
      <c r="AHS230" s="192"/>
      <c r="AHT230" s="192"/>
      <c r="AHU230" s="192"/>
      <c r="AHV230" s="192"/>
      <c r="AHW230" s="192"/>
      <c r="AHX230" s="192"/>
      <c r="AHY230" s="192"/>
      <c r="AHZ230" s="192"/>
      <c r="AIA230" s="192"/>
      <c r="AIB230" s="192"/>
      <c r="AIC230" s="192"/>
      <c r="AID230" s="192"/>
      <c r="AIE230" s="192"/>
      <c r="AIF230" s="192"/>
      <c r="AIG230" s="192"/>
      <c r="AIH230" s="192"/>
      <c r="AII230" s="192"/>
      <c r="AIJ230" s="192"/>
      <c r="AIK230" s="192"/>
      <c r="AIL230" s="192"/>
      <c r="AIM230" s="192"/>
      <c r="AIN230" s="192"/>
      <c r="AIO230" s="192"/>
      <c r="AIP230" s="192"/>
      <c r="AIQ230" s="192"/>
      <c r="AIR230" s="192"/>
      <c r="AIS230" s="192"/>
      <c r="AIT230" s="192"/>
      <c r="AIU230" s="192"/>
      <c r="AIV230" s="192"/>
      <c r="AIW230" s="192"/>
      <c r="AIX230" s="192"/>
      <c r="AIY230" s="192"/>
      <c r="AIZ230" s="192"/>
      <c r="AJA230" s="192"/>
      <c r="AJB230" s="192"/>
      <c r="AJC230" s="192"/>
      <c r="AJD230" s="192"/>
      <c r="AJE230" s="192"/>
      <c r="AJF230" s="192"/>
      <c r="AJG230" s="192"/>
      <c r="AJH230" s="192"/>
      <c r="AJI230" s="192"/>
      <c r="AJJ230" s="192"/>
      <c r="AJK230" s="192"/>
      <c r="AJL230" s="192"/>
      <c r="AJM230" s="192"/>
      <c r="AJN230" s="192"/>
      <c r="AJO230" s="192"/>
      <c r="AJP230" s="192"/>
      <c r="AJQ230" s="192"/>
      <c r="AJR230" s="192"/>
      <c r="AJS230" s="192"/>
      <c r="AJT230" s="192"/>
      <c r="AJU230" s="192"/>
      <c r="AJV230" s="192"/>
      <c r="AJW230" s="192"/>
      <c r="AJX230" s="192"/>
      <c r="AJY230" s="192"/>
      <c r="AJZ230" s="192"/>
      <c r="AKA230" s="192"/>
      <c r="AKB230" s="192"/>
      <c r="AKC230" s="192"/>
      <c r="AKD230" s="192"/>
      <c r="AKE230" s="192"/>
      <c r="AKF230" s="192"/>
      <c r="AKG230" s="192"/>
      <c r="AKH230" s="192"/>
      <c r="AKI230" s="192"/>
      <c r="AKJ230" s="192"/>
      <c r="AKK230" s="192"/>
      <c r="AKL230" s="192"/>
      <c r="AKM230" s="192"/>
      <c r="AKN230" s="192"/>
      <c r="AKO230" s="192"/>
      <c r="AKP230" s="192"/>
      <c r="AKQ230" s="192"/>
      <c r="AKR230" s="192"/>
      <c r="AKS230" s="192"/>
      <c r="AKT230" s="192"/>
      <c r="AKU230" s="192"/>
      <c r="AKV230" s="192"/>
      <c r="AKW230" s="192"/>
      <c r="AKX230" s="192"/>
      <c r="AKY230" s="192"/>
      <c r="AKZ230" s="192"/>
      <c r="ALA230" s="192"/>
      <c r="ALB230" s="192"/>
      <c r="ALC230" s="192"/>
      <c r="ALD230" s="192"/>
      <c r="ALE230" s="192"/>
      <c r="ALF230" s="192"/>
      <c r="ALG230" s="192"/>
      <c r="ALH230" s="192"/>
      <c r="ALI230" s="192"/>
      <c r="ALJ230" s="192"/>
      <c r="ALK230" s="192"/>
      <c r="ALL230" s="192"/>
      <c r="ALM230" s="192"/>
      <c r="ALN230" s="192"/>
      <c r="ALO230" s="192"/>
      <c r="ALP230" s="192"/>
      <c r="ALQ230" s="192"/>
      <c r="ALR230" s="192"/>
      <c r="ALS230" s="192"/>
      <c r="ALT230" s="192"/>
      <c r="ALU230" s="192"/>
      <c r="ALV230" s="192"/>
      <c r="ALW230" s="192"/>
      <c r="ALX230" s="192"/>
      <c r="ALY230" s="192"/>
      <c r="ALZ230" s="192"/>
      <c r="AMA230" s="192"/>
      <c r="AMB230" s="192"/>
      <c r="AMC230" s="192"/>
      <c r="AMD230" s="192"/>
      <c r="AME230" s="192"/>
      <c r="AMF230" s="192"/>
      <c r="AMG230" s="192"/>
      <c r="AMH230" s="192"/>
      <c r="AMI230" s="192"/>
      <c r="AMJ230" s="192"/>
      <c r="AMK230" s="192"/>
      <c r="AML230" s="192"/>
      <c r="AMM230" s="192"/>
      <c r="AMN230" s="192"/>
      <c r="AMO230" s="192"/>
      <c r="AMP230" s="192"/>
      <c r="AMQ230" s="192"/>
      <c r="AMR230" s="192"/>
      <c r="AMS230" s="192"/>
      <c r="AMT230" s="192"/>
      <c r="AMU230" s="192"/>
      <c r="AMV230" s="192"/>
      <c r="AMW230" s="192"/>
      <c r="AMX230" s="192"/>
      <c r="AMY230" s="192"/>
      <c r="AMZ230" s="192"/>
      <c r="ANA230" s="192"/>
      <c r="ANB230" s="192"/>
      <c r="ANC230" s="192"/>
      <c r="AND230" s="192"/>
      <c r="ANE230" s="192"/>
      <c r="ANF230" s="192"/>
      <c r="ANG230" s="192"/>
      <c r="ANH230" s="192"/>
      <c r="ANI230" s="192"/>
      <c r="ANJ230" s="192"/>
      <c r="ANK230" s="192"/>
      <c r="ANL230" s="192"/>
      <c r="ANM230" s="192"/>
      <c r="ANN230" s="192"/>
      <c r="ANO230" s="192"/>
      <c r="ANP230" s="192"/>
      <c r="ANQ230" s="192"/>
      <c r="ANR230" s="192"/>
      <c r="ANS230" s="192"/>
      <c r="ANT230" s="192"/>
      <c r="ANU230" s="192"/>
      <c r="ANV230" s="192"/>
      <c r="ANW230" s="192"/>
      <c r="ANX230" s="192"/>
      <c r="ANY230" s="192"/>
      <c r="ANZ230" s="192"/>
      <c r="AOA230" s="192"/>
      <c r="AOB230" s="192"/>
      <c r="AOC230" s="192"/>
      <c r="AOD230" s="192"/>
      <c r="AOE230" s="192"/>
      <c r="AOF230" s="192"/>
      <c r="AOG230" s="192"/>
      <c r="AOH230" s="192"/>
      <c r="AOI230" s="192"/>
      <c r="AOJ230" s="192"/>
      <c r="AOK230" s="192"/>
      <c r="AOL230" s="192"/>
      <c r="AOM230" s="192"/>
      <c r="AON230" s="192"/>
      <c r="AOO230" s="192"/>
      <c r="AOP230" s="192"/>
      <c r="AOQ230" s="192"/>
      <c r="AOR230" s="192"/>
      <c r="AOS230" s="192"/>
      <c r="AOT230" s="192"/>
      <c r="AOU230" s="192"/>
      <c r="AOV230" s="192"/>
      <c r="AOW230" s="192"/>
      <c r="AOX230" s="192"/>
      <c r="AOY230" s="192"/>
      <c r="AOZ230" s="192"/>
      <c r="APA230" s="192"/>
      <c r="APB230" s="192"/>
      <c r="APC230" s="192"/>
      <c r="APD230" s="192"/>
      <c r="APE230" s="192"/>
      <c r="APF230" s="192"/>
      <c r="APG230" s="192"/>
      <c r="APH230" s="192"/>
      <c r="API230" s="192"/>
      <c r="APJ230" s="192"/>
      <c r="APK230" s="192"/>
      <c r="APL230" s="192"/>
      <c r="APM230" s="192"/>
      <c r="APN230" s="192"/>
      <c r="APO230" s="192"/>
      <c r="APP230" s="192"/>
      <c r="APQ230" s="192"/>
      <c r="APR230" s="192"/>
      <c r="APS230" s="192"/>
      <c r="APT230" s="192"/>
      <c r="APU230" s="192"/>
      <c r="APV230" s="192"/>
      <c r="APW230" s="192"/>
      <c r="APX230" s="192"/>
      <c r="APY230" s="192"/>
      <c r="APZ230" s="192"/>
      <c r="AQA230" s="192"/>
      <c r="AQB230" s="192"/>
      <c r="AQC230" s="192"/>
      <c r="AQD230" s="192"/>
      <c r="AQE230" s="192"/>
      <c r="AQF230" s="192"/>
      <c r="AQG230" s="192"/>
      <c r="AQH230" s="192"/>
      <c r="AQI230" s="192"/>
      <c r="AQJ230" s="192"/>
      <c r="AQK230" s="192"/>
      <c r="AQL230" s="192"/>
      <c r="AQM230" s="192"/>
      <c r="AQN230" s="192"/>
      <c r="AQO230" s="192"/>
      <c r="AQP230" s="192"/>
      <c r="AQQ230" s="192"/>
      <c r="AQR230" s="192"/>
      <c r="AQS230" s="192"/>
      <c r="AQT230" s="192"/>
      <c r="AQU230" s="192"/>
      <c r="AQV230" s="192"/>
      <c r="AQW230" s="192"/>
      <c r="AQX230" s="192"/>
      <c r="AQY230" s="192"/>
      <c r="AQZ230" s="192"/>
      <c r="ARA230" s="192"/>
      <c r="ARB230" s="192"/>
      <c r="ARC230" s="192"/>
      <c r="ARD230" s="192"/>
      <c r="ARE230" s="192"/>
      <c r="ARF230" s="192"/>
      <c r="ARG230" s="192"/>
      <c r="ARH230" s="192"/>
      <c r="ARI230" s="192"/>
      <c r="ARJ230" s="192"/>
      <c r="ARK230" s="192"/>
      <c r="ARL230" s="192"/>
      <c r="ARM230" s="192"/>
      <c r="ARN230" s="192"/>
      <c r="ARO230" s="192"/>
      <c r="ARP230" s="192"/>
      <c r="ARQ230" s="192"/>
      <c r="ARR230" s="192"/>
      <c r="ARS230" s="192"/>
      <c r="ART230" s="192"/>
      <c r="ARU230" s="192"/>
      <c r="ARV230" s="192"/>
      <c r="ARW230" s="192"/>
      <c r="ARX230" s="192"/>
      <c r="ARY230" s="192"/>
      <c r="ARZ230" s="192"/>
      <c r="ASA230" s="192"/>
      <c r="ASB230" s="192"/>
      <c r="ASC230" s="192"/>
      <c r="ASD230" s="192"/>
      <c r="ASE230" s="192"/>
      <c r="ASF230" s="192"/>
      <c r="ASG230" s="192"/>
      <c r="ASH230" s="192"/>
      <c r="ASI230" s="192"/>
      <c r="ASJ230" s="192"/>
      <c r="ASK230" s="192"/>
      <c r="ASL230" s="192"/>
      <c r="ASM230" s="192"/>
      <c r="ASN230" s="192"/>
      <c r="ASO230" s="192"/>
      <c r="ASP230" s="192"/>
      <c r="ASQ230" s="192"/>
      <c r="ASR230" s="192"/>
      <c r="ASS230" s="192"/>
      <c r="AST230" s="192"/>
      <c r="ASU230" s="192"/>
      <c r="ASV230" s="192"/>
      <c r="ASW230" s="192"/>
      <c r="ASX230" s="192"/>
      <c r="ASY230" s="192"/>
      <c r="ASZ230" s="192"/>
      <c r="ATA230" s="192"/>
      <c r="ATB230" s="192"/>
      <c r="ATC230" s="192"/>
      <c r="ATD230" s="192"/>
      <c r="ATE230" s="192"/>
      <c r="ATF230" s="192"/>
      <c r="ATG230" s="192"/>
      <c r="ATH230" s="192"/>
      <c r="ATI230" s="192"/>
      <c r="ATJ230" s="192"/>
      <c r="ATK230" s="192"/>
      <c r="ATL230" s="192"/>
      <c r="ATM230" s="192"/>
      <c r="ATN230" s="192"/>
      <c r="ATO230" s="192"/>
      <c r="ATP230" s="192"/>
      <c r="ATQ230" s="192"/>
      <c r="ATR230" s="192"/>
      <c r="ATS230" s="192"/>
      <c r="ATT230" s="192"/>
      <c r="ATU230" s="192"/>
      <c r="ATV230" s="192"/>
      <c r="ATW230" s="192"/>
      <c r="ATX230" s="192"/>
      <c r="ATY230" s="192"/>
      <c r="ATZ230" s="192"/>
      <c r="AUA230" s="192"/>
      <c r="AUB230" s="192"/>
      <c r="AUC230" s="192"/>
      <c r="AUD230" s="192"/>
      <c r="AUE230" s="192"/>
      <c r="AUF230" s="192"/>
      <c r="AUG230" s="192"/>
      <c r="AUH230" s="192"/>
      <c r="AUI230" s="192"/>
      <c r="AUJ230" s="192"/>
      <c r="AUK230" s="192"/>
      <c r="AUL230" s="192"/>
      <c r="AUM230" s="192"/>
      <c r="AUN230" s="192"/>
      <c r="AUO230" s="192"/>
      <c r="AUP230" s="192"/>
      <c r="AUQ230" s="192"/>
      <c r="AUR230" s="192"/>
      <c r="AUS230" s="192"/>
      <c r="AUT230" s="192"/>
      <c r="AUU230" s="192"/>
      <c r="AUV230" s="192"/>
      <c r="AUW230" s="192"/>
      <c r="AUX230" s="192"/>
      <c r="AUY230" s="192"/>
      <c r="AUZ230" s="192"/>
      <c r="AVA230" s="192"/>
      <c r="AVB230" s="192"/>
      <c r="AVC230" s="192"/>
      <c r="AVD230" s="192"/>
      <c r="AVE230" s="192"/>
      <c r="AVF230" s="192"/>
      <c r="AVG230" s="192"/>
      <c r="AVH230" s="192"/>
      <c r="AVI230" s="192"/>
      <c r="AVJ230" s="192"/>
      <c r="AVK230" s="192"/>
      <c r="AVL230" s="192"/>
      <c r="AVM230" s="192"/>
      <c r="AVN230" s="192"/>
      <c r="AVO230" s="192"/>
      <c r="AVP230" s="192"/>
      <c r="AVQ230" s="192"/>
      <c r="AVR230" s="192"/>
      <c r="AVS230" s="192"/>
      <c r="AVT230" s="192"/>
      <c r="AVU230" s="192"/>
      <c r="AVV230" s="192"/>
      <c r="AVW230" s="192"/>
      <c r="AVX230" s="192"/>
      <c r="AVY230" s="192"/>
      <c r="AVZ230" s="192"/>
      <c r="AWA230" s="192"/>
      <c r="AWB230" s="192"/>
      <c r="AWC230" s="192"/>
      <c r="AWD230" s="192"/>
      <c r="AWE230" s="192"/>
      <c r="AWF230" s="192"/>
      <c r="AWG230" s="192"/>
      <c r="AWH230" s="192"/>
      <c r="AWI230" s="192"/>
      <c r="AWJ230" s="192"/>
      <c r="AWK230" s="192"/>
      <c r="AWL230" s="192"/>
      <c r="AWM230" s="192"/>
      <c r="AWN230" s="192"/>
      <c r="AWO230" s="192"/>
      <c r="AWP230" s="192"/>
      <c r="AWQ230" s="192"/>
      <c r="AWR230" s="192"/>
      <c r="AWS230" s="192"/>
      <c r="AWT230" s="192"/>
      <c r="AWU230" s="192"/>
      <c r="AWV230" s="192"/>
      <c r="AWW230" s="192"/>
      <c r="AWX230" s="192"/>
      <c r="AWY230" s="192"/>
      <c r="AWZ230" s="192"/>
      <c r="AXA230" s="192"/>
      <c r="AXB230" s="192"/>
      <c r="AXC230" s="192"/>
      <c r="AXD230" s="192"/>
      <c r="AXE230" s="192"/>
      <c r="AXF230" s="192"/>
      <c r="AXG230" s="192"/>
      <c r="AXH230" s="192"/>
      <c r="AXI230" s="192"/>
      <c r="AXJ230" s="192"/>
      <c r="AXK230" s="192"/>
      <c r="AXL230" s="192"/>
      <c r="AXM230" s="192"/>
      <c r="AXN230" s="192"/>
      <c r="AXO230" s="192"/>
      <c r="AXP230" s="192"/>
      <c r="AXQ230" s="192"/>
      <c r="AXR230" s="192"/>
      <c r="AXS230" s="192"/>
      <c r="AXT230" s="192"/>
      <c r="AXU230" s="192"/>
      <c r="AXV230" s="192"/>
      <c r="AXW230" s="192"/>
      <c r="AXX230" s="192"/>
      <c r="AXY230" s="192"/>
      <c r="AXZ230" s="192"/>
      <c r="AYA230" s="192"/>
      <c r="AYB230" s="192"/>
      <c r="AYC230" s="192"/>
      <c r="AYD230" s="192"/>
      <c r="AYE230" s="192"/>
      <c r="AYF230" s="192"/>
      <c r="AYG230" s="192"/>
      <c r="AYH230" s="192"/>
      <c r="AYI230" s="192"/>
      <c r="AYJ230" s="192"/>
      <c r="AYK230" s="192"/>
      <c r="AYL230" s="192"/>
      <c r="AYM230" s="192"/>
      <c r="AYN230" s="192"/>
      <c r="AYO230" s="192"/>
      <c r="AYP230" s="192"/>
      <c r="AYQ230" s="192"/>
      <c r="AYR230" s="192"/>
      <c r="AYS230" s="192"/>
      <c r="AYT230" s="192"/>
      <c r="AYU230" s="192"/>
      <c r="AYV230" s="192"/>
      <c r="AYW230" s="192"/>
      <c r="AYX230" s="192"/>
      <c r="AYY230" s="192"/>
      <c r="AYZ230" s="192"/>
      <c r="AZA230" s="192"/>
      <c r="AZB230" s="192"/>
      <c r="AZC230" s="192"/>
      <c r="AZD230" s="192"/>
      <c r="AZE230" s="192"/>
      <c r="AZF230" s="192"/>
      <c r="AZG230" s="192"/>
      <c r="AZH230" s="192"/>
      <c r="AZI230" s="192"/>
      <c r="AZJ230" s="192"/>
      <c r="AZK230" s="192"/>
      <c r="AZL230" s="192"/>
      <c r="AZM230" s="192"/>
      <c r="AZN230" s="192"/>
      <c r="AZO230" s="192"/>
      <c r="AZP230" s="192"/>
      <c r="AZQ230" s="192"/>
      <c r="AZR230" s="192"/>
      <c r="AZS230" s="192"/>
      <c r="AZT230" s="192"/>
      <c r="AZU230" s="192"/>
      <c r="AZV230" s="192"/>
      <c r="AZW230" s="192"/>
      <c r="AZX230" s="192"/>
      <c r="AZY230" s="192"/>
      <c r="AZZ230" s="192"/>
      <c r="BAA230" s="192"/>
      <c r="BAB230" s="192"/>
      <c r="BAC230" s="192"/>
      <c r="BAD230" s="192"/>
      <c r="BAE230" s="192"/>
      <c r="BAF230" s="192"/>
      <c r="BAG230" s="192"/>
      <c r="BAH230" s="192"/>
      <c r="BAI230" s="192"/>
      <c r="BAJ230" s="192"/>
      <c r="BAK230" s="192"/>
      <c r="BAL230" s="192"/>
      <c r="BAM230" s="192"/>
      <c r="BAN230" s="192"/>
      <c r="BAO230" s="192"/>
      <c r="BAP230" s="192"/>
      <c r="BAQ230" s="192"/>
      <c r="BAR230" s="192"/>
      <c r="BAS230" s="192"/>
      <c r="BAT230" s="192"/>
      <c r="BAU230" s="192"/>
      <c r="BAV230" s="192"/>
      <c r="BAW230" s="192"/>
      <c r="BAX230" s="192"/>
      <c r="BAY230" s="192"/>
      <c r="BAZ230" s="192"/>
      <c r="BBA230" s="192"/>
      <c r="BBB230" s="192"/>
      <c r="BBC230" s="192"/>
      <c r="BBD230" s="192"/>
      <c r="BBE230" s="192"/>
      <c r="BBF230" s="192"/>
      <c r="BBG230" s="192"/>
      <c r="BBH230" s="192"/>
      <c r="BBI230" s="192"/>
      <c r="BBJ230" s="192"/>
      <c r="BBK230" s="192"/>
      <c r="BBL230" s="192"/>
      <c r="BBM230" s="192"/>
      <c r="BBN230" s="192"/>
      <c r="BBO230" s="192"/>
      <c r="BBP230" s="192"/>
      <c r="BBQ230" s="192"/>
      <c r="BBR230" s="192"/>
      <c r="BBS230" s="192"/>
      <c r="BBT230" s="192"/>
      <c r="BBU230" s="192"/>
      <c r="BBV230" s="192"/>
      <c r="BBW230" s="192"/>
      <c r="BBX230" s="192"/>
      <c r="BBY230" s="192"/>
      <c r="BBZ230" s="192"/>
      <c r="BCA230" s="192"/>
      <c r="BCB230" s="192"/>
      <c r="BCC230" s="192"/>
      <c r="BCD230" s="192"/>
      <c r="BCE230" s="192"/>
      <c r="BCF230" s="192"/>
      <c r="BCG230" s="192"/>
      <c r="BCH230" s="192"/>
      <c r="BCI230" s="192"/>
      <c r="BCJ230" s="192"/>
      <c r="BCK230" s="192"/>
      <c r="BCL230" s="192"/>
      <c r="BCM230" s="192"/>
      <c r="BCN230" s="192"/>
      <c r="BCO230" s="192"/>
      <c r="BCP230" s="192"/>
      <c r="BCQ230" s="192"/>
      <c r="BCR230" s="192"/>
      <c r="BCS230" s="192"/>
      <c r="BCT230" s="192"/>
      <c r="BCU230" s="192"/>
      <c r="BCV230" s="192"/>
      <c r="BCW230" s="192"/>
      <c r="BCX230" s="192"/>
      <c r="BCY230" s="192"/>
      <c r="BCZ230" s="192"/>
      <c r="BDA230" s="192"/>
      <c r="BDB230" s="192"/>
      <c r="BDC230" s="192"/>
      <c r="BDD230" s="192"/>
      <c r="BDE230" s="192"/>
      <c r="BDF230" s="192"/>
      <c r="BDG230" s="192"/>
      <c r="BDH230" s="192"/>
      <c r="BDI230" s="192"/>
      <c r="BDJ230" s="192"/>
      <c r="BDK230" s="192"/>
      <c r="BDL230" s="192"/>
      <c r="BDM230" s="192"/>
      <c r="BDN230" s="192"/>
      <c r="BDO230" s="192"/>
      <c r="BDP230" s="192"/>
      <c r="BDQ230" s="192"/>
      <c r="BDR230" s="192"/>
      <c r="BDS230" s="192"/>
      <c r="BDT230" s="192"/>
      <c r="BDU230" s="192"/>
      <c r="BDV230" s="192"/>
      <c r="BDW230" s="192"/>
      <c r="BDX230" s="192"/>
      <c r="BDY230" s="192"/>
      <c r="BDZ230" s="192"/>
      <c r="BEA230" s="192"/>
      <c r="BEB230" s="192"/>
      <c r="BEC230" s="192"/>
      <c r="BED230" s="192"/>
      <c r="BEE230" s="192"/>
      <c r="BEF230" s="192"/>
      <c r="BEG230" s="192"/>
      <c r="BEH230" s="192"/>
      <c r="BEI230" s="192"/>
      <c r="BEJ230" s="192"/>
      <c r="BEK230" s="192"/>
      <c r="BEL230" s="192"/>
      <c r="BEM230" s="192"/>
      <c r="BEN230" s="192"/>
      <c r="BEO230" s="192"/>
      <c r="BEP230" s="192"/>
      <c r="BEQ230" s="192"/>
      <c r="BER230" s="192"/>
      <c r="BES230" s="192"/>
      <c r="BET230" s="192"/>
      <c r="BEU230" s="192"/>
      <c r="BEV230" s="192"/>
      <c r="BEW230" s="192"/>
      <c r="BEX230" s="192"/>
      <c r="BEY230" s="192"/>
      <c r="BEZ230" s="192"/>
      <c r="BFA230" s="192"/>
      <c r="BFB230" s="192"/>
      <c r="BFC230" s="192"/>
      <c r="BFD230" s="192"/>
      <c r="BFE230" s="192"/>
      <c r="BFF230" s="192"/>
      <c r="BFG230" s="192"/>
      <c r="BFH230" s="192"/>
      <c r="BFI230" s="192"/>
      <c r="BFJ230" s="192"/>
      <c r="BFK230" s="192"/>
      <c r="BFL230" s="192"/>
      <c r="BFM230" s="192"/>
      <c r="BFN230" s="192"/>
      <c r="BFO230" s="192"/>
      <c r="BFP230" s="192"/>
      <c r="BFQ230" s="192"/>
      <c r="BFR230" s="192"/>
      <c r="BFS230" s="192"/>
      <c r="BFT230" s="192"/>
      <c r="BFU230" s="192"/>
      <c r="BFV230" s="192"/>
      <c r="BFW230" s="192"/>
      <c r="BFX230" s="192"/>
      <c r="BFY230" s="192"/>
      <c r="BFZ230" s="192"/>
      <c r="BGA230" s="192"/>
      <c r="BGB230" s="192"/>
      <c r="BGC230" s="192"/>
      <c r="BGD230" s="192"/>
      <c r="BGE230" s="192"/>
      <c r="BGF230" s="192"/>
      <c r="BGG230" s="192"/>
      <c r="BGH230" s="192"/>
      <c r="BGI230" s="192"/>
      <c r="BGJ230" s="192"/>
      <c r="BGK230" s="192"/>
      <c r="BGL230" s="192"/>
      <c r="BGM230" s="192"/>
      <c r="BGN230" s="192"/>
      <c r="BGO230" s="192"/>
      <c r="BGP230" s="192"/>
      <c r="BGQ230" s="192"/>
      <c r="BGR230" s="192"/>
      <c r="BGS230" s="192"/>
      <c r="BGT230" s="192"/>
      <c r="BGU230" s="192"/>
      <c r="BGV230" s="192"/>
      <c r="BGW230" s="192"/>
      <c r="BGX230" s="192"/>
      <c r="BGY230" s="192"/>
      <c r="BGZ230" s="192"/>
      <c r="BHA230" s="192"/>
      <c r="BHB230" s="192"/>
      <c r="BHC230" s="192"/>
      <c r="BHD230" s="192"/>
      <c r="BHE230" s="192"/>
      <c r="BHF230" s="192"/>
      <c r="BHG230" s="192"/>
      <c r="BHH230" s="192"/>
      <c r="BHI230" s="192"/>
      <c r="BHJ230" s="192"/>
      <c r="BHK230" s="192"/>
      <c r="BHL230" s="192"/>
      <c r="BHM230" s="192"/>
      <c r="BHN230" s="192"/>
      <c r="BHO230" s="192"/>
      <c r="BHP230" s="192"/>
      <c r="BHQ230" s="192"/>
      <c r="BHR230" s="192"/>
      <c r="BHS230" s="192"/>
      <c r="BHT230" s="192"/>
      <c r="BHU230" s="192"/>
      <c r="BHV230" s="192"/>
      <c r="BHW230" s="192"/>
      <c r="BHX230" s="192"/>
      <c r="BHY230" s="192"/>
      <c r="BHZ230" s="192"/>
      <c r="BIA230" s="192"/>
      <c r="BIB230" s="192"/>
      <c r="BIC230" s="192"/>
      <c r="BID230" s="192"/>
      <c r="BIE230" s="192"/>
      <c r="BIF230" s="192"/>
      <c r="BIG230" s="192"/>
      <c r="BIH230" s="192"/>
      <c r="BII230" s="192"/>
      <c r="BIJ230" s="192"/>
      <c r="BIK230" s="192"/>
      <c r="BIL230" s="192"/>
      <c r="BIM230" s="192"/>
      <c r="BIN230" s="192"/>
      <c r="BIO230" s="192"/>
      <c r="BIP230" s="192"/>
      <c r="BIQ230" s="192"/>
      <c r="BIR230" s="192"/>
      <c r="BIS230" s="192"/>
      <c r="BIT230" s="192"/>
      <c r="BIU230" s="192"/>
      <c r="BIV230" s="192"/>
      <c r="BIW230" s="192"/>
      <c r="BIX230" s="192"/>
      <c r="BIY230" s="192"/>
      <c r="BIZ230" s="192"/>
      <c r="BJA230" s="192"/>
      <c r="BJB230" s="192"/>
      <c r="BJC230" s="192"/>
      <c r="BJD230" s="192"/>
      <c r="BJE230" s="192"/>
      <c r="BJF230" s="192"/>
      <c r="BJG230" s="192"/>
      <c r="BJH230" s="192"/>
      <c r="BJI230" s="192"/>
      <c r="BJJ230" s="192"/>
      <c r="BJK230" s="192"/>
      <c r="BJL230" s="192"/>
      <c r="BJM230" s="192"/>
      <c r="BJN230" s="192"/>
      <c r="BJO230" s="192"/>
      <c r="BJP230" s="192"/>
      <c r="BJQ230" s="192"/>
      <c r="BJR230" s="192"/>
      <c r="BJS230" s="192"/>
      <c r="BJT230" s="192"/>
      <c r="BJU230" s="192"/>
      <c r="BJV230" s="192"/>
      <c r="BJW230" s="192"/>
      <c r="BJX230" s="192"/>
      <c r="BJY230" s="192"/>
      <c r="BJZ230" s="192"/>
      <c r="BKA230" s="192"/>
      <c r="BKB230" s="192"/>
      <c r="BKC230" s="192"/>
      <c r="BKD230" s="192"/>
      <c r="BKE230" s="192"/>
      <c r="BKF230" s="192"/>
      <c r="BKG230" s="192"/>
      <c r="BKH230" s="192"/>
      <c r="BKI230" s="192"/>
      <c r="BKJ230" s="192"/>
      <c r="BKK230" s="192"/>
      <c r="BKL230" s="192"/>
      <c r="BKM230" s="192"/>
      <c r="BKN230" s="192"/>
      <c r="BKO230" s="192"/>
      <c r="BKP230" s="192"/>
      <c r="BKQ230" s="192"/>
      <c r="BKR230" s="192"/>
      <c r="BKS230" s="192"/>
      <c r="BKT230" s="192"/>
      <c r="BKU230" s="192"/>
      <c r="BKV230" s="192"/>
      <c r="BKW230" s="192"/>
      <c r="BKX230" s="192"/>
      <c r="BKY230" s="192"/>
      <c r="BKZ230" s="192"/>
      <c r="BLA230" s="192"/>
      <c r="BLB230" s="192"/>
      <c r="BLC230" s="192"/>
      <c r="BLD230" s="192"/>
      <c r="BLE230" s="192"/>
      <c r="BLF230" s="192"/>
      <c r="BLG230" s="192"/>
      <c r="BLH230" s="192"/>
      <c r="BLI230" s="192"/>
      <c r="BLJ230" s="192"/>
      <c r="BLK230" s="192"/>
      <c r="BLL230" s="192"/>
      <c r="BLM230" s="192"/>
      <c r="BLN230" s="192"/>
      <c r="BLO230" s="192"/>
      <c r="BLP230" s="192"/>
      <c r="BLQ230" s="192"/>
      <c r="BLR230" s="192"/>
      <c r="BLS230" s="192"/>
      <c r="BLT230" s="192"/>
      <c r="BLU230" s="192"/>
      <c r="BLV230" s="192"/>
      <c r="BLW230" s="192"/>
      <c r="BLX230" s="192"/>
      <c r="BLY230" s="192"/>
      <c r="BLZ230" s="192"/>
      <c r="BMA230" s="192"/>
      <c r="BMB230" s="192"/>
      <c r="BMC230" s="192"/>
      <c r="BMD230" s="192"/>
      <c r="BME230" s="192"/>
      <c r="BMF230" s="192"/>
      <c r="BMG230" s="192"/>
      <c r="BMH230" s="192"/>
      <c r="BMI230" s="192"/>
      <c r="BMJ230" s="192"/>
      <c r="BMK230" s="192"/>
      <c r="BML230" s="192"/>
      <c r="BMM230" s="192"/>
      <c r="BMN230" s="192"/>
      <c r="BMO230" s="192"/>
      <c r="BMP230" s="192"/>
      <c r="BMQ230" s="192"/>
      <c r="BMR230" s="192"/>
      <c r="BMS230" s="192"/>
      <c r="BMT230" s="192"/>
      <c r="BMU230" s="192"/>
      <c r="BMV230" s="192"/>
      <c r="BMW230" s="192"/>
      <c r="BMX230" s="192"/>
      <c r="BMY230" s="192"/>
      <c r="BMZ230" s="192"/>
      <c r="BNA230" s="192"/>
      <c r="BNB230" s="192"/>
      <c r="BNC230" s="192"/>
      <c r="BND230" s="192"/>
      <c r="BNE230" s="192"/>
      <c r="BNF230" s="192"/>
      <c r="BNG230" s="192"/>
      <c r="BNH230" s="192"/>
      <c r="BNI230" s="192"/>
      <c r="BNJ230" s="192"/>
      <c r="BNK230" s="192"/>
      <c r="BNL230" s="192"/>
      <c r="BNM230" s="192"/>
      <c r="BNN230" s="192"/>
      <c r="BNO230" s="192"/>
      <c r="BNP230" s="192"/>
      <c r="BNQ230" s="192"/>
      <c r="BNR230" s="192"/>
      <c r="BNS230" s="192"/>
      <c r="BNT230" s="192"/>
      <c r="BNU230" s="192"/>
      <c r="BNV230" s="192"/>
      <c r="BNW230" s="192"/>
      <c r="BNX230" s="192"/>
      <c r="BNY230" s="192"/>
      <c r="BNZ230" s="192"/>
      <c r="BOA230" s="192"/>
      <c r="BOB230" s="192"/>
      <c r="BOC230" s="192"/>
      <c r="BOD230" s="192"/>
      <c r="BOE230" s="192"/>
      <c r="BOF230" s="192"/>
      <c r="BOG230" s="192"/>
      <c r="BOH230" s="192"/>
      <c r="BOI230" s="192"/>
      <c r="BOJ230" s="192"/>
      <c r="BOK230" s="192"/>
      <c r="BOL230" s="192"/>
      <c r="BOM230" s="192"/>
      <c r="BON230" s="192"/>
      <c r="BOO230" s="192"/>
      <c r="BOP230" s="192"/>
      <c r="BOQ230" s="192"/>
      <c r="BOR230" s="192"/>
      <c r="BOS230" s="192"/>
      <c r="BOT230" s="192"/>
      <c r="BOU230" s="192"/>
      <c r="BOV230" s="192"/>
      <c r="BOW230" s="192"/>
      <c r="BOX230" s="192"/>
      <c r="BOY230" s="192"/>
      <c r="BOZ230" s="192"/>
      <c r="BPA230" s="192"/>
      <c r="BPB230" s="192"/>
      <c r="BPC230" s="192"/>
      <c r="BPD230" s="192"/>
      <c r="BPE230" s="192"/>
      <c r="BPF230" s="192"/>
      <c r="BPG230" s="192"/>
      <c r="BPH230" s="192"/>
      <c r="BPI230" s="192"/>
      <c r="BPJ230" s="192"/>
      <c r="BPK230" s="192"/>
      <c r="BPL230" s="192"/>
      <c r="BPM230" s="192"/>
      <c r="BPN230" s="192"/>
      <c r="BPO230" s="192"/>
      <c r="BPP230" s="192"/>
      <c r="BPQ230" s="192"/>
      <c r="BPR230" s="192"/>
      <c r="BPS230" s="192"/>
      <c r="BPT230" s="192"/>
      <c r="BPU230" s="192"/>
      <c r="BPV230" s="192"/>
      <c r="BPW230" s="192"/>
      <c r="BPX230" s="192"/>
      <c r="BPY230" s="192"/>
      <c r="BPZ230" s="192"/>
      <c r="BQA230" s="192"/>
      <c r="BQB230" s="192"/>
      <c r="BQC230" s="192"/>
      <c r="BQD230" s="192"/>
      <c r="BQE230" s="192"/>
      <c r="BQF230" s="192"/>
      <c r="BQG230" s="192"/>
      <c r="BQH230" s="192"/>
      <c r="BQI230" s="192"/>
      <c r="BQJ230" s="192"/>
      <c r="BQK230" s="192"/>
      <c r="BQL230" s="192"/>
      <c r="BQM230" s="192"/>
      <c r="BQN230" s="192"/>
      <c r="BQO230" s="192"/>
      <c r="BQP230" s="192"/>
      <c r="BQQ230" s="192"/>
      <c r="BQR230" s="192"/>
      <c r="BQS230" s="192"/>
      <c r="BQT230" s="192"/>
      <c r="BQU230" s="192"/>
      <c r="BQV230" s="192"/>
      <c r="BQW230" s="192"/>
      <c r="BQX230" s="192"/>
      <c r="BQY230" s="192"/>
      <c r="BQZ230" s="192"/>
      <c r="BRA230" s="192"/>
      <c r="BRB230" s="192"/>
      <c r="BRC230" s="192"/>
      <c r="BRD230" s="192"/>
      <c r="BRE230" s="192"/>
      <c r="BRF230" s="192"/>
      <c r="BRG230" s="192"/>
      <c r="BRH230" s="192"/>
      <c r="BRI230" s="192"/>
      <c r="BRJ230" s="192"/>
      <c r="BRK230" s="192"/>
      <c r="BRL230" s="192"/>
      <c r="BRM230" s="192"/>
      <c r="BRN230" s="192"/>
      <c r="BRO230" s="192"/>
      <c r="BRP230" s="192"/>
      <c r="BRQ230" s="192"/>
      <c r="BRR230" s="192"/>
      <c r="BRS230" s="192"/>
      <c r="BRT230" s="192"/>
      <c r="BRU230" s="192"/>
      <c r="BRV230" s="192"/>
      <c r="BRW230" s="192"/>
      <c r="BRX230" s="192"/>
      <c r="BRY230" s="192"/>
      <c r="BRZ230" s="192"/>
      <c r="BSA230" s="192"/>
      <c r="BSB230" s="192"/>
      <c r="BSC230" s="192"/>
      <c r="BSD230" s="192"/>
      <c r="BSE230" s="192"/>
      <c r="BSF230" s="192"/>
      <c r="BSG230" s="192"/>
      <c r="BSH230" s="192"/>
      <c r="BSI230" s="192"/>
      <c r="BSJ230" s="192"/>
      <c r="BSK230" s="192"/>
      <c r="BSL230" s="192"/>
      <c r="BSM230" s="192"/>
      <c r="BSN230" s="192"/>
      <c r="BSO230" s="192"/>
      <c r="BSP230" s="192"/>
      <c r="BSQ230" s="192"/>
      <c r="BSR230" s="192"/>
      <c r="BSS230" s="192"/>
      <c r="BST230" s="192"/>
      <c r="BSU230" s="192"/>
      <c r="BSV230" s="192"/>
      <c r="BSW230" s="192"/>
      <c r="BSX230" s="192"/>
      <c r="BSY230" s="192"/>
      <c r="BSZ230" s="192"/>
      <c r="BTA230" s="192"/>
      <c r="BTB230" s="192"/>
      <c r="BTC230" s="192"/>
      <c r="BTD230" s="192"/>
      <c r="BTE230" s="192"/>
      <c r="BTF230" s="192"/>
      <c r="BTG230" s="192"/>
      <c r="BTH230" s="192"/>
      <c r="BTI230" s="192"/>
      <c r="BTJ230" s="192"/>
      <c r="BTK230" s="192"/>
      <c r="BTL230" s="192"/>
      <c r="BTM230" s="192"/>
      <c r="BTN230" s="192"/>
      <c r="BTO230" s="192"/>
      <c r="BTP230" s="192"/>
      <c r="BTQ230" s="192"/>
      <c r="BTR230" s="192"/>
      <c r="BTS230" s="192"/>
      <c r="BTT230" s="192"/>
      <c r="BTU230" s="192"/>
      <c r="BTV230" s="192"/>
      <c r="BTW230" s="192"/>
      <c r="BTX230" s="192"/>
      <c r="BTY230" s="192"/>
      <c r="BTZ230" s="192"/>
      <c r="BUA230" s="192"/>
      <c r="BUB230" s="192"/>
      <c r="BUC230" s="192"/>
      <c r="BUD230" s="192"/>
      <c r="BUE230" s="192"/>
      <c r="BUF230" s="192"/>
      <c r="BUG230" s="192"/>
      <c r="BUH230" s="192"/>
      <c r="BUI230" s="192"/>
      <c r="BUJ230" s="192"/>
      <c r="BUK230" s="192"/>
      <c r="BUL230" s="192"/>
      <c r="BUM230" s="192"/>
      <c r="BUN230" s="192"/>
      <c r="BUO230" s="192"/>
      <c r="BUP230" s="192"/>
      <c r="BUQ230" s="192"/>
      <c r="BUR230" s="192"/>
      <c r="BUS230" s="192"/>
      <c r="BUT230" s="192"/>
      <c r="BUU230" s="192"/>
      <c r="BUV230" s="192"/>
      <c r="BUW230" s="192"/>
      <c r="BUX230" s="192"/>
      <c r="BUY230" s="192"/>
      <c r="BUZ230" s="192"/>
      <c r="BVA230" s="192"/>
      <c r="BVB230" s="192"/>
      <c r="BVC230" s="192"/>
      <c r="BVD230" s="192"/>
      <c r="BVE230" s="192"/>
      <c r="BVF230" s="192"/>
      <c r="BVG230" s="192"/>
      <c r="BVH230" s="192"/>
      <c r="BVI230" s="192"/>
      <c r="BVJ230" s="192"/>
      <c r="BVK230" s="192"/>
      <c r="BVL230" s="192"/>
      <c r="BVM230" s="192"/>
      <c r="BVN230" s="192"/>
      <c r="BVO230" s="192"/>
      <c r="BVP230" s="192"/>
      <c r="BVQ230" s="192"/>
      <c r="BVR230" s="192"/>
      <c r="BVS230" s="192"/>
      <c r="BVT230" s="192"/>
      <c r="BVU230" s="192"/>
      <c r="BVV230" s="192"/>
      <c r="BVW230" s="192"/>
      <c r="BVX230" s="192"/>
      <c r="BVY230" s="192"/>
      <c r="BVZ230" s="192"/>
      <c r="BWA230" s="192"/>
      <c r="BWB230" s="192"/>
      <c r="BWC230" s="192"/>
      <c r="BWD230" s="192"/>
      <c r="BWE230" s="192"/>
      <c r="BWF230" s="192"/>
      <c r="BWG230" s="192"/>
      <c r="BWH230" s="192"/>
      <c r="BWI230" s="192"/>
      <c r="BWJ230" s="192"/>
      <c r="BWK230" s="192"/>
      <c r="BWL230" s="192"/>
      <c r="BWM230" s="192"/>
      <c r="BWN230" s="192"/>
      <c r="BWO230" s="192"/>
      <c r="BWP230" s="192"/>
      <c r="BWQ230" s="192"/>
      <c r="BWR230" s="192"/>
      <c r="BWS230" s="192"/>
      <c r="BWT230" s="192"/>
      <c r="BWU230" s="192"/>
      <c r="BWV230" s="192"/>
      <c r="BWW230" s="192"/>
      <c r="BWX230" s="192"/>
      <c r="BWY230" s="192"/>
      <c r="BWZ230" s="192"/>
      <c r="BXA230" s="192"/>
      <c r="BXB230" s="192"/>
      <c r="BXC230" s="192"/>
      <c r="BXD230" s="192"/>
      <c r="BXE230" s="192"/>
      <c r="BXF230" s="192"/>
      <c r="BXG230" s="192"/>
      <c r="BXH230" s="192"/>
      <c r="BXI230" s="192"/>
      <c r="BXJ230" s="192"/>
      <c r="BXK230" s="192"/>
      <c r="BXL230" s="192"/>
      <c r="BXM230" s="192"/>
      <c r="BXN230" s="192"/>
      <c r="BXO230" s="192"/>
      <c r="BXP230" s="192"/>
      <c r="BXQ230" s="192"/>
      <c r="BXR230" s="192"/>
      <c r="BXS230" s="192"/>
      <c r="BXT230" s="192"/>
      <c r="BXU230" s="192"/>
      <c r="BXV230" s="192"/>
      <c r="BXW230" s="192"/>
      <c r="BXX230" s="192"/>
      <c r="BXY230" s="192"/>
      <c r="BXZ230" s="192"/>
      <c r="BYA230" s="192"/>
      <c r="BYB230" s="192"/>
      <c r="BYC230" s="192"/>
      <c r="BYD230" s="192"/>
      <c r="BYE230" s="192"/>
      <c r="BYF230" s="192"/>
      <c r="BYG230" s="192"/>
      <c r="BYH230" s="192"/>
      <c r="BYI230" s="192"/>
      <c r="BYJ230" s="192"/>
      <c r="BYK230" s="192"/>
      <c r="BYL230" s="192"/>
      <c r="BYM230" s="192"/>
      <c r="BYN230" s="192"/>
      <c r="BYO230" s="192"/>
      <c r="BYP230" s="192"/>
      <c r="BYQ230" s="192"/>
      <c r="BYR230" s="192"/>
      <c r="BYS230" s="192"/>
      <c r="BYT230" s="192"/>
      <c r="BYU230" s="192"/>
      <c r="BYV230" s="192"/>
      <c r="BYW230" s="192"/>
      <c r="BYX230" s="192"/>
      <c r="BYY230" s="192"/>
      <c r="BYZ230" s="192"/>
      <c r="BZA230" s="192"/>
      <c r="BZB230" s="192"/>
      <c r="BZC230" s="192"/>
      <c r="BZD230" s="192"/>
      <c r="BZE230" s="192"/>
      <c r="BZF230" s="192"/>
      <c r="BZG230" s="192"/>
      <c r="BZH230" s="192"/>
      <c r="BZI230" s="192"/>
      <c r="BZJ230" s="192"/>
      <c r="BZK230" s="192"/>
      <c r="BZL230" s="192"/>
      <c r="BZM230" s="192"/>
      <c r="BZN230" s="192"/>
      <c r="BZO230" s="192"/>
      <c r="BZP230" s="192"/>
      <c r="BZQ230" s="192"/>
      <c r="BZR230" s="192"/>
      <c r="BZS230" s="192"/>
      <c r="BZT230" s="192"/>
      <c r="BZU230" s="192"/>
      <c r="BZV230" s="192"/>
      <c r="BZW230" s="192"/>
      <c r="BZX230" s="192"/>
      <c r="BZY230" s="192"/>
      <c r="BZZ230" s="192"/>
      <c r="CAA230" s="192"/>
      <c r="CAB230" s="192"/>
      <c r="CAC230" s="192"/>
      <c r="CAD230" s="192"/>
      <c r="CAE230" s="192"/>
      <c r="CAF230" s="192"/>
      <c r="CAG230" s="192"/>
      <c r="CAH230" s="192"/>
      <c r="CAI230" s="192"/>
      <c r="CAJ230" s="192"/>
      <c r="CAK230" s="192"/>
      <c r="CAL230" s="192"/>
      <c r="CAM230" s="192"/>
      <c r="CAN230" s="192"/>
      <c r="CAO230" s="192"/>
      <c r="CAP230" s="192"/>
      <c r="CAQ230" s="192"/>
      <c r="CAR230" s="192"/>
      <c r="CAS230" s="192"/>
      <c r="CAT230" s="192"/>
      <c r="CAU230" s="192"/>
      <c r="CAV230" s="192"/>
      <c r="CAW230" s="192"/>
      <c r="CAX230" s="192"/>
      <c r="CAY230" s="192"/>
      <c r="CAZ230" s="192"/>
      <c r="CBA230" s="192"/>
      <c r="CBB230" s="192"/>
      <c r="CBC230" s="192"/>
      <c r="CBD230" s="192"/>
      <c r="CBE230" s="192"/>
      <c r="CBF230" s="192"/>
      <c r="CBG230" s="192"/>
      <c r="CBH230" s="192"/>
      <c r="CBI230" s="192"/>
      <c r="CBJ230" s="192"/>
      <c r="CBK230" s="192"/>
      <c r="CBL230" s="192"/>
      <c r="CBM230" s="192"/>
      <c r="CBN230" s="192"/>
      <c r="CBO230" s="192"/>
      <c r="CBP230" s="192"/>
      <c r="CBQ230" s="192"/>
      <c r="CBR230" s="192"/>
      <c r="CBS230" s="192"/>
      <c r="CBT230" s="192"/>
      <c r="CBU230" s="192"/>
      <c r="CBV230" s="192"/>
      <c r="CBW230" s="192"/>
      <c r="CBX230" s="192"/>
      <c r="CBY230" s="192"/>
      <c r="CBZ230" s="192"/>
      <c r="CCA230" s="192"/>
      <c r="CCB230" s="192"/>
      <c r="CCC230" s="192"/>
      <c r="CCD230" s="192"/>
      <c r="CCE230" s="192"/>
      <c r="CCF230" s="192"/>
      <c r="CCG230" s="192"/>
      <c r="CCH230" s="192"/>
      <c r="CCI230" s="192"/>
      <c r="CCJ230" s="192"/>
      <c r="CCK230" s="192"/>
      <c r="CCL230" s="192"/>
      <c r="CCM230" s="192"/>
      <c r="CCN230" s="192"/>
      <c r="CCO230" s="192"/>
      <c r="CCP230" s="192"/>
      <c r="CCQ230" s="192"/>
      <c r="CCR230" s="192"/>
      <c r="CCS230" s="192"/>
      <c r="CCT230" s="192"/>
      <c r="CCU230" s="192"/>
      <c r="CCV230" s="192"/>
      <c r="CCW230" s="192"/>
      <c r="CCX230" s="192"/>
      <c r="CCY230" s="192"/>
      <c r="CCZ230" s="192"/>
      <c r="CDA230" s="192"/>
      <c r="CDB230" s="192"/>
      <c r="CDC230" s="192"/>
      <c r="CDD230" s="192"/>
      <c r="CDE230" s="192"/>
      <c r="CDF230" s="192"/>
      <c r="CDG230" s="192"/>
      <c r="CDH230" s="192"/>
      <c r="CDI230" s="192"/>
      <c r="CDJ230" s="192"/>
      <c r="CDK230" s="192"/>
      <c r="CDL230" s="192"/>
      <c r="CDM230" s="192"/>
      <c r="CDN230" s="192"/>
      <c r="CDO230" s="192"/>
      <c r="CDP230" s="192"/>
      <c r="CDQ230" s="192"/>
      <c r="CDR230" s="192"/>
      <c r="CDS230" s="192"/>
      <c r="CDT230" s="192"/>
      <c r="CDU230" s="192"/>
      <c r="CDV230" s="192"/>
      <c r="CDW230" s="192"/>
      <c r="CDX230" s="192"/>
      <c r="CDY230" s="192"/>
      <c r="CDZ230" s="192"/>
      <c r="CEA230" s="192"/>
      <c r="CEB230" s="192"/>
      <c r="CEC230" s="192"/>
      <c r="CED230" s="192"/>
      <c r="CEE230" s="192"/>
      <c r="CEF230" s="192"/>
      <c r="CEG230" s="192"/>
      <c r="CEH230" s="192"/>
      <c r="CEI230" s="192"/>
      <c r="CEJ230" s="192"/>
      <c r="CEK230" s="192"/>
      <c r="CEL230" s="192"/>
      <c r="CEM230" s="192"/>
      <c r="CEN230" s="192"/>
      <c r="CEO230" s="192"/>
      <c r="CEP230" s="192"/>
      <c r="CEQ230" s="192"/>
      <c r="CER230" s="192"/>
      <c r="CES230" s="192"/>
      <c r="CET230" s="192"/>
      <c r="CEU230" s="192"/>
      <c r="CEV230" s="192"/>
      <c r="CEW230" s="192"/>
      <c r="CEX230" s="192"/>
      <c r="CEY230" s="192"/>
      <c r="CEZ230" s="192"/>
      <c r="CFA230" s="192"/>
      <c r="CFB230" s="192"/>
      <c r="CFC230" s="192"/>
      <c r="CFD230" s="192"/>
      <c r="CFE230" s="192"/>
      <c r="CFF230" s="192"/>
      <c r="CFG230" s="192"/>
      <c r="CFH230" s="192"/>
      <c r="CFI230" s="192"/>
      <c r="CFJ230" s="192"/>
      <c r="CFK230" s="192"/>
      <c r="CFL230" s="192"/>
      <c r="CFM230" s="192"/>
      <c r="CFN230" s="192"/>
      <c r="CFO230" s="192"/>
      <c r="CFP230" s="192"/>
      <c r="CFQ230" s="192"/>
      <c r="CFR230" s="192"/>
      <c r="CFS230" s="192"/>
      <c r="CFT230" s="192"/>
      <c r="CFU230" s="192"/>
      <c r="CFV230" s="192"/>
      <c r="CFW230" s="192"/>
      <c r="CFX230" s="192"/>
      <c r="CFY230" s="192"/>
      <c r="CFZ230" s="192"/>
      <c r="CGA230" s="192"/>
      <c r="CGB230" s="192"/>
      <c r="CGC230" s="192"/>
      <c r="CGD230" s="192"/>
      <c r="CGE230" s="192"/>
      <c r="CGF230" s="192"/>
      <c r="CGG230" s="192"/>
      <c r="CGH230" s="192"/>
      <c r="CGI230" s="192"/>
      <c r="CGJ230" s="192"/>
      <c r="CGK230" s="192"/>
      <c r="CGL230" s="192"/>
      <c r="CGM230" s="192"/>
      <c r="CGN230" s="192"/>
      <c r="CGO230" s="192"/>
      <c r="CGP230" s="192"/>
      <c r="CGQ230" s="192"/>
      <c r="CGR230" s="192"/>
      <c r="CGS230" s="192"/>
      <c r="CGT230" s="192"/>
      <c r="CGU230" s="192"/>
      <c r="CGV230" s="192"/>
      <c r="CGW230" s="192"/>
      <c r="CGX230" s="192"/>
      <c r="CGY230" s="192"/>
      <c r="CGZ230" s="192"/>
      <c r="CHA230" s="192"/>
      <c r="CHB230" s="192"/>
      <c r="CHC230" s="192"/>
      <c r="CHD230" s="192"/>
      <c r="CHE230" s="192"/>
      <c r="CHF230" s="192"/>
      <c r="CHG230" s="192"/>
      <c r="CHH230" s="192"/>
      <c r="CHI230" s="192"/>
      <c r="CHJ230" s="192"/>
      <c r="CHK230" s="192"/>
      <c r="CHL230" s="192"/>
      <c r="CHM230" s="192"/>
      <c r="CHN230" s="192"/>
      <c r="CHO230" s="192"/>
      <c r="CHP230" s="192"/>
      <c r="CHQ230" s="192"/>
      <c r="CHR230" s="192"/>
      <c r="CHS230" s="192"/>
      <c r="CHT230" s="192"/>
      <c r="CHU230" s="192"/>
      <c r="CHV230" s="192"/>
      <c r="CHW230" s="192"/>
      <c r="CHX230" s="192"/>
      <c r="CHY230" s="192"/>
      <c r="CHZ230" s="192"/>
      <c r="CIA230" s="192"/>
      <c r="CIB230" s="192"/>
      <c r="CIC230" s="192"/>
      <c r="CID230" s="192"/>
      <c r="CIE230" s="192"/>
      <c r="CIF230" s="192"/>
      <c r="CIG230" s="192"/>
      <c r="CIH230" s="192"/>
      <c r="CII230" s="192"/>
      <c r="CIJ230" s="192"/>
      <c r="CIK230" s="192"/>
      <c r="CIL230" s="192"/>
      <c r="CIM230" s="192"/>
      <c r="CIN230" s="192"/>
      <c r="CIO230" s="192"/>
      <c r="CIP230" s="192"/>
      <c r="CIQ230" s="192"/>
      <c r="CIR230" s="192"/>
      <c r="CIS230" s="192"/>
      <c r="CIT230" s="192"/>
      <c r="CIU230" s="192"/>
      <c r="CIV230" s="192"/>
      <c r="CIW230" s="192"/>
      <c r="CIX230" s="192"/>
      <c r="CIY230" s="192"/>
      <c r="CIZ230" s="192"/>
      <c r="CJA230" s="192"/>
      <c r="CJB230" s="192"/>
      <c r="CJC230" s="192"/>
      <c r="CJD230" s="192"/>
      <c r="CJE230" s="192"/>
      <c r="CJF230" s="192"/>
      <c r="CJG230" s="192"/>
      <c r="CJH230" s="192"/>
      <c r="CJI230" s="192"/>
      <c r="CJJ230" s="192"/>
      <c r="CJK230" s="192"/>
      <c r="CJL230" s="192"/>
      <c r="CJM230" s="192"/>
      <c r="CJN230" s="192"/>
      <c r="CJO230" s="192"/>
      <c r="CJP230" s="192"/>
      <c r="CJQ230" s="192"/>
      <c r="CJR230" s="192"/>
      <c r="CJS230" s="192"/>
      <c r="CJT230" s="192"/>
      <c r="CJU230" s="192"/>
      <c r="CJV230" s="192"/>
      <c r="CJW230" s="192"/>
      <c r="CJX230" s="192"/>
      <c r="CJY230" s="192"/>
      <c r="CJZ230" s="192"/>
      <c r="CKA230" s="192"/>
      <c r="CKB230" s="192"/>
      <c r="CKC230" s="192"/>
      <c r="CKD230" s="192"/>
      <c r="CKE230" s="192"/>
      <c r="CKF230" s="192"/>
      <c r="CKG230" s="192"/>
      <c r="CKH230" s="192"/>
      <c r="CKI230" s="192"/>
      <c r="CKJ230" s="192"/>
      <c r="CKK230" s="192"/>
      <c r="CKL230" s="192"/>
      <c r="CKM230" s="192"/>
      <c r="CKN230" s="192"/>
      <c r="CKO230" s="192"/>
      <c r="CKP230" s="192"/>
      <c r="CKQ230" s="192"/>
      <c r="CKR230" s="192"/>
      <c r="CKS230" s="192"/>
      <c r="CKT230" s="192"/>
      <c r="CKU230" s="192"/>
      <c r="CKV230" s="192"/>
      <c r="CKW230" s="192"/>
      <c r="CKX230" s="192"/>
      <c r="CKY230" s="192"/>
      <c r="CKZ230" s="192"/>
      <c r="CLA230" s="192"/>
      <c r="CLB230" s="192"/>
      <c r="CLC230" s="192"/>
      <c r="CLD230" s="192"/>
      <c r="CLE230" s="192"/>
      <c r="CLF230" s="192"/>
      <c r="CLG230" s="192"/>
      <c r="CLH230" s="192"/>
      <c r="CLI230" s="192"/>
      <c r="CLJ230" s="192"/>
      <c r="CLK230" s="192"/>
      <c r="CLL230" s="192"/>
      <c r="CLM230" s="192"/>
      <c r="CLN230" s="192"/>
      <c r="CLO230" s="192"/>
      <c r="CLP230" s="192"/>
      <c r="CLQ230" s="192"/>
      <c r="CLR230" s="192"/>
      <c r="CLS230" s="192"/>
      <c r="CLT230" s="192"/>
      <c r="CLU230" s="192"/>
      <c r="CLV230" s="192"/>
      <c r="CLW230" s="192"/>
      <c r="CLX230" s="192"/>
      <c r="CLY230" s="192"/>
      <c r="CLZ230" s="192"/>
      <c r="CMA230" s="192"/>
      <c r="CMB230" s="192"/>
      <c r="CMC230" s="192"/>
      <c r="CMD230" s="192"/>
      <c r="CME230" s="192"/>
      <c r="CMF230" s="192"/>
      <c r="CMG230" s="192"/>
      <c r="CMH230" s="192"/>
      <c r="CMI230" s="192"/>
      <c r="CMJ230" s="192"/>
      <c r="CMK230" s="192"/>
      <c r="CML230" s="192"/>
      <c r="CMM230" s="192"/>
      <c r="CMN230" s="192"/>
      <c r="CMO230" s="192"/>
      <c r="CMP230" s="192"/>
      <c r="CMQ230" s="192"/>
      <c r="CMR230" s="192"/>
      <c r="CMS230" s="192"/>
      <c r="CMT230" s="192"/>
      <c r="CMU230" s="192"/>
      <c r="CMV230" s="192"/>
      <c r="CMW230" s="192"/>
      <c r="CMX230" s="192"/>
      <c r="CMY230" s="192"/>
      <c r="CMZ230" s="192"/>
      <c r="CNA230" s="192"/>
      <c r="CNB230" s="192"/>
      <c r="CNC230" s="192"/>
      <c r="CND230" s="192"/>
      <c r="CNE230" s="192"/>
      <c r="CNF230" s="192"/>
      <c r="CNG230" s="192"/>
      <c r="CNH230" s="192"/>
      <c r="CNI230" s="192"/>
      <c r="CNJ230" s="192"/>
      <c r="CNK230" s="192"/>
      <c r="CNL230" s="192"/>
      <c r="CNM230" s="192"/>
      <c r="CNN230" s="192"/>
      <c r="CNO230" s="192"/>
      <c r="CNP230" s="192"/>
      <c r="CNQ230" s="192"/>
      <c r="CNR230" s="192"/>
      <c r="CNS230" s="192"/>
      <c r="CNT230" s="192"/>
      <c r="CNU230" s="192"/>
      <c r="CNV230" s="192"/>
      <c r="CNW230" s="192"/>
      <c r="CNX230" s="192"/>
      <c r="CNY230" s="192"/>
      <c r="CNZ230" s="192"/>
      <c r="COA230" s="192"/>
      <c r="COB230" s="192"/>
      <c r="COC230" s="192"/>
      <c r="COD230" s="192"/>
      <c r="COE230" s="192"/>
      <c r="COF230" s="192"/>
      <c r="COG230" s="192"/>
      <c r="COH230" s="192"/>
      <c r="COI230" s="192"/>
      <c r="COJ230" s="192"/>
      <c r="COK230" s="192"/>
      <c r="COL230" s="192"/>
      <c r="COM230" s="192"/>
      <c r="CON230" s="192"/>
      <c r="COO230" s="192"/>
      <c r="COP230" s="192"/>
      <c r="COQ230" s="192"/>
      <c r="COR230" s="192"/>
      <c r="COS230" s="192"/>
      <c r="COT230" s="192"/>
      <c r="COU230" s="192"/>
      <c r="COV230" s="192"/>
      <c r="COW230" s="192"/>
      <c r="COX230" s="192"/>
      <c r="COY230" s="192"/>
      <c r="COZ230" s="192"/>
      <c r="CPA230" s="192"/>
      <c r="CPB230" s="192"/>
      <c r="CPC230" s="192"/>
      <c r="CPD230" s="192"/>
      <c r="CPE230" s="192"/>
      <c r="CPF230" s="192"/>
      <c r="CPG230" s="192"/>
      <c r="CPH230" s="192"/>
      <c r="CPI230" s="192"/>
      <c r="CPJ230" s="192"/>
      <c r="CPK230" s="192"/>
      <c r="CPL230" s="192"/>
      <c r="CPM230" s="192"/>
      <c r="CPN230" s="192"/>
      <c r="CPO230" s="192"/>
      <c r="CPP230" s="192"/>
      <c r="CPQ230" s="192"/>
      <c r="CPR230" s="192"/>
      <c r="CPS230" s="192"/>
      <c r="CPT230" s="192"/>
      <c r="CPU230" s="192"/>
      <c r="CPV230" s="192"/>
      <c r="CPW230" s="192"/>
      <c r="CPX230" s="192"/>
      <c r="CPY230" s="192"/>
      <c r="CPZ230" s="192"/>
      <c r="CQA230" s="192"/>
      <c r="CQB230" s="192"/>
      <c r="CQC230" s="192"/>
      <c r="CQD230" s="192"/>
      <c r="CQE230" s="192"/>
      <c r="CQF230" s="192"/>
      <c r="CQG230" s="192"/>
      <c r="CQH230" s="192"/>
      <c r="CQI230" s="192"/>
      <c r="CQJ230" s="192"/>
      <c r="CQK230" s="192"/>
      <c r="CQL230" s="192"/>
      <c r="CQM230" s="192"/>
      <c r="CQN230" s="192"/>
      <c r="CQO230" s="192"/>
      <c r="CQP230" s="192"/>
      <c r="CQQ230" s="192"/>
      <c r="CQR230" s="192"/>
      <c r="CQS230" s="192"/>
      <c r="CQT230" s="192"/>
      <c r="CQU230" s="192"/>
      <c r="CQV230" s="192"/>
      <c r="CQW230" s="192"/>
      <c r="CQX230" s="192"/>
      <c r="CQY230" s="192"/>
      <c r="CQZ230" s="192"/>
      <c r="CRA230" s="192"/>
      <c r="CRB230" s="192"/>
      <c r="CRC230" s="192"/>
      <c r="CRD230" s="192"/>
      <c r="CRE230" s="192"/>
      <c r="CRF230" s="192"/>
      <c r="CRG230" s="192"/>
      <c r="CRH230" s="192"/>
      <c r="CRI230" s="192"/>
      <c r="CRJ230" s="192"/>
      <c r="CRK230" s="192"/>
      <c r="CRL230" s="192"/>
      <c r="CRM230" s="192"/>
      <c r="CRN230" s="192"/>
      <c r="CRO230" s="192"/>
      <c r="CRP230" s="192"/>
      <c r="CRQ230" s="192"/>
      <c r="CRR230" s="192"/>
      <c r="CRS230" s="192"/>
      <c r="CRT230" s="192"/>
      <c r="CRU230" s="192"/>
      <c r="CRV230" s="192"/>
      <c r="CRW230" s="192"/>
      <c r="CRX230" s="192"/>
      <c r="CRY230" s="192"/>
      <c r="CRZ230" s="192"/>
      <c r="CSA230" s="192"/>
      <c r="CSB230" s="192"/>
      <c r="CSC230" s="192"/>
      <c r="CSD230" s="192"/>
      <c r="CSE230" s="192"/>
      <c r="CSF230" s="192"/>
      <c r="CSG230" s="192"/>
      <c r="CSH230" s="192"/>
      <c r="CSI230" s="192"/>
      <c r="CSJ230" s="192"/>
      <c r="CSK230" s="192"/>
      <c r="CSL230" s="192"/>
      <c r="CSM230" s="192"/>
      <c r="CSN230" s="192"/>
      <c r="CSO230" s="192"/>
      <c r="CSP230" s="192"/>
      <c r="CSQ230" s="192"/>
      <c r="CSR230" s="192"/>
      <c r="CSS230" s="192"/>
      <c r="CST230" s="192"/>
      <c r="CSU230" s="192"/>
      <c r="CSV230" s="192"/>
      <c r="CSW230" s="192"/>
      <c r="CSX230" s="192"/>
      <c r="CSY230" s="192"/>
      <c r="CSZ230" s="192"/>
      <c r="CTA230" s="192"/>
      <c r="CTB230" s="192"/>
      <c r="CTC230" s="192"/>
      <c r="CTD230" s="192"/>
      <c r="CTE230" s="192"/>
      <c r="CTF230" s="192"/>
      <c r="CTG230" s="192"/>
      <c r="CTH230" s="192"/>
      <c r="CTI230" s="192"/>
      <c r="CTJ230" s="192"/>
      <c r="CTK230" s="192"/>
      <c r="CTL230" s="192"/>
      <c r="CTM230" s="192"/>
      <c r="CTN230" s="192"/>
      <c r="CTO230" s="192"/>
      <c r="CTP230" s="192"/>
      <c r="CTQ230" s="192"/>
      <c r="CTR230" s="192"/>
      <c r="CTS230" s="192"/>
      <c r="CTT230" s="192"/>
      <c r="CTU230" s="192"/>
      <c r="CTV230" s="192"/>
      <c r="CTW230" s="192"/>
      <c r="CTX230" s="192"/>
      <c r="CTY230" s="192"/>
      <c r="CTZ230" s="192"/>
      <c r="CUA230" s="192"/>
      <c r="CUB230" s="192"/>
      <c r="CUC230" s="192"/>
      <c r="CUD230" s="192"/>
      <c r="CUE230" s="192"/>
      <c r="CUF230" s="192"/>
      <c r="CUG230" s="192"/>
      <c r="CUH230" s="192"/>
      <c r="CUI230" s="192"/>
      <c r="CUJ230" s="192"/>
      <c r="CUK230" s="192"/>
      <c r="CUL230" s="192"/>
      <c r="CUM230" s="192"/>
      <c r="CUN230" s="192"/>
      <c r="CUO230" s="192"/>
      <c r="CUP230" s="192"/>
      <c r="CUQ230" s="192"/>
      <c r="CUR230" s="192"/>
      <c r="CUS230" s="192"/>
      <c r="CUT230" s="192"/>
      <c r="CUU230" s="192"/>
      <c r="CUV230" s="192"/>
      <c r="CUW230" s="192"/>
      <c r="CUX230" s="192"/>
      <c r="CUY230" s="192"/>
      <c r="CUZ230" s="192"/>
      <c r="CVA230" s="192"/>
      <c r="CVB230" s="192"/>
      <c r="CVC230" s="192"/>
      <c r="CVD230" s="192"/>
      <c r="CVE230" s="192"/>
      <c r="CVF230" s="192"/>
      <c r="CVG230" s="192"/>
      <c r="CVH230" s="192"/>
      <c r="CVI230" s="192"/>
      <c r="CVJ230" s="192"/>
      <c r="CVK230" s="192"/>
      <c r="CVL230" s="192"/>
      <c r="CVM230" s="192"/>
      <c r="CVN230" s="192"/>
      <c r="CVO230" s="192"/>
      <c r="CVP230" s="192"/>
      <c r="CVQ230" s="192"/>
      <c r="CVR230" s="192"/>
      <c r="CVS230" s="192"/>
      <c r="CVT230" s="192"/>
      <c r="CVU230" s="192"/>
      <c r="CVV230" s="192"/>
      <c r="CVW230" s="192"/>
      <c r="CVX230" s="192"/>
      <c r="CVY230" s="192"/>
      <c r="CVZ230" s="192"/>
      <c r="CWA230" s="192"/>
      <c r="CWB230" s="192"/>
      <c r="CWC230" s="192"/>
      <c r="CWD230" s="192"/>
      <c r="CWE230" s="192"/>
      <c r="CWF230" s="192"/>
      <c r="CWG230" s="192"/>
      <c r="CWH230" s="192"/>
      <c r="CWI230" s="192"/>
      <c r="CWJ230" s="192"/>
      <c r="CWK230" s="192"/>
      <c r="CWL230" s="192"/>
      <c r="CWM230" s="192"/>
      <c r="CWN230" s="192"/>
    </row>
    <row r="231" spans="1:16383" s="74" customFormat="1" ht="15.75">
      <c r="A231" s="26">
        <v>4</v>
      </c>
      <c r="B231" s="69" t="s">
        <v>251</v>
      </c>
      <c r="C231" s="69"/>
      <c r="D231" s="91" t="s">
        <v>21</v>
      </c>
      <c r="E231" s="259"/>
      <c r="F231" s="211"/>
      <c r="G231" s="132">
        <v>1</v>
      </c>
      <c r="H231" s="133">
        <v>2</v>
      </c>
      <c r="I231" s="134">
        <v>1.5</v>
      </c>
      <c r="J231" s="110">
        <f t="shared" si="186"/>
        <v>1.5</v>
      </c>
      <c r="K231" s="111">
        <f t="shared" si="187"/>
        <v>0.16666666666666666</v>
      </c>
      <c r="L231" s="112">
        <f t="shared" si="188"/>
        <v>2.7777777777777776E-2</v>
      </c>
      <c r="M231" s="113">
        <f>J231*'Input Data'!$B$2</f>
        <v>0.22499999999999998</v>
      </c>
      <c r="N231" s="113">
        <f>J231*'Input Data'!$B$3</f>
        <v>0</v>
      </c>
      <c r="O231" s="113">
        <f>J231*'Input Data'!$B$4</f>
        <v>0.30000000000000004</v>
      </c>
      <c r="P231" s="114">
        <f>J231*'Input Data'!$B$5</f>
        <v>0.375</v>
      </c>
      <c r="Q231" s="241">
        <f>'Adjustment Factors'!C29</f>
        <v>1.29</v>
      </c>
      <c r="R231" s="218">
        <f t="shared" si="189"/>
        <v>3.0960000000000005</v>
      </c>
      <c r="S231" s="249">
        <f>'Adjustment Factors'!D29</f>
        <v>5.077997925</v>
      </c>
      <c r="T231" s="218">
        <f t="shared" si="190"/>
        <v>12.187195020000003</v>
      </c>
      <c r="U231" s="209"/>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s="224"/>
    </row>
    <row r="232" spans="1:16383" s="74" customFormat="1" ht="15.75">
      <c r="A232" s="26">
        <v>5</v>
      </c>
      <c r="B232" s="69" t="s">
        <v>252</v>
      </c>
      <c r="C232" s="69"/>
      <c r="D232" s="91" t="s">
        <v>21</v>
      </c>
      <c r="E232" s="259"/>
      <c r="F232" s="211"/>
      <c r="G232" s="132">
        <v>1</v>
      </c>
      <c r="H232" s="133">
        <v>3</v>
      </c>
      <c r="I232" s="134">
        <v>2</v>
      </c>
      <c r="J232" s="110">
        <f t="shared" si="186"/>
        <v>2</v>
      </c>
      <c r="K232" s="111">
        <f t="shared" si="187"/>
        <v>0.33333333333333331</v>
      </c>
      <c r="L232" s="112">
        <f t="shared" si="188"/>
        <v>0.1111111111111111</v>
      </c>
      <c r="M232" s="113">
        <f>J232*'Input Data'!$B$2</f>
        <v>0.3</v>
      </c>
      <c r="N232" s="113">
        <f>J232*'Input Data'!$B$3</f>
        <v>0</v>
      </c>
      <c r="O232" s="113">
        <f>J232*'Input Data'!$B$4</f>
        <v>0.4</v>
      </c>
      <c r="P232" s="114">
        <f>J232*'Input Data'!$B$5</f>
        <v>0.5</v>
      </c>
      <c r="Q232" s="241">
        <f>'Adjustment Factors'!C29</f>
        <v>1.29</v>
      </c>
      <c r="R232" s="218">
        <f t="shared" si="189"/>
        <v>4.1280000000000001</v>
      </c>
      <c r="S232" s="249">
        <f>'Adjustment Factors'!D29</f>
        <v>5.077997925</v>
      </c>
      <c r="T232" s="218">
        <f t="shared" si="190"/>
        <v>16.249593359999999</v>
      </c>
      <c r="U232" s="209"/>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s="224"/>
    </row>
    <row r="233" spans="1:16383" s="74" customFormat="1" ht="15.75">
      <c r="A233" s="26">
        <v>6</v>
      </c>
      <c r="B233" s="69" t="s">
        <v>253</v>
      </c>
      <c r="C233" s="69"/>
      <c r="D233" s="91" t="s">
        <v>21</v>
      </c>
      <c r="E233" s="259"/>
      <c r="F233" s="211"/>
      <c r="G233" s="132">
        <v>1</v>
      </c>
      <c r="H233" s="133">
        <v>2</v>
      </c>
      <c r="I233" s="134">
        <v>1.5</v>
      </c>
      <c r="J233" s="110">
        <f t="shared" si="186"/>
        <v>1.5</v>
      </c>
      <c r="K233" s="111">
        <f t="shared" si="187"/>
        <v>0.16666666666666666</v>
      </c>
      <c r="L233" s="112">
        <f t="shared" si="188"/>
        <v>2.7777777777777776E-2</v>
      </c>
      <c r="M233" s="113">
        <f>J233*'Input Data'!$B$2</f>
        <v>0.22499999999999998</v>
      </c>
      <c r="N233" s="113">
        <f>J233*'Input Data'!$B$3</f>
        <v>0</v>
      </c>
      <c r="O233" s="113">
        <f>J233*'Input Data'!$B$4</f>
        <v>0.30000000000000004</v>
      </c>
      <c r="P233" s="114">
        <f>J233*'Input Data'!$B$5</f>
        <v>0.375</v>
      </c>
      <c r="Q233" s="241">
        <f>'Adjustment Factors'!C29</f>
        <v>1.29</v>
      </c>
      <c r="R233" s="218">
        <f t="shared" si="189"/>
        <v>3.0960000000000005</v>
      </c>
      <c r="S233" s="249">
        <f>'Adjustment Factors'!D29</f>
        <v>5.077997925</v>
      </c>
      <c r="T233" s="218">
        <f t="shared" si="190"/>
        <v>12.187195020000003</v>
      </c>
      <c r="U233" s="209"/>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s="224"/>
    </row>
    <row r="234" spans="1:16383" s="74" customFormat="1" ht="15.75">
      <c r="A234" s="26">
        <v>7</v>
      </c>
      <c r="B234" s="69" t="s">
        <v>254</v>
      </c>
      <c r="C234" s="69"/>
      <c r="D234" s="91" t="s">
        <v>21</v>
      </c>
      <c r="E234" s="259"/>
      <c r="F234" s="211"/>
      <c r="G234" s="132">
        <v>1</v>
      </c>
      <c r="H234" s="133">
        <v>3</v>
      </c>
      <c r="I234" s="134">
        <v>2</v>
      </c>
      <c r="J234" s="110">
        <f t="shared" si="186"/>
        <v>2</v>
      </c>
      <c r="K234" s="111">
        <f t="shared" si="187"/>
        <v>0.33333333333333331</v>
      </c>
      <c r="L234" s="112">
        <f t="shared" si="188"/>
        <v>0.1111111111111111</v>
      </c>
      <c r="M234" s="113">
        <f>J234*'Input Data'!$B$2</f>
        <v>0.3</v>
      </c>
      <c r="N234" s="113">
        <f>J234*'Input Data'!$B$3</f>
        <v>0</v>
      </c>
      <c r="O234" s="113">
        <f>J234*'Input Data'!$B$4</f>
        <v>0.4</v>
      </c>
      <c r="P234" s="114">
        <f>J234*'Input Data'!$B$5</f>
        <v>0.5</v>
      </c>
      <c r="Q234" s="241">
        <f>'Adjustment Factors'!C29</f>
        <v>1.29</v>
      </c>
      <c r="R234" s="218">
        <f t="shared" si="189"/>
        <v>4.1280000000000001</v>
      </c>
      <c r="S234" s="249">
        <f>'Adjustment Factors'!D29</f>
        <v>5.077997925</v>
      </c>
      <c r="T234" s="218">
        <f t="shared" si="190"/>
        <v>16.249593359999999</v>
      </c>
      <c r="U234" s="209"/>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s="224"/>
    </row>
    <row r="235" spans="1:16383" s="74" customFormat="1" ht="15.75">
      <c r="A235" s="26">
        <v>8</v>
      </c>
      <c r="B235" s="69" t="s">
        <v>255</v>
      </c>
      <c r="C235" s="69"/>
      <c r="D235" s="91" t="s">
        <v>21</v>
      </c>
      <c r="E235" s="259"/>
      <c r="F235" s="211"/>
      <c r="G235" s="132">
        <v>0.5</v>
      </c>
      <c r="H235" s="133">
        <v>1</v>
      </c>
      <c r="I235" s="134">
        <v>0.75</v>
      </c>
      <c r="J235" s="110">
        <f t="shared" si="186"/>
        <v>0.75</v>
      </c>
      <c r="K235" s="111">
        <f t="shared" si="187"/>
        <v>8.3333333333333329E-2</v>
      </c>
      <c r="L235" s="112">
        <f t="shared" si="188"/>
        <v>6.9444444444444441E-3</v>
      </c>
      <c r="M235" s="113">
        <f>J235*'Input Data'!$B$2</f>
        <v>0.11249999999999999</v>
      </c>
      <c r="N235" s="113">
        <f>J235*'Input Data'!$B$3</f>
        <v>0</v>
      </c>
      <c r="O235" s="113">
        <f>J235*'Input Data'!$B$4</f>
        <v>0.15000000000000002</v>
      </c>
      <c r="P235" s="114">
        <f>J235*'Input Data'!$B$5</f>
        <v>0.1875</v>
      </c>
      <c r="Q235" s="241">
        <f>'Adjustment Factors'!C29</f>
        <v>1.29</v>
      </c>
      <c r="R235" s="218">
        <f t="shared" si="189"/>
        <v>1.5480000000000003</v>
      </c>
      <c r="S235" s="249">
        <f>'Adjustment Factors'!D29</f>
        <v>5.077997925</v>
      </c>
      <c r="T235" s="218">
        <f t="shared" si="190"/>
        <v>6.0935975100000013</v>
      </c>
      <c r="U235" s="209"/>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s="224"/>
    </row>
    <row r="236" spans="1:16383" s="74" customFormat="1" ht="15.75">
      <c r="A236" s="26">
        <v>9</v>
      </c>
      <c r="B236" s="69" t="s">
        <v>256</v>
      </c>
      <c r="C236" s="69"/>
      <c r="D236" s="91" t="s">
        <v>21</v>
      </c>
      <c r="E236" s="259"/>
      <c r="F236" s="211"/>
      <c r="G236" s="132">
        <v>1</v>
      </c>
      <c r="H236" s="133">
        <v>3</v>
      </c>
      <c r="I236" s="134">
        <v>2</v>
      </c>
      <c r="J236" s="110">
        <f t="shared" si="186"/>
        <v>2</v>
      </c>
      <c r="K236" s="111">
        <f t="shared" si="187"/>
        <v>0.33333333333333331</v>
      </c>
      <c r="L236" s="112">
        <f t="shared" si="188"/>
        <v>0.1111111111111111</v>
      </c>
      <c r="M236" s="113">
        <f>J236*'Input Data'!$B$2</f>
        <v>0.3</v>
      </c>
      <c r="N236" s="113">
        <f>J236*'Input Data'!$B$3</f>
        <v>0</v>
      </c>
      <c r="O236" s="113">
        <f>J236*'Input Data'!$B$4</f>
        <v>0.4</v>
      </c>
      <c r="P236" s="114">
        <f>J236*'Input Data'!$B$5</f>
        <v>0.5</v>
      </c>
      <c r="Q236" s="241">
        <f>'Adjustment Factors'!C29</f>
        <v>1.29</v>
      </c>
      <c r="R236" s="218">
        <f t="shared" si="189"/>
        <v>4.1280000000000001</v>
      </c>
      <c r="S236" s="249">
        <f>'Adjustment Factors'!D29</f>
        <v>5.077997925</v>
      </c>
      <c r="T236" s="218">
        <f t="shared" si="190"/>
        <v>16.249593359999999</v>
      </c>
      <c r="U236" s="209"/>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s="224"/>
    </row>
    <row r="237" spans="1:16383" s="99" customFormat="1" ht="15.75">
      <c r="A237" s="97"/>
      <c r="B237" s="161"/>
      <c r="C237" s="232"/>
      <c r="D237" s="144"/>
      <c r="E237" s="262"/>
      <c r="F237" s="253"/>
      <c r="G237" s="233"/>
      <c r="H237" s="233"/>
      <c r="I237" s="233"/>
      <c r="J237" s="234"/>
      <c r="K237" s="234"/>
      <c r="L237" s="234"/>
      <c r="M237" s="234"/>
      <c r="N237" s="234"/>
      <c r="O237" s="234"/>
      <c r="P237" s="246"/>
      <c r="Q237" s="245"/>
      <c r="R237" s="254"/>
      <c r="S237" s="253"/>
      <c r="T237" s="235"/>
      <c r="U237" s="239"/>
      <c r="V237" s="221"/>
      <c r="W237" s="221"/>
      <c r="X237" s="221"/>
      <c r="Y237" s="221"/>
      <c r="Z237" s="221"/>
      <c r="AA237" s="221"/>
      <c r="AB237" s="221"/>
      <c r="AC237" s="221"/>
      <c r="AD237" s="221"/>
      <c r="AE237" s="221"/>
      <c r="AF237" s="221"/>
      <c r="AG237" s="221"/>
      <c r="AH237" s="221"/>
      <c r="AI237" s="221"/>
      <c r="AJ237" s="221"/>
      <c r="AK237" s="221"/>
      <c r="AL237" s="221"/>
      <c r="AM237" s="221"/>
      <c r="AN237" s="221"/>
      <c r="AO237" s="221"/>
      <c r="AP237" s="221"/>
      <c r="AQ237" s="221"/>
      <c r="AR237" s="221"/>
      <c r="AS237" s="221"/>
      <c r="AT237" s="221"/>
      <c r="AU237" s="221"/>
      <c r="AV237" s="221"/>
      <c r="AW237" s="221"/>
      <c r="AX237" s="221"/>
      <c r="AY237" s="221"/>
      <c r="AZ237" s="221"/>
      <c r="BA237" s="221"/>
      <c r="BB237" s="221"/>
      <c r="BC237" s="221"/>
      <c r="BD237" s="221"/>
      <c r="BE237" s="221"/>
      <c r="BF237" s="221"/>
      <c r="BG237" s="221"/>
      <c r="BH237" s="221"/>
      <c r="BI237" s="221"/>
      <c r="BJ237" s="221"/>
      <c r="BK237" s="221"/>
      <c r="BL237" s="221"/>
      <c r="BM237" s="221"/>
      <c r="BN237" s="221"/>
      <c r="BO237" s="221"/>
      <c r="BP237" s="221"/>
      <c r="BQ237" s="221"/>
      <c r="BR237" s="221"/>
      <c r="BS237" s="221"/>
      <c r="BT237" s="221"/>
      <c r="BU237" s="221"/>
      <c r="BV237" s="221"/>
      <c r="BW237" s="221"/>
      <c r="BX237" s="221"/>
      <c r="BY237" s="221"/>
      <c r="BZ237" s="221"/>
      <c r="CA237" s="221"/>
      <c r="CB237" s="221"/>
      <c r="CC237" s="221"/>
      <c r="CD237" s="221"/>
      <c r="CE237" s="221"/>
      <c r="CF237" s="221"/>
      <c r="CG237" s="221"/>
      <c r="CH237" s="221"/>
      <c r="CI237" s="221"/>
      <c r="CJ237" s="221"/>
      <c r="CK237" s="221"/>
      <c r="CL237" s="221"/>
      <c r="CM237" s="221"/>
      <c r="CN237" s="221"/>
      <c r="CO237" s="221"/>
      <c r="CP237" s="221"/>
      <c r="CQ237" s="221"/>
      <c r="CR237" s="221"/>
      <c r="CS237" s="221"/>
      <c r="CT237" s="221"/>
      <c r="CU237" s="221"/>
      <c r="CV237" s="221"/>
      <c r="CW237" s="221"/>
      <c r="CX237" s="221"/>
      <c r="CY237" s="221"/>
      <c r="CZ237" s="221"/>
      <c r="DA237" s="221"/>
      <c r="DB237" s="221"/>
      <c r="DC237" s="221"/>
      <c r="DD237" s="221"/>
      <c r="DE237" s="221"/>
      <c r="DF237" s="221"/>
      <c r="DG237" s="221"/>
      <c r="DH237" s="221"/>
      <c r="DI237" s="221"/>
      <c r="DJ237" s="221"/>
      <c r="DK237" s="221"/>
      <c r="DL237" s="221"/>
      <c r="DM237" s="221"/>
      <c r="DN237" s="221"/>
      <c r="DO237" s="221"/>
      <c r="DP237" s="221"/>
      <c r="DQ237" s="221"/>
      <c r="DR237" s="221"/>
      <c r="DS237" s="221"/>
      <c r="DT237" s="221"/>
      <c r="DU237" s="221"/>
      <c r="DV237" s="221"/>
      <c r="DW237" s="221"/>
      <c r="DX237" s="221"/>
      <c r="DY237" s="221"/>
      <c r="DZ237" s="221"/>
      <c r="EA237" s="221"/>
      <c r="EB237" s="221"/>
      <c r="EC237" s="221"/>
      <c r="ED237" s="221"/>
      <c r="EE237" s="221"/>
      <c r="EF237" s="221"/>
      <c r="EG237" s="221"/>
      <c r="EH237" s="221"/>
      <c r="EI237" s="221"/>
      <c r="EJ237" s="221"/>
      <c r="EK237" s="221"/>
      <c r="EL237" s="221"/>
      <c r="EM237" s="221"/>
      <c r="EN237" s="221"/>
      <c r="EO237" s="221"/>
      <c r="EP237" s="221"/>
      <c r="EQ237" s="221"/>
      <c r="ER237" s="221"/>
      <c r="ES237" s="221"/>
      <c r="ET237" s="221"/>
      <c r="EU237" s="221"/>
      <c r="EV237" s="221"/>
      <c r="EW237" s="221"/>
      <c r="EX237" s="221"/>
      <c r="EY237" s="221"/>
      <c r="EZ237" s="221"/>
      <c r="FA237" s="221"/>
      <c r="FB237" s="221"/>
      <c r="FC237" s="221"/>
      <c r="FD237" s="221"/>
      <c r="FE237" s="221"/>
      <c r="FF237" s="221"/>
      <c r="FG237" s="221"/>
      <c r="FH237" s="221"/>
      <c r="FI237" s="221"/>
      <c r="FJ237" s="221"/>
      <c r="FK237" s="221"/>
      <c r="FL237" s="221"/>
      <c r="FM237" s="221"/>
      <c r="FN237" s="221"/>
      <c r="FO237" s="221"/>
      <c r="FP237" s="221"/>
      <c r="FQ237" s="221"/>
      <c r="FR237" s="221"/>
      <c r="FS237" s="221"/>
      <c r="FT237" s="221"/>
      <c r="FU237" s="221"/>
      <c r="FV237" s="221"/>
      <c r="FW237" s="221"/>
      <c r="FX237" s="221"/>
      <c r="FY237" s="221"/>
      <c r="FZ237" s="221"/>
      <c r="GA237" s="221"/>
      <c r="GB237" s="221"/>
      <c r="GC237" s="221"/>
      <c r="GD237" s="221"/>
      <c r="GE237" s="221"/>
      <c r="GF237" s="221"/>
      <c r="GG237" s="221"/>
      <c r="GH237" s="221"/>
      <c r="GI237" s="221"/>
      <c r="GJ237" s="221"/>
      <c r="GK237" s="221"/>
      <c r="GL237" s="221"/>
      <c r="GM237" s="221"/>
      <c r="GN237" s="221"/>
      <c r="GO237" s="221"/>
      <c r="GP237" s="221"/>
      <c r="GQ237" s="221"/>
      <c r="GR237" s="221"/>
      <c r="GS237" s="221"/>
      <c r="GT237" s="221"/>
      <c r="GU237" s="221"/>
      <c r="GV237" s="221"/>
      <c r="GW237" s="221"/>
      <c r="GX237" s="221"/>
      <c r="GY237" s="221"/>
      <c r="GZ237" s="221"/>
      <c r="HA237" s="221"/>
      <c r="HB237" s="221"/>
      <c r="HC237" s="221"/>
      <c r="HD237" s="221"/>
      <c r="HE237" s="221"/>
      <c r="HF237" s="221"/>
      <c r="HG237" s="221"/>
      <c r="HH237" s="221"/>
      <c r="HI237" s="221"/>
      <c r="HJ237" s="221"/>
      <c r="HK237" s="221"/>
      <c r="HL237" s="221"/>
      <c r="HM237" s="221"/>
      <c r="HN237" s="221"/>
      <c r="HO237" s="221"/>
      <c r="HP237" s="221"/>
      <c r="HQ237" s="221"/>
      <c r="HR237" s="221"/>
      <c r="HS237" s="221"/>
      <c r="HT237" s="221"/>
      <c r="HU237" s="221"/>
      <c r="HV237" s="221"/>
      <c r="HW237" s="221"/>
      <c r="HX237" s="221"/>
      <c r="HY237" s="221"/>
      <c r="HZ237" s="221"/>
      <c r="IA237" s="221"/>
      <c r="IB237" s="221"/>
      <c r="IC237" s="221"/>
      <c r="ID237" s="221"/>
      <c r="IE237" s="221"/>
      <c r="IF237" s="221"/>
      <c r="IG237" s="221"/>
      <c r="IH237" s="221"/>
      <c r="II237" s="221"/>
      <c r="IJ237" s="221"/>
      <c r="IK237" s="221"/>
      <c r="IL237" s="221"/>
      <c r="IM237" s="221"/>
      <c r="IN237" s="221"/>
      <c r="IO237" s="221"/>
      <c r="IP237" s="221"/>
      <c r="IQ237" s="221"/>
      <c r="IR237" s="221"/>
      <c r="IS237" s="221"/>
      <c r="IT237" s="221"/>
      <c r="IU237" s="221"/>
      <c r="IV237" s="221"/>
      <c r="IW237" s="221"/>
      <c r="IX237" s="221"/>
      <c r="IY237" s="221"/>
      <c r="IZ237" s="221"/>
      <c r="JA237" s="221"/>
      <c r="JB237" s="221"/>
      <c r="JC237" s="221"/>
      <c r="JD237" s="221"/>
      <c r="JE237" s="221"/>
      <c r="JF237" s="221"/>
      <c r="JG237" s="221"/>
      <c r="JH237" s="221"/>
      <c r="JI237" s="221"/>
      <c r="JJ237" s="221"/>
      <c r="JK237" s="221"/>
      <c r="JL237" s="221"/>
      <c r="JM237" s="221"/>
      <c r="JN237" s="221"/>
      <c r="JO237" s="221"/>
      <c r="JP237" s="221"/>
      <c r="JQ237" s="221"/>
      <c r="JR237" s="221"/>
      <c r="JS237" s="221"/>
      <c r="JT237" s="221"/>
      <c r="JU237" s="221"/>
      <c r="JV237" s="221"/>
      <c r="JW237" s="221"/>
      <c r="JX237" s="221"/>
      <c r="JY237" s="221"/>
      <c r="JZ237" s="221"/>
      <c r="KA237" s="221"/>
      <c r="KB237" s="221"/>
      <c r="KC237" s="221"/>
      <c r="KD237" s="221"/>
      <c r="KE237" s="221"/>
      <c r="KF237" s="221"/>
      <c r="KG237" s="221"/>
      <c r="KH237" s="221"/>
      <c r="KI237" s="221"/>
      <c r="KJ237" s="221"/>
      <c r="KK237" s="221"/>
      <c r="KL237" s="221"/>
      <c r="KM237" s="221"/>
      <c r="KN237" s="221"/>
      <c r="KO237" s="221"/>
      <c r="KP237" s="221"/>
      <c r="KQ237" s="221"/>
      <c r="KR237" s="221"/>
      <c r="KS237" s="221"/>
      <c r="KT237" s="221"/>
      <c r="KU237" s="221"/>
      <c r="KV237" s="221"/>
      <c r="KW237" s="221"/>
      <c r="KX237" s="221"/>
      <c r="KY237" s="221"/>
      <c r="KZ237" s="221"/>
      <c r="LA237" s="221"/>
      <c r="LB237" s="221"/>
      <c r="LC237" s="221"/>
      <c r="LD237" s="221"/>
      <c r="LE237" s="221"/>
      <c r="LF237" s="221"/>
      <c r="LG237" s="221"/>
      <c r="LH237" s="221"/>
      <c r="LI237" s="221"/>
      <c r="LJ237" s="221"/>
      <c r="LK237" s="221"/>
      <c r="LL237" s="221"/>
      <c r="LM237" s="221"/>
      <c r="LN237" s="221"/>
      <c r="LO237" s="221"/>
      <c r="LP237" s="221"/>
      <c r="LQ237" s="221"/>
      <c r="LR237" s="221"/>
      <c r="LS237" s="221"/>
      <c r="LT237" s="221"/>
      <c r="LU237" s="221"/>
      <c r="LV237" s="221"/>
      <c r="LW237" s="221"/>
      <c r="LX237" s="221"/>
      <c r="LY237" s="221"/>
      <c r="LZ237" s="221"/>
      <c r="MA237" s="221"/>
      <c r="MB237" s="221"/>
      <c r="MC237" s="221"/>
      <c r="MD237" s="221"/>
      <c r="ME237" s="221"/>
      <c r="MF237" s="221"/>
      <c r="MG237" s="221"/>
      <c r="MH237" s="221"/>
      <c r="MI237" s="221"/>
      <c r="MJ237" s="221"/>
      <c r="MK237" s="221"/>
      <c r="ML237" s="221"/>
      <c r="MM237" s="221"/>
      <c r="MN237" s="221"/>
      <c r="MO237" s="221"/>
      <c r="MP237" s="221"/>
      <c r="MQ237" s="221"/>
      <c r="MR237" s="221"/>
      <c r="MS237" s="221"/>
      <c r="MT237" s="221"/>
      <c r="MU237" s="221"/>
      <c r="MV237" s="221"/>
      <c r="MW237" s="221"/>
      <c r="MX237" s="221"/>
      <c r="MY237" s="221"/>
      <c r="MZ237" s="221"/>
      <c r="NA237" s="221"/>
      <c r="NB237" s="221"/>
      <c r="NC237" s="221"/>
      <c r="ND237" s="221"/>
      <c r="NE237" s="221"/>
      <c r="NF237" s="221"/>
      <c r="NG237" s="221"/>
      <c r="NH237" s="221"/>
      <c r="NI237" s="221"/>
      <c r="NJ237" s="221"/>
      <c r="NK237" s="221"/>
      <c r="NL237" s="221"/>
      <c r="NM237" s="221"/>
      <c r="NN237" s="221"/>
      <c r="NO237" s="221"/>
      <c r="NP237" s="221"/>
      <c r="NQ237" s="221"/>
      <c r="NR237" s="221"/>
      <c r="NS237" s="221"/>
      <c r="NT237" s="221"/>
      <c r="NU237" s="221"/>
      <c r="NV237" s="221"/>
      <c r="NW237" s="221"/>
      <c r="NX237" s="221"/>
      <c r="NY237" s="221"/>
      <c r="NZ237" s="221"/>
      <c r="OA237" s="221"/>
      <c r="OB237" s="221"/>
      <c r="OC237" s="221"/>
      <c r="OD237" s="221"/>
      <c r="OE237" s="221"/>
      <c r="OF237" s="221"/>
      <c r="OG237" s="221"/>
      <c r="OH237" s="221"/>
      <c r="OI237" s="221"/>
      <c r="OJ237" s="221"/>
      <c r="OK237" s="221"/>
      <c r="OL237" s="221"/>
      <c r="OM237" s="221"/>
      <c r="ON237" s="221"/>
      <c r="OO237" s="221"/>
      <c r="OP237" s="221"/>
      <c r="OQ237" s="221"/>
      <c r="OR237" s="221"/>
      <c r="OS237" s="221"/>
      <c r="OT237" s="221"/>
      <c r="OU237" s="221"/>
      <c r="OV237" s="221"/>
      <c r="OW237" s="221"/>
      <c r="OX237" s="221"/>
      <c r="OY237" s="221"/>
      <c r="OZ237" s="221"/>
      <c r="PA237" s="221"/>
      <c r="PB237" s="221"/>
      <c r="PC237" s="221"/>
      <c r="PD237" s="225"/>
    </row>
    <row r="238" spans="1:16383" s="50" customFormat="1" ht="15.95" customHeight="1">
      <c r="A238" s="92">
        <v>29</v>
      </c>
      <c r="B238" s="167" t="s">
        <v>257</v>
      </c>
      <c r="C238" s="526"/>
      <c r="D238" s="527"/>
      <c r="E238" s="527"/>
      <c r="F238" s="527"/>
      <c r="G238" s="527"/>
      <c r="H238" s="527"/>
      <c r="I238" s="527"/>
      <c r="J238" s="527"/>
      <c r="K238" s="527"/>
      <c r="L238" s="527"/>
      <c r="M238" s="527"/>
      <c r="N238" s="527"/>
      <c r="O238" s="527"/>
      <c r="P238" s="527"/>
      <c r="Q238" s="527"/>
      <c r="R238" s="527"/>
      <c r="S238" s="527"/>
      <c r="T238" s="528"/>
    </row>
    <row r="239" spans="1:16383" s="74" customFormat="1" ht="15.75">
      <c r="A239" s="26">
        <v>1</v>
      </c>
      <c r="B239" s="69" t="s">
        <v>258</v>
      </c>
      <c r="C239" s="237"/>
      <c r="D239" s="238" t="s">
        <v>21</v>
      </c>
      <c r="E239" s="260"/>
      <c r="F239" s="215"/>
      <c r="G239" s="132">
        <v>1</v>
      </c>
      <c r="H239" s="133">
        <v>2</v>
      </c>
      <c r="I239" s="134">
        <v>1.5</v>
      </c>
      <c r="J239" s="110">
        <f t="shared" ref="J239:J248" si="191">(G239+H239+4*I239)/6</f>
        <v>1.5</v>
      </c>
      <c r="K239" s="111">
        <f t="shared" ref="K239:K248" si="192">(H239-G239)/6</f>
        <v>0.16666666666666666</v>
      </c>
      <c r="L239" s="112">
        <f t="shared" ref="L239:L248" si="193">K239^2</f>
        <v>2.7777777777777776E-2</v>
      </c>
      <c r="M239" s="113">
        <f>J239*'Input Data'!$B$2</f>
        <v>0.22499999999999998</v>
      </c>
      <c r="N239" s="113">
        <f>J239*'Input Data'!$B$3</f>
        <v>0</v>
      </c>
      <c r="O239" s="113">
        <f>J239*'Input Data'!$B$4</f>
        <v>0.30000000000000004</v>
      </c>
      <c r="P239" s="114">
        <f>J239*'Input Data'!$B$5</f>
        <v>0.375</v>
      </c>
      <c r="Q239" s="244">
        <f>'Adjustment Factors'!C29</f>
        <v>1.29</v>
      </c>
      <c r="R239" s="200">
        <f t="shared" ref="R239:R248" si="194">(J239+M239+N239+O239+P239)*Q239</f>
        <v>3.0960000000000005</v>
      </c>
      <c r="S239" s="191">
        <f>'Adjustment Factors'!D29</f>
        <v>5.077997925</v>
      </c>
      <c r="T239" s="202">
        <f t="shared" ref="T239:T248" si="195">(J239+M239+N239+O239+P239)*S239</f>
        <v>12.187195020000003</v>
      </c>
      <c r="U239" s="20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s="224"/>
    </row>
    <row r="240" spans="1:16383" s="74" customFormat="1" ht="15.75">
      <c r="A240" s="26">
        <v>2</v>
      </c>
      <c r="B240" s="69" t="s">
        <v>259</v>
      </c>
      <c r="C240" s="69"/>
      <c r="D240" s="91" t="s">
        <v>21</v>
      </c>
      <c r="E240" s="259"/>
      <c r="F240" s="211"/>
      <c r="G240" s="132">
        <v>1</v>
      </c>
      <c r="H240" s="133">
        <v>3</v>
      </c>
      <c r="I240" s="134">
        <v>2</v>
      </c>
      <c r="J240" s="110">
        <f t="shared" si="191"/>
        <v>2</v>
      </c>
      <c r="K240" s="111">
        <f t="shared" si="192"/>
        <v>0.33333333333333331</v>
      </c>
      <c r="L240" s="112">
        <f t="shared" si="193"/>
        <v>0.1111111111111111</v>
      </c>
      <c r="M240" s="113">
        <f>J240*'Input Data'!$B$2</f>
        <v>0.3</v>
      </c>
      <c r="N240" s="113">
        <f>J240*'Input Data'!$B$3</f>
        <v>0</v>
      </c>
      <c r="O240" s="113">
        <f>J240*'Input Data'!$B$4</f>
        <v>0.4</v>
      </c>
      <c r="P240" s="114">
        <f>J240*'Input Data'!$B$5</f>
        <v>0.5</v>
      </c>
      <c r="Q240" s="241">
        <f>'Adjustment Factors'!C29</f>
        <v>1.29</v>
      </c>
      <c r="R240" s="218">
        <f t="shared" si="194"/>
        <v>4.1280000000000001</v>
      </c>
      <c r="S240" s="249">
        <f>'Adjustment Factors'!D29</f>
        <v>5.077997925</v>
      </c>
      <c r="T240" s="218">
        <f t="shared" si="195"/>
        <v>16.249593359999999</v>
      </c>
      <c r="U240" s="209"/>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s="224"/>
    </row>
    <row r="241" spans="1:420" s="74" customFormat="1" ht="15.75">
      <c r="A241" s="26">
        <v>3</v>
      </c>
      <c r="B241" s="69" t="s">
        <v>260</v>
      </c>
      <c r="C241" s="69"/>
      <c r="D241" s="91" t="s">
        <v>21</v>
      </c>
      <c r="E241" s="259"/>
      <c r="F241" s="211"/>
      <c r="G241" s="132">
        <v>1</v>
      </c>
      <c r="H241" s="133">
        <v>3</v>
      </c>
      <c r="I241" s="134">
        <v>2</v>
      </c>
      <c r="J241" s="110">
        <f t="shared" si="191"/>
        <v>2</v>
      </c>
      <c r="K241" s="111">
        <f t="shared" si="192"/>
        <v>0.33333333333333331</v>
      </c>
      <c r="L241" s="112">
        <f t="shared" si="193"/>
        <v>0.1111111111111111</v>
      </c>
      <c r="M241" s="113">
        <f>J241*'Input Data'!$B$2</f>
        <v>0.3</v>
      </c>
      <c r="N241" s="113">
        <f>J241*'Input Data'!$B$3</f>
        <v>0</v>
      </c>
      <c r="O241" s="113">
        <f>J241*'Input Data'!$B$4</f>
        <v>0.4</v>
      </c>
      <c r="P241" s="114">
        <f>J241*'Input Data'!$B$5</f>
        <v>0.5</v>
      </c>
      <c r="Q241" s="241">
        <f>'Adjustment Factors'!C29</f>
        <v>1.29</v>
      </c>
      <c r="R241" s="218">
        <f t="shared" si="194"/>
        <v>4.1280000000000001</v>
      </c>
      <c r="S241" s="249">
        <f>'Adjustment Factors'!D29</f>
        <v>5.077997925</v>
      </c>
      <c r="T241" s="218">
        <f t="shared" si="195"/>
        <v>16.249593359999999</v>
      </c>
      <c r="U241" s="209"/>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s="224"/>
    </row>
    <row r="242" spans="1:420" s="74" customFormat="1" ht="15.75">
      <c r="A242" s="26">
        <v>4</v>
      </c>
      <c r="B242" s="69" t="s">
        <v>261</v>
      </c>
      <c r="C242" s="69"/>
      <c r="D242" s="91" t="s">
        <v>21</v>
      </c>
      <c r="E242" s="259"/>
      <c r="F242" s="211"/>
      <c r="G242" s="132">
        <v>1</v>
      </c>
      <c r="H242" s="133">
        <v>2</v>
      </c>
      <c r="I242" s="134">
        <v>1</v>
      </c>
      <c r="J242" s="110">
        <f t="shared" si="191"/>
        <v>1.1666666666666667</v>
      </c>
      <c r="K242" s="111">
        <f t="shared" si="192"/>
        <v>0.16666666666666666</v>
      </c>
      <c r="L242" s="112">
        <f t="shared" si="193"/>
        <v>2.7777777777777776E-2</v>
      </c>
      <c r="M242" s="113">
        <f>J242*'Input Data'!$B$2</f>
        <v>0.17500000000000002</v>
      </c>
      <c r="N242" s="113">
        <f>J242*'Input Data'!$B$3</f>
        <v>0</v>
      </c>
      <c r="O242" s="113">
        <f>J242*'Input Data'!$B$4</f>
        <v>0.23333333333333336</v>
      </c>
      <c r="P242" s="114">
        <f>J242*'Input Data'!$B$5</f>
        <v>0.29166666666666669</v>
      </c>
      <c r="Q242" s="241">
        <f>'Adjustment Factors'!C29</f>
        <v>1.29</v>
      </c>
      <c r="R242" s="218">
        <f t="shared" si="194"/>
        <v>2.4080000000000004</v>
      </c>
      <c r="S242" s="249">
        <f>'Adjustment Factors'!D29</f>
        <v>5.077997925</v>
      </c>
      <c r="T242" s="218">
        <f t="shared" si="195"/>
        <v>9.4789294600000016</v>
      </c>
      <c r="U242" s="209"/>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s="224"/>
    </row>
    <row r="243" spans="1:420" s="74" customFormat="1" ht="15.75">
      <c r="A243" s="26">
        <v>5</v>
      </c>
      <c r="B243" s="69" t="s">
        <v>262</v>
      </c>
      <c r="C243" s="69"/>
      <c r="D243" s="91" t="s">
        <v>21</v>
      </c>
      <c r="E243" s="259"/>
      <c r="F243" s="211"/>
      <c r="G243" s="132">
        <v>2</v>
      </c>
      <c r="H243" s="133">
        <v>4</v>
      </c>
      <c r="I243" s="134">
        <v>3</v>
      </c>
      <c r="J243" s="110">
        <f t="shared" si="191"/>
        <v>3</v>
      </c>
      <c r="K243" s="111">
        <f t="shared" si="192"/>
        <v>0.33333333333333331</v>
      </c>
      <c r="L243" s="112">
        <f t="shared" si="193"/>
        <v>0.1111111111111111</v>
      </c>
      <c r="M243" s="113">
        <f>J243*'Input Data'!$B$2</f>
        <v>0.44999999999999996</v>
      </c>
      <c r="N243" s="113">
        <f>J243*'Input Data'!$B$3</f>
        <v>0</v>
      </c>
      <c r="O243" s="113">
        <f>J243*'Input Data'!$B$4</f>
        <v>0.60000000000000009</v>
      </c>
      <c r="P243" s="114">
        <f>J243*'Input Data'!$B$5</f>
        <v>0.75</v>
      </c>
      <c r="Q243" s="241">
        <f>'Adjustment Factors'!C29</f>
        <v>1.29</v>
      </c>
      <c r="R243" s="218">
        <f t="shared" si="194"/>
        <v>6.1920000000000011</v>
      </c>
      <c r="S243" s="249">
        <f>'Adjustment Factors'!D29</f>
        <v>5.077997925</v>
      </c>
      <c r="T243" s="218">
        <f t="shared" si="195"/>
        <v>24.374390040000005</v>
      </c>
      <c r="U243" s="209"/>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s="224"/>
    </row>
    <row r="244" spans="1:420" s="74" customFormat="1" ht="15.75">
      <c r="A244" s="26">
        <v>6</v>
      </c>
      <c r="B244" s="69" t="s">
        <v>263</v>
      </c>
      <c r="C244" s="69"/>
      <c r="D244" s="91" t="s">
        <v>21</v>
      </c>
      <c r="E244" s="259"/>
      <c r="F244" s="211"/>
      <c r="G244" s="132">
        <v>2</v>
      </c>
      <c r="H244" s="133">
        <v>4</v>
      </c>
      <c r="I244" s="134">
        <v>3</v>
      </c>
      <c r="J244" s="110">
        <f t="shared" si="191"/>
        <v>3</v>
      </c>
      <c r="K244" s="111">
        <f t="shared" si="192"/>
        <v>0.33333333333333331</v>
      </c>
      <c r="L244" s="112">
        <f t="shared" si="193"/>
        <v>0.1111111111111111</v>
      </c>
      <c r="M244" s="113">
        <f>J244*'Input Data'!$B$2</f>
        <v>0.44999999999999996</v>
      </c>
      <c r="N244" s="113">
        <f>J244*'Input Data'!$B$3</f>
        <v>0</v>
      </c>
      <c r="O244" s="113">
        <f>J244*'Input Data'!$B$4</f>
        <v>0.60000000000000009</v>
      </c>
      <c r="P244" s="114">
        <f>J244*'Input Data'!$B$5</f>
        <v>0.75</v>
      </c>
      <c r="Q244" s="241">
        <f>'Adjustment Factors'!C29</f>
        <v>1.29</v>
      </c>
      <c r="R244" s="218">
        <f t="shared" si="194"/>
        <v>6.1920000000000011</v>
      </c>
      <c r="S244" s="249">
        <f>'Adjustment Factors'!D29</f>
        <v>5.077997925</v>
      </c>
      <c r="T244" s="218">
        <f t="shared" si="195"/>
        <v>24.374390040000005</v>
      </c>
      <c r="U244" s="209"/>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s="224"/>
    </row>
    <row r="245" spans="1:420" s="74" customFormat="1" ht="15.75">
      <c r="A245" s="26">
        <v>7</v>
      </c>
      <c r="B245" s="69" t="s">
        <v>264</v>
      </c>
      <c r="C245" s="69"/>
      <c r="D245" s="91" t="s">
        <v>21</v>
      </c>
      <c r="E245" s="259"/>
      <c r="F245" s="211"/>
      <c r="G245" s="132">
        <v>1</v>
      </c>
      <c r="H245" s="133">
        <v>3</v>
      </c>
      <c r="I245" s="134">
        <v>2</v>
      </c>
      <c r="J245" s="110">
        <f t="shared" si="191"/>
        <v>2</v>
      </c>
      <c r="K245" s="111">
        <f t="shared" si="192"/>
        <v>0.33333333333333331</v>
      </c>
      <c r="L245" s="112">
        <f t="shared" si="193"/>
        <v>0.1111111111111111</v>
      </c>
      <c r="M245" s="113">
        <f>J245*'Input Data'!$B$2</f>
        <v>0.3</v>
      </c>
      <c r="N245" s="113">
        <f>J245*'Input Data'!$B$3</f>
        <v>0</v>
      </c>
      <c r="O245" s="113">
        <f>J245*'Input Data'!$B$4</f>
        <v>0.4</v>
      </c>
      <c r="P245" s="114">
        <f>J245*'Input Data'!$B$5</f>
        <v>0.5</v>
      </c>
      <c r="Q245" s="241">
        <f>'Adjustment Factors'!C29</f>
        <v>1.29</v>
      </c>
      <c r="R245" s="218">
        <f t="shared" si="194"/>
        <v>4.1280000000000001</v>
      </c>
      <c r="S245" s="249">
        <f>'Adjustment Factors'!D29</f>
        <v>5.077997925</v>
      </c>
      <c r="T245" s="218">
        <f t="shared" si="195"/>
        <v>16.249593359999999</v>
      </c>
      <c r="U245" s="209"/>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s="224"/>
    </row>
    <row r="246" spans="1:420" s="74" customFormat="1" ht="15.75">
      <c r="A246" s="26">
        <v>8</v>
      </c>
      <c r="B246" s="69" t="s">
        <v>265</v>
      </c>
      <c r="C246" s="69"/>
      <c r="D246" s="91" t="s">
        <v>21</v>
      </c>
      <c r="E246" s="259"/>
      <c r="F246" s="211"/>
      <c r="G246" s="132">
        <v>2</v>
      </c>
      <c r="H246" s="133">
        <v>4</v>
      </c>
      <c r="I246" s="134">
        <v>3</v>
      </c>
      <c r="J246" s="110">
        <f t="shared" si="191"/>
        <v>3</v>
      </c>
      <c r="K246" s="111">
        <f t="shared" si="192"/>
        <v>0.33333333333333331</v>
      </c>
      <c r="L246" s="112">
        <f t="shared" si="193"/>
        <v>0.1111111111111111</v>
      </c>
      <c r="M246" s="113">
        <f>J246*'Input Data'!$B$2</f>
        <v>0.44999999999999996</v>
      </c>
      <c r="N246" s="113">
        <f>J246*'Input Data'!$B$3</f>
        <v>0</v>
      </c>
      <c r="O246" s="113">
        <f>J246*'Input Data'!$B$4</f>
        <v>0.60000000000000009</v>
      </c>
      <c r="P246" s="114">
        <f>J246*'Input Data'!$B$5</f>
        <v>0.75</v>
      </c>
      <c r="Q246" s="241">
        <f>'Adjustment Factors'!C29</f>
        <v>1.29</v>
      </c>
      <c r="R246" s="218">
        <f t="shared" si="194"/>
        <v>6.1920000000000011</v>
      </c>
      <c r="S246" s="249">
        <f>'Adjustment Factors'!D29</f>
        <v>5.077997925</v>
      </c>
      <c r="T246" s="218">
        <f t="shared" si="195"/>
        <v>24.374390040000005</v>
      </c>
      <c r="U246" s="209"/>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s="224"/>
    </row>
    <row r="247" spans="1:420" s="74" customFormat="1" ht="15.75">
      <c r="A247" s="26">
        <v>9</v>
      </c>
      <c r="B247" s="86" t="s">
        <v>266</v>
      </c>
      <c r="C247" s="86"/>
      <c r="D247" s="91" t="s">
        <v>21</v>
      </c>
      <c r="E247" s="259"/>
      <c r="F247" s="211"/>
      <c r="G247" s="132">
        <v>1</v>
      </c>
      <c r="H247" s="133">
        <v>2</v>
      </c>
      <c r="I247" s="134">
        <v>1.5</v>
      </c>
      <c r="J247" s="110">
        <f t="shared" si="191"/>
        <v>1.5</v>
      </c>
      <c r="K247" s="111">
        <f t="shared" si="192"/>
        <v>0.16666666666666666</v>
      </c>
      <c r="L247" s="112">
        <f t="shared" si="193"/>
        <v>2.7777777777777776E-2</v>
      </c>
      <c r="M247" s="113">
        <f>J247*'Input Data'!$B$2</f>
        <v>0.22499999999999998</v>
      </c>
      <c r="N247" s="113">
        <f>J247*'Input Data'!$B$3</f>
        <v>0</v>
      </c>
      <c r="O247" s="113">
        <f>J247*'Input Data'!$B$4</f>
        <v>0.30000000000000004</v>
      </c>
      <c r="P247" s="114">
        <f>J247*'Input Data'!$B$5</f>
        <v>0.375</v>
      </c>
      <c r="Q247" s="241">
        <f>'Adjustment Factors'!C29</f>
        <v>1.29</v>
      </c>
      <c r="R247" s="218">
        <f t="shared" si="194"/>
        <v>3.0960000000000005</v>
      </c>
      <c r="S247" s="249">
        <f>'Adjustment Factors'!D29</f>
        <v>5.077997925</v>
      </c>
      <c r="T247" s="218">
        <f t="shared" si="195"/>
        <v>12.187195020000003</v>
      </c>
      <c r="U247" s="209"/>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s="224"/>
    </row>
    <row r="248" spans="1:420" s="74" customFormat="1" ht="15.75">
      <c r="A248" s="26">
        <v>10</v>
      </c>
      <c r="B248" s="86" t="s">
        <v>267</v>
      </c>
      <c r="C248" s="86"/>
      <c r="D248" s="91" t="s">
        <v>21</v>
      </c>
      <c r="E248" s="259"/>
      <c r="F248" s="211"/>
      <c r="G248" s="132">
        <v>2</v>
      </c>
      <c r="H248" s="133">
        <v>4</v>
      </c>
      <c r="I248" s="134">
        <v>3</v>
      </c>
      <c r="J248" s="110">
        <f t="shared" si="191"/>
        <v>3</v>
      </c>
      <c r="K248" s="111">
        <f t="shared" si="192"/>
        <v>0.33333333333333331</v>
      </c>
      <c r="L248" s="112">
        <f t="shared" si="193"/>
        <v>0.1111111111111111</v>
      </c>
      <c r="M248" s="113">
        <f>J248*'Input Data'!$B$2</f>
        <v>0.44999999999999996</v>
      </c>
      <c r="N248" s="113">
        <f>J248*'Input Data'!$B$3</f>
        <v>0</v>
      </c>
      <c r="O248" s="113">
        <f>J248*'Input Data'!$B$4</f>
        <v>0.60000000000000009</v>
      </c>
      <c r="P248" s="114">
        <f>J248*'Input Data'!$B$5</f>
        <v>0.75</v>
      </c>
      <c r="Q248" s="241">
        <f>'Adjustment Factors'!C29</f>
        <v>1.29</v>
      </c>
      <c r="R248" s="218">
        <f t="shared" si="194"/>
        <v>6.1920000000000011</v>
      </c>
      <c r="S248" s="249">
        <f>'Adjustment Factors'!D29</f>
        <v>5.077997925</v>
      </c>
      <c r="T248" s="218">
        <f t="shared" si="195"/>
        <v>24.374390040000005</v>
      </c>
      <c r="U248" s="209"/>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s="224"/>
    </row>
    <row r="249" spans="1:420" s="99" customFormat="1" ht="15.75">
      <c r="A249" s="97"/>
      <c r="B249" s="161"/>
      <c r="C249" s="104"/>
      <c r="D249" s="145"/>
      <c r="E249" s="261"/>
      <c r="F249" s="354"/>
      <c r="G249" s="371"/>
      <c r="H249" s="94"/>
      <c r="I249" s="94"/>
      <c r="J249" s="100"/>
      <c r="K249" s="100"/>
      <c r="L249" s="100"/>
      <c r="M249" s="100"/>
      <c r="N249" s="100"/>
      <c r="O249" s="100"/>
      <c r="P249" s="243"/>
      <c r="Q249" s="242"/>
      <c r="R249" s="250"/>
      <c r="S249" s="212"/>
      <c r="T249" s="219"/>
      <c r="U249" s="239"/>
      <c r="V249" s="221"/>
      <c r="W249" s="221"/>
      <c r="X249" s="221"/>
      <c r="Y249" s="221"/>
      <c r="Z249" s="221"/>
      <c r="AA249" s="221"/>
      <c r="AB249" s="221"/>
      <c r="AC249" s="221"/>
      <c r="AD249" s="221"/>
      <c r="AE249" s="221"/>
      <c r="AF249" s="221"/>
      <c r="AG249" s="221"/>
      <c r="AH249" s="221"/>
      <c r="AI249" s="221"/>
      <c r="AJ249" s="221"/>
      <c r="AK249" s="221"/>
      <c r="AL249" s="221"/>
      <c r="AM249" s="221"/>
      <c r="AN249" s="221"/>
      <c r="AO249" s="221"/>
      <c r="AP249" s="221"/>
      <c r="AQ249" s="221"/>
      <c r="AR249" s="221"/>
      <c r="AS249" s="221"/>
      <c r="AT249" s="221"/>
      <c r="AU249" s="221"/>
      <c r="AV249" s="221"/>
      <c r="AW249" s="221"/>
      <c r="AX249" s="221"/>
      <c r="AY249" s="221"/>
      <c r="AZ249" s="221"/>
      <c r="BA249" s="221"/>
      <c r="BB249" s="221"/>
      <c r="BC249" s="221"/>
      <c r="BD249" s="221"/>
      <c r="BE249" s="221"/>
      <c r="BF249" s="221"/>
      <c r="BG249" s="221"/>
      <c r="BH249" s="221"/>
      <c r="BI249" s="221"/>
      <c r="BJ249" s="221"/>
      <c r="BK249" s="221"/>
      <c r="BL249" s="221"/>
      <c r="BM249" s="221"/>
      <c r="BN249" s="221"/>
      <c r="BO249" s="221"/>
      <c r="BP249" s="221"/>
      <c r="BQ249" s="221"/>
      <c r="BR249" s="221"/>
      <c r="BS249" s="221"/>
      <c r="BT249" s="221"/>
      <c r="BU249" s="221"/>
      <c r="BV249" s="221"/>
      <c r="BW249" s="221"/>
      <c r="BX249" s="221"/>
      <c r="BY249" s="221"/>
      <c r="BZ249" s="221"/>
      <c r="CA249" s="221"/>
      <c r="CB249" s="221"/>
      <c r="CC249" s="221"/>
      <c r="CD249" s="221"/>
      <c r="CE249" s="221"/>
      <c r="CF249" s="221"/>
      <c r="CG249" s="221"/>
      <c r="CH249" s="221"/>
      <c r="CI249" s="221"/>
      <c r="CJ249" s="221"/>
      <c r="CK249" s="221"/>
      <c r="CL249" s="221"/>
      <c r="CM249" s="221"/>
      <c r="CN249" s="221"/>
      <c r="CO249" s="221"/>
      <c r="CP249" s="221"/>
      <c r="CQ249" s="221"/>
      <c r="CR249" s="221"/>
      <c r="CS249" s="221"/>
      <c r="CT249" s="221"/>
      <c r="CU249" s="221"/>
      <c r="CV249" s="221"/>
      <c r="CW249" s="221"/>
      <c r="CX249" s="221"/>
      <c r="CY249" s="221"/>
      <c r="CZ249" s="221"/>
      <c r="DA249" s="221"/>
      <c r="DB249" s="221"/>
      <c r="DC249" s="221"/>
      <c r="DD249" s="221"/>
      <c r="DE249" s="221"/>
      <c r="DF249" s="221"/>
      <c r="DG249" s="221"/>
      <c r="DH249" s="221"/>
      <c r="DI249" s="221"/>
      <c r="DJ249" s="221"/>
      <c r="DK249" s="221"/>
      <c r="DL249" s="221"/>
      <c r="DM249" s="221"/>
      <c r="DN249" s="221"/>
      <c r="DO249" s="221"/>
      <c r="DP249" s="221"/>
      <c r="DQ249" s="221"/>
      <c r="DR249" s="221"/>
      <c r="DS249" s="221"/>
      <c r="DT249" s="221"/>
      <c r="DU249" s="221"/>
      <c r="DV249" s="221"/>
      <c r="DW249" s="221"/>
      <c r="DX249" s="221"/>
      <c r="DY249" s="221"/>
      <c r="DZ249" s="221"/>
      <c r="EA249" s="221"/>
      <c r="EB249" s="221"/>
      <c r="EC249" s="221"/>
      <c r="ED249" s="221"/>
      <c r="EE249" s="221"/>
      <c r="EF249" s="221"/>
      <c r="EG249" s="221"/>
      <c r="EH249" s="221"/>
      <c r="EI249" s="221"/>
      <c r="EJ249" s="221"/>
      <c r="EK249" s="221"/>
      <c r="EL249" s="221"/>
      <c r="EM249" s="221"/>
      <c r="EN249" s="221"/>
      <c r="EO249" s="221"/>
      <c r="EP249" s="221"/>
      <c r="EQ249" s="221"/>
      <c r="ER249" s="221"/>
      <c r="ES249" s="221"/>
      <c r="ET249" s="221"/>
      <c r="EU249" s="221"/>
      <c r="EV249" s="221"/>
      <c r="EW249" s="221"/>
      <c r="EX249" s="221"/>
      <c r="EY249" s="221"/>
      <c r="EZ249" s="221"/>
      <c r="FA249" s="221"/>
      <c r="FB249" s="221"/>
      <c r="FC249" s="221"/>
      <c r="FD249" s="221"/>
      <c r="FE249" s="221"/>
      <c r="FF249" s="221"/>
      <c r="FG249" s="221"/>
      <c r="FH249" s="221"/>
      <c r="FI249" s="221"/>
      <c r="FJ249" s="221"/>
      <c r="FK249" s="221"/>
      <c r="FL249" s="221"/>
      <c r="FM249" s="221"/>
      <c r="FN249" s="221"/>
      <c r="FO249" s="221"/>
      <c r="FP249" s="221"/>
      <c r="FQ249" s="221"/>
      <c r="FR249" s="221"/>
      <c r="FS249" s="221"/>
      <c r="FT249" s="221"/>
      <c r="FU249" s="221"/>
      <c r="FV249" s="221"/>
      <c r="FW249" s="221"/>
      <c r="FX249" s="221"/>
      <c r="FY249" s="221"/>
      <c r="FZ249" s="221"/>
      <c r="GA249" s="221"/>
      <c r="GB249" s="221"/>
      <c r="GC249" s="221"/>
      <c r="GD249" s="221"/>
      <c r="GE249" s="221"/>
      <c r="GF249" s="221"/>
      <c r="GG249" s="221"/>
      <c r="GH249" s="221"/>
      <c r="GI249" s="221"/>
      <c r="GJ249" s="221"/>
      <c r="GK249" s="221"/>
      <c r="GL249" s="221"/>
      <c r="GM249" s="221"/>
      <c r="GN249" s="221"/>
      <c r="GO249" s="221"/>
      <c r="GP249" s="221"/>
      <c r="GQ249" s="221"/>
      <c r="GR249" s="221"/>
      <c r="GS249" s="221"/>
      <c r="GT249" s="221"/>
      <c r="GU249" s="221"/>
      <c r="GV249" s="221"/>
      <c r="GW249" s="221"/>
      <c r="GX249" s="221"/>
      <c r="GY249" s="221"/>
      <c r="GZ249" s="221"/>
      <c r="HA249" s="221"/>
      <c r="HB249" s="221"/>
      <c r="HC249" s="221"/>
      <c r="HD249" s="221"/>
      <c r="HE249" s="221"/>
      <c r="HF249" s="221"/>
      <c r="HG249" s="221"/>
      <c r="HH249" s="221"/>
      <c r="HI249" s="221"/>
      <c r="HJ249" s="221"/>
      <c r="HK249" s="221"/>
      <c r="HL249" s="221"/>
      <c r="HM249" s="221"/>
      <c r="HN249" s="221"/>
      <c r="HO249" s="221"/>
      <c r="HP249" s="221"/>
      <c r="HQ249" s="221"/>
      <c r="HR249" s="221"/>
      <c r="HS249" s="221"/>
      <c r="HT249" s="221"/>
      <c r="HU249" s="221"/>
      <c r="HV249" s="221"/>
      <c r="HW249" s="221"/>
      <c r="HX249" s="221"/>
      <c r="HY249" s="221"/>
      <c r="HZ249" s="221"/>
      <c r="IA249" s="221"/>
      <c r="IB249" s="221"/>
      <c r="IC249" s="221"/>
      <c r="ID249" s="221"/>
      <c r="IE249" s="221"/>
      <c r="IF249" s="221"/>
      <c r="IG249" s="221"/>
      <c r="IH249" s="221"/>
      <c r="II249" s="221"/>
      <c r="IJ249" s="221"/>
      <c r="IK249" s="221"/>
      <c r="IL249" s="221"/>
      <c r="IM249" s="221"/>
      <c r="IN249" s="221"/>
      <c r="IO249" s="221"/>
      <c r="IP249" s="221"/>
      <c r="IQ249" s="221"/>
      <c r="IR249" s="221"/>
      <c r="IS249" s="221"/>
      <c r="IT249" s="221"/>
      <c r="IU249" s="221"/>
      <c r="IV249" s="221"/>
      <c r="IW249" s="221"/>
      <c r="IX249" s="221"/>
      <c r="IY249" s="221"/>
      <c r="IZ249" s="221"/>
      <c r="JA249" s="221"/>
      <c r="JB249" s="221"/>
      <c r="JC249" s="221"/>
      <c r="JD249" s="221"/>
      <c r="JE249" s="221"/>
      <c r="JF249" s="221"/>
      <c r="JG249" s="221"/>
      <c r="JH249" s="221"/>
      <c r="JI249" s="221"/>
      <c r="JJ249" s="221"/>
      <c r="JK249" s="221"/>
      <c r="JL249" s="221"/>
      <c r="JM249" s="221"/>
      <c r="JN249" s="221"/>
      <c r="JO249" s="221"/>
      <c r="JP249" s="221"/>
      <c r="JQ249" s="221"/>
      <c r="JR249" s="221"/>
      <c r="JS249" s="221"/>
      <c r="JT249" s="221"/>
      <c r="JU249" s="221"/>
      <c r="JV249" s="221"/>
      <c r="JW249" s="221"/>
      <c r="JX249" s="221"/>
      <c r="JY249" s="221"/>
      <c r="JZ249" s="221"/>
      <c r="KA249" s="221"/>
      <c r="KB249" s="221"/>
      <c r="KC249" s="221"/>
      <c r="KD249" s="221"/>
      <c r="KE249" s="221"/>
      <c r="KF249" s="221"/>
      <c r="KG249" s="221"/>
      <c r="KH249" s="221"/>
      <c r="KI249" s="221"/>
      <c r="KJ249" s="221"/>
      <c r="KK249" s="221"/>
      <c r="KL249" s="221"/>
      <c r="KM249" s="221"/>
      <c r="KN249" s="221"/>
      <c r="KO249" s="221"/>
      <c r="KP249" s="221"/>
      <c r="KQ249" s="221"/>
      <c r="KR249" s="221"/>
      <c r="KS249" s="221"/>
      <c r="KT249" s="221"/>
      <c r="KU249" s="221"/>
      <c r="KV249" s="221"/>
      <c r="KW249" s="221"/>
      <c r="KX249" s="221"/>
      <c r="KY249" s="221"/>
      <c r="KZ249" s="221"/>
      <c r="LA249" s="221"/>
      <c r="LB249" s="221"/>
      <c r="LC249" s="221"/>
      <c r="LD249" s="221"/>
      <c r="LE249" s="221"/>
      <c r="LF249" s="221"/>
      <c r="LG249" s="221"/>
      <c r="LH249" s="221"/>
      <c r="LI249" s="221"/>
      <c r="LJ249" s="221"/>
      <c r="LK249" s="221"/>
      <c r="LL249" s="221"/>
      <c r="LM249" s="221"/>
      <c r="LN249" s="221"/>
      <c r="LO249" s="221"/>
      <c r="LP249" s="221"/>
      <c r="LQ249" s="221"/>
      <c r="LR249" s="221"/>
      <c r="LS249" s="221"/>
      <c r="LT249" s="221"/>
      <c r="LU249" s="221"/>
      <c r="LV249" s="221"/>
      <c r="LW249" s="221"/>
      <c r="LX249" s="221"/>
      <c r="LY249" s="221"/>
      <c r="LZ249" s="221"/>
      <c r="MA249" s="221"/>
      <c r="MB249" s="221"/>
      <c r="MC249" s="221"/>
      <c r="MD249" s="221"/>
      <c r="ME249" s="221"/>
      <c r="MF249" s="221"/>
      <c r="MG249" s="221"/>
      <c r="MH249" s="221"/>
      <c r="MI249" s="221"/>
      <c r="MJ249" s="221"/>
      <c r="MK249" s="221"/>
      <c r="ML249" s="221"/>
      <c r="MM249" s="221"/>
      <c r="MN249" s="221"/>
      <c r="MO249" s="221"/>
      <c r="MP249" s="221"/>
      <c r="MQ249" s="221"/>
      <c r="MR249" s="221"/>
      <c r="MS249" s="221"/>
      <c r="MT249" s="221"/>
      <c r="MU249" s="221"/>
      <c r="MV249" s="221"/>
      <c r="MW249" s="221"/>
      <c r="MX249" s="221"/>
      <c r="MY249" s="221"/>
      <c r="MZ249" s="221"/>
      <c r="NA249" s="221"/>
      <c r="NB249" s="221"/>
      <c r="NC249" s="221"/>
      <c r="ND249" s="221"/>
      <c r="NE249" s="221"/>
      <c r="NF249" s="221"/>
      <c r="NG249" s="221"/>
      <c r="NH249" s="221"/>
      <c r="NI249" s="221"/>
      <c r="NJ249" s="221"/>
      <c r="NK249" s="221"/>
      <c r="NL249" s="221"/>
      <c r="NM249" s="221"/>
      <c r="NN249" s="221"/>
      <c r="NO249" s="221"/>
      <c r="NP249" s="221"/>
      <c r="NQ249" s="221"/>
      <c r="NR249" s="221"/>
      <c r="NS249" s="221"/>
      <c r="NT249" s="221"/>
      <c r="NU249" s="221"/>
      <c r="NV249" s="221"/>
      <c r="NW249" s="221"/>
      <c r="NX249" s="221"/>
      <c r="NY249" s="221"/>
      <c r="NZ249" s="221"/>
      <c r="OA249" s="221"/>
      <c r="OB249" s="221"/>
      <c r="OC249" s="221"/>
      <c r="OD249" s="221"/>
      <c r="OE249" s="221"/>
      <c r="OF249" s="221"/>
      <c r="OG249" s="221"/>
      <c r="OH249" s="221"/>
      <c r="OI249" s="221"/>
      <c r="OJ249" s="221"/>
      <c r="OK249" s="221"/>
      <c r="OL249" s="221"/>
      <c r="OM249" s="221"/>
      <c r="ON249" s="221"/>
      <c r="OO249" s="221"/>
      <c r="OP249" s="221"/>
      <c r="OQ249" s="221"/>
      <c r="OR249" s="221"/>
      <c r="OS249" s="221"/>
      <c r="OT249" s="221"/>
      <c r="OU249" s="221"/>
      <c r="OV249" s="221"/>
      <c r="OW249" s="221"/>
      <c r="OX249" s="221"/>
      <c r="OY249" s="221"/>
      <c r="OZ249" s="221"/>
      <c r="PA249" s="221"/>
      <c r="PB249" s="221"/>
      <c r="PC249" s="221"/>
      <c r="PD249" s="225"/>
    </row>
    <row r="250" spans="1:420" ht="15.95" customHeight="1">
      <c r="A250" s="365"/>
      <c r="B250" s="163"/>
      <c r="C250" s="567"/>
      <c r="D250" s="568"/>
      <c r="E250" s="568"/>
      <c r="F250" s="568"/>
      <c r="G250" s="568"/>
      <c r="H250" s="568"/>
      <c r="I250" s="568"/>
      <c r="J250" s="568"/>
      <c r="K250" s="568"/>
      <c r="L250" s="568"/>
      <c r="M250" s="568"/>
      <c r="N250" s="568"/>
      <c r="O250" s="568"/>
      <c r="P250" s="568"/>
      <c r="Q250" s="568"/>
      <c r="R250" s="568"/>
      <c r="S250" s="568"/>
      <c r="T250" s="568"/>
      <c r="U250" s="209"/>
    </row>
    <row r="251" spans="1:420" s="18" customFormat="1" ht="18.75">
      <c r="A251" s="416" t="s">
        <v>268</v>
      </c>
      <c r="B251" s="416"/>
      <c r="C251" s="417"/>
      <c r="D251" s="417"/>
      <c r="E251" s="417"/>
      <c r="F251" s="417"/>
      <c r="G251" s="172">
        <f>SUM(G3:G248)</f>
        <v>93.95</v>
      </c>
      <c r="H251" s="152">
        <f>SUM(H3:H248)</f>
        <v>216.25</v>
      </c>
      <c r="I251" s="153">
        <f>SUM(I3:I248)</f>
        <v>149.35</v>
      </c>
      <c r="J251" s="47">
        <f>SUM(J3:J248)</f>
        <v>151.27666666666667</v>
      </c>
      <c r="K251" s="366">
        <f>SUM(K3:K248)</f>
        <v>20.383333333333329</v>
      </c>
      <c r="L251" s="48">
        <f>SUM(L3:L248)</f>
        <v>3.9790277777777772</v>
      </c>
      <c r="M251" s="367">
        <f>SUM(M3:M248)</f>
        <v>22.691500000000001</v>
      </c>
      <c r="N251" s="368">
        <f>SUM(N3:N248)</f>
        <v>0</v>
      </c>
      <c r="O251" s="368">
        <f>SUM(O3:O248)</f>
        <v>30.255333333333343</v>
      </c>
      <c r="P251" s="368">
        <f>SUM(P3:P248)</f>
        <v>37.819166666666668</v>
      </c>
      <c r="Q251" s="364"/>
      <c r="R251" s="362">
        <f>SUM(R3:R248)</f>
        <v>311.77104000000008</v>
      </c>
      <c r="S251" s="364"/>
      <c r="T251" s="363">
        <f t="shared" ref="G251:T251" si="196">SUM(T3:T248)</f>
        <v>1229.0921590947999</v>
      </c>
      <c r="U251" s="216"/>
    </row>
    <row r="252" spans="1:420" ht="15.75">
      <c r="A252" s="413" t="s">
        <v>269</v>
      </c>
      <c r="B252" s="414"/>
      <c r="C252" s="414"/>
      <c r="D252" s="414"/>
      <c r="E252" s="414"/>
      <c r="F252" s="414"/>
      <c r="G252" s="414"/>
      <c r="H252" s="414"/>
      <c r="I252" s="414"/>
      <c r="J252" s="414"/>
      <c r="K252" s="414"/>
      <c r="L252" s="414"/>
      <c r="M252" s="414"/>
      <c r="N252" s="414"/>
      <c r="O252" s="414"/>
      <c r="P252" s="415"/>
      <c r="Q252" s="364"/>
      <c r="R252" s="372">
        <f>SQRT(L251)</f>
        <v>1.9947500539610914</v>
      </c>
      <c r="S252" s="373"/>
      <c r="T252" s="373"/>
      <c r="U252" s="209"/>
    </row>
    <row r="253" spans="1:420" ht="15.75">
      <c r="A253" s="413" t="s">
        <v>270</v>
      </c>
      <c r="B253" s="414"/>
      <c r="C253" s="414"/>
      <c r="D253" s="414"/>
      <c r="E253" s="414"/>
      <c r="F253" s="414"/>
      <c r="G253" s="414"/>
      <c r="H253" s="414"/>
      <c r="I253" s="414"/>
      <c r="J253" s="414"/>
      <c r="K253" s="414"/>
      <c r="L253" s="414"/>
      <c r="M253" s="414"/>
      <c r="N253" s="414"/>
      <c r="O253" s="414"/>
      <c r="P253" s="415"/>
      <c r="Q253" s="364"/>
      <c r="R253" s="369">
        <f>R251+(2*R252)</f>
        <v>315.76054010792228</v>
      </c>
      <c r="S253" s="364"/>
      <c r="T253" s="370">
        <f>T251+(2*R252)</f>
        <v>1233.081659202722</v>
      </c>
      <c r="U253" s="209"/>
    </row>
    <row r="254" spans="1:420" ht="15.75">
      <c r="A254" s="413" t="s">
        <v>271</v>
      </c>
      <c r="B254" s="414"/>
      <c r="C254" s="414"/>
      <c r="D254" s="414"/>
      <c r="E254" s="414"/>
      <c r="F254" s="414"/>
      <c r="G254" s="414"/>
      <c r="H254" s="414"/>
      <c r="I254" s="414"/>
      <c r="J254" s="414"/>
      <c r="K254" s="414"/>
      <c r="L254" s="414"/>
      <c r="M254" s="414"/>
      <c r="N254" s="414"/>
      <c r="O254" s="414"/>
      <c r="P254" s="415"/>
      <c r="Q254" s="503">
        <f>G251+G251*'Input Data'!B2+G251*'Input Data'!B3+G251*'Input Data'!B4+G251*'Input Data'!B5</f>
        <v>150.32000000000002</v>
      </c>
      <c r="R254" s="504"/>
      <c r="S254" s="504"/>
      <c r="T254" s="505"/>
      <c r="U254" s="209"/>
    </row>
    <row r="255" spans="1:420" ht="15.75">
      <c r="A255" s="413" t="s">
        <v>272</v>
      </c>
      <c r="B255" s="414"/>
      <c r="C255" s="414"/>
      <c r="D255" s="414"/>
      <c r="E255" s="414"/>
      <c r="F255" s="414"/>
      <c r="G255" s="414"/>
      <c r="H255" s="414"/>
      <c r="I255" s="414"/>
      <c r="J255" s="414"/>
      <c r="K255" s="414"/>
      <c r="L255" s="414"/>
      <c r="M255" s="414"/>
      <c r="N255" s="414"/>
      <c r="O255" s="414"/>
      <c r="P255" s="415"/>
      <c r="Q255" s="503">
        <f>H251+G251*'Input Data'!B2+H251*'Input Data'!B3+H251*'Input Data'!B4+H251*'Input Data'!B5</f>
        <v>327.65499999999997</v>
      </c>
      <c r="R255" s="504"/>
      <c r="S255" s="504"/>
      <c r="T255" s="505"/>
      <c r="U255" s="209"/>
    </row>
    <row r="256" spans="1:420" ht="15"/>
  </sheetData>
  <mergeCells count="1368">
    <mergeCell ref="D105:D109"/>
    <mergeCell ref="D110:D115"/>
    <mergeCell ref="F100:F102"/>
    <mergeCell ref="D100:D102"/>
    <mergeCell ref="F96:F97"/>
    <mergeCell ref="D94:D95"/>
    <mergeCell ref="D96:D97"/>
    <mergeCell ref="D89:D91"/>
    <mergeCell ref="Q254:T254"/>
    <mergeCell ref="Q255:T255"/>
    <mergeCell ref="B227:T227"/>
    <mergeCell ref="F220:F222"/>
    <mergeCell ref="D220:D222"/>
    <mergeCell ref="F210:F211"/>
    <mergeCell ref="D210:D211"/>
    <mergeCell ref="F194:F197"/>
    <mergeCell ref="D194:D197"/>
    <mergeCell ref="F178:F182"/>
    <mergeCell ref="D178:D182"/>
    <mergeCell ref="F169:F170"/>
    <mergeCell ref="F162:F165"/>
    <mergeCell ref="F157:F158"/>
    <mergeCell ref="F173:F175"/>
    <mergeCell ref="F124:F125"/>
    <mergeCell ref="F126:F127"/>
    <mergeCell ref="F128:F130"/>
    <mergeCell ref="D128:D130"/>
    <mergeCell ref="D124:D125"/>
    <mergeCell ref="F139:F140"/>
    <mergeCell ref="D139:D140"/>
    <mergeCell ref="D169:D170"/>
    <mergeCell ref="D157:D158"/>
    <mergeCell ref="D162:D165"/>
    <mergeCell ref="D173:D175"/>
    <mergeCell ref="T94:T95"/>
    <mergeCell ref="T124:T125"/>
    <mergeCell ref="T126:T127"/>
    <mergeCell ref="T128:T130"/>
    <mergeCell ref="T139:T140"/>
    <mergeCell ref="T157:T158"/>
    <mergeCell ref="Q169:Q170"/>
    <mergeCell ref="N178:N182"/>
    <mergeCell ref="O178:O182"/>
    <mergeCell ref="B156:B159"/>
    <mergeCell ref="P210:P211"/>
    <mergeCell ref="Q210:Q211"/>
    <mergeCell ref="G220:G222"/>
    <mergeCell ref="H220:H222"/>
    <mergeCell ref="I220:I222"/>
    <mergeCell ref="J220:J222"/>
    <mergeCell ref="K220:K222"/>
    <mergeCell ref="L220:L222"/>
    <mergeCell ref="M220:M222"/>
    <mergeCell ref="N220:N222"/>
    <mergeCell ref="O220:O222"/>
    <mergeCell ref="P220:P222"/>
    <mergeCell ref="Q220:Q222"/>
    <mergeCell ref="G210:G211"/>
    <mergeCell ref="H210:H211"/>
    <mergeCell ref="I210:I211"/>
    <mergeCell ref="J210:J211"/>
    <mergeCell ref="K210:K211"/>
    <mergeCell ref="L210:L211"/>
    <mergeCell ref="M210:M211"/>
    <mergeCell ref="N210:N211"/>
    <mergeCell ref="O210:O211"/>
    <mergeCell ref="G178:G182"/>
    <mergeCell ref="H178:H182"/>
    <mergeCell ref="I178:I182"/>
    <mergeCell ref="J178:J182"/>
    <mergeCell ref="K178:K182"/>
    <mergeCell ref="L178:L182"/>
    <mergeCell ref="M178:M182"/>
    <mergeCell ref="P178:P182"/>
    <mergeCell ref="Q178:Q182"/>
    <mergeCell ref="N157:N158"/>
    <mergeCell ref="O157:O158"/>
    <mergeCell ref="P157:P158"/>
    <mergeCell ref="Q157:Q158"/>
    <mergeCell ref="P169:P170"/>
    <mergeCell ref="P173:P175"/>
    <mergeCell ref="Q173:Q175"/>
    <mergeCell ref="G194:G197"/>
    <mergeCell ref="H194:H197"/>
    <mergeCell ref="I194:I197"/>
    <mergeCell ref="G173:G175"/>
    <mergeCell ref="H173:H175"/>
    <mergeCell ref="I173:I175"/>
    <mergeCell ref="N173:N175"/>
    <mergeCell ref="O173:O175"/>
    <mergeCell ref="G169:G170"/>
    <mergeCell ref="H169:H170"/>
    <mergeCell ref="I169:I170"/>
    <mergeCell ref="J169:J170"/>
    <mergeCell ref="K169:K170"/>
    <mergeCell ref="L169:L170"/>
    <mergeCell ref="M169:M170"/>
    <mergeCell ref="N169:N170"/>
    <mergeCell ref="O169:O170"/>
    <mergeCell ref="R178:R182"/>
    <mergeCell ref="P126:P127"/>
    <mergeCell ref="Q126:Q127"/>
    <mergeCell ref="R157:R158"/>
    <mergeCell ref="G162:G165"/>
    <mergeCell ref="H162:H165"/>
    <mergeCell ref="I162:I165"/>
    <mergeCell ref="J162:J165"/>
    <mergeCell ref="K162:K165"/>
    <mergeCell ref="L162:L165"/>
    <mergeCell ref="M162:M165"/>
    <mergeCell ref="N162:N165"/>
    <mergeCell ref="O162:O165"/>
    <mergeCell ref="P162:P165"/>
    <mergeCell ref="Q162:Q165"/>
    <mergeCell ref="R162:R165"/>
    <mergeCell ref="I157:I158"/>
    <mergeCell ref="J157:J158"/>
    <mergeCell ref="K157:K158"/>
    <mergeCell ref="L157:L158"/>
    <mergeCell ref="M157:M158"/>
    <mergeCell ref="G139:G140"/>
    <mergeCell ref="H139:H140"/>
    <mergeCell ref="I139:I140"/>
    <mergeCell ref="J139:J140"/>
    <mergeCell ref="K139:K140"/>
    <mergeCell ref="L139:L140"/>
    <mergeCell ref="M139:M140"/>
    <mergeCell ref="N139:N140"/>
    <mergeCell ref="G126:G127"/>
    <mergeCell ref="XAW227:XBK227"/>
    <mergeCell ref="XBM227:XCA227"/>
    <mergeCell ref="XCC227:XCQ227"/>
    <mergeCell ref="XCS227:XDG227"/>
    <mergeCell ref="XDI227:XDW227"/>
    <mergeCell ref="XDY227:XEM227"/>
    <mergeCell ref="XEO227:XFC227"/>
    <mergeCell ref="G89:G91"/>
    <mergeCell ref="H89:H91"/>
    <mergeCell ref="I89:I91"/>
    <mergeCell ref="J89:J91"/>
    <mergeCell ref="K89:K91"/>
    <mergeCell ref="L89:L91"/>
    <mergeCell ref="M89:M91"/>
    <mergeCell ref="N89:N91"/>
    <mergeCell ref="O89:O91"/>
    <mergeCell ref="WVI227:WVW227"/>
    <mergeCell ref="WVY227:WWM227"/>
    <mergeCell ref="WWO227:WXC227"/>
    <mergeCell ref="WXE227:WXS227"/>
    <mergeCell ref="WXU227:WYI227"/>
    <mergeCell ref="WYK227:WYY227"/>
    <mergeCell ref="WZA227:WZO227"/>
    <mergeCell ref="WZQ227:XAE227"/>
    <mergeCell ref="XAG227:XAU227"/>
    <mergeCell ref="WPU227:WQI227"/>
    <mergeCell ref="L105:L109"/>
    <mergeCell ref="M105:M109"/>
    <mergeCell ref="N105:N109"/>
    <mergeCell ref="G100:G102"/>
    <mergeCell ref="G105:G109"/>
    <mergeCell ref="H105:H109"/>
    <mergeCell ref="WQK227:WQY227"/>
    <mergeCell ref="WRA227:WRO227"/>
    <mergeCell ref="WRQ227:WSE227"/>
    <mergeCell ref="WSG227:WSU227"/>
    <mergeCell ref="WSW227:WTK227"/>
    <mergeCell ref="WTM227:WUA227"/>
    <mergeCell ref="WUC227:WUQ227"/>
    <mergeCell ref="WUS227:WVG227"/>
    <mergeCell ref="WKG227:WKU227"/>
    <mergeCell ref="WKW227:WLK227"/>
    <mergeCell ref="WLM227:WMA227"/>
    <mergeCell ref="WMC227:WMQ227"/>
    <mergeCell ref="WMS227:WNG227"/>
    <mergeCell ref="WNI227:WNW227"/>
    <mergeCell ref="WNY227:WOM227"/>
    <mergeCell ref="WOO227:WPC227"/>
    <mergeCell ref="WPE227:WPS227"/>
    <mergeCell ref="WES227:WFG227"/>
    <mergeCell ref="WFI227:WFW227"/>
    <mergeCell ref="WFY227:WGM227"/>
    <mergeCell ref="WGO227:WHC227"/>
    <mergeCell ref="WHE227:WHS227"/>
    <mergeCell ref="WHU227:WII227"/>
    <mergeCell ref="WIK227:WIY227"/>
    <mergeCell ref="WJA227:WJO227"/>
    <mergeCell ref="WJQ227:WKE227"/>
    <mergeCell ref="VZE227:VZS227"/>
    <mergeCell ref="VZU227:WAI227"/>
    <mergeCell ref="WAK227:WAY227"/>
    <mergeCell ref="WBA227:WBO227"/>
    <mergeCell ref="WBQ227:WCE227"/>
    <mergeCell ref="WCG227:WCU227"/>
    <mergeCell ref="WCW227:WDK227"/>
    <mergeCell ref="WDM227:WEA227"/>
    <mergeCell ref="WEC227:WEQ227"/>
    <mergeCell ref="VTQ227:VUE227"/>
    <mergeCell ref="VUG227:VUU227"/>
    <mergeCell ref="VUW227:VVK227"/>
    <mergeCell ref="VVM227:VWA227"/>
    <mergeCell ref="VWC227:VWQ227"/>
    <mergeCell ref="VWS227:VXG227"/>
    <mergeCell ref="VXI227:VXW227"/>
    <mergeCell ref="VXY227:VYM227"/>
    <mergeCell ref="VYO227:VZC227"/>
    <mergeCell ref="VOC227:VOQ227"/>
    <mergeCell ref="VOS227:VPG227"/>
    <mergeCell ref="VPI227:VPW227"/>
    <mergeCell ref="VPY227:VQM227"/>
    <mergeCell ref="VQO227:VRC227"/>
    <mergeCell ref="VRE227:VRS227"/>
    <mergeCell ref="VRU227:VSI227"/>
    <mergeCell ref="VSK227:VSY227"/>
    <mergeCell ref="VTA227:VTO227"/>
    <mergeCell ref="VIO227:VJC227"/>
    <mergeCell ref="VJE227:VJS227"/>
    <mergeCell ref="VJU227:VKI227"/>
    <mergeCell ref="VKK227:VKY227"/>
    <mergeCell ref="VLA227:VLO227"/>
    <mergeCell ref="VLQ227:VME227"/>
    <mergeCell ref="VMG227:VMU227"/>
    <mergeCell ref="VMW227:VNK227"/>
    <mergeCell ref="VNM227:VOA227"/>
    <mergeCell ref="VDA227:VDO227"/>
    <mergeCell ref="VDQ227:VEE227"/>
    <mergeCell ref="VEG227:VEU227"/>
    <mergeCell ref="VEW227:VFK227"/>
    <mergeCell ref="VFM227:VGA227"/>
    <mergeCell ref="VGC227:VGQ227"/>
    <mergeCell ref="VGS227:VHG227"/>
    <mergeCell ref="VHI227:VHW227"/>
    <mergeCell ref="VHY227:VIM227"/>
    <mergeCell ref="UXM227:UYA227"/>
    <mergeCell ref="UYC227:UYQ227"/>
    <mergeCell ref="UYS227:UZG227"/>
    <mergeCell ref="UZI227:UZW227"/>
    <mergeCell ref="UZY227:VAM227"/>
    <mergeCell ref="VAO227:VBC227"/>
    <mergeCell ref="VBE227:VBS227"/>
    <mergeCell ref="VBU227:VCI227"/>
    <mergeCell ref="VCK227:VCY227"/>
    <mergeCell ref="URY227:USM227"/>
    <mergeCell ref="USO227:UTC227"/>
    <mergeCell ref="UTE227:UTS227"/>
    <mergeCell ref="UTU227:UUI227"/>
    <mergeCell ref="UUK227:UUY227"/>
    <mergeCell ref="UVA227:UVO227"/>
    <mergeCell ref="UVQ227:UWE227"/>
    <mergeCell ref="UWG227:UWU227"/>
    <mergeCell ref="UWW227:UXK227"/>
    <mergeCell ref="UMK227:UMY227"/>
    <mergeCell ref="UNA227:UNO227"/>
    <mergeCell ref="UNQ227:UOE227"/>
    <mergeCell ref="UOG227:UOU227"/>
    <mergeCell ref="UOW227:UPK227"/>
    <mergeCell ref="UPM227:UQA227"/>
    <mergeCell ref="UQC227:UQQ227"/>
    <mergeCell ref="UQS227:URG227"/>
    <mergeCell ref="URI227:URW227"/>
    <mergeCell ref="UGW227:UHK227"/>
    <mergeCell ref="UHM227:UIA227"/>
    <mergeCell ref="UIC227:UIQ227"/>
    <mergeCell ref="UIS227:UJG227"/>
    <mergeCell ref="UJI227:UJW227"/>
    <mergeCell ref="UJY227:UKM227"/>
    <mergeCell ref="UKO227:ULC227"/>
    <mergeCell ref="ULE227:ULS227"/>
    <mergeCell ref="ULU227:UMI227"/>
    <mergeCell ref="UBI227:UBW227"/>
    <mergeCell ref="UBY227:UCM227"/>
    <mergeCell ref="UCO227:UDC227"/>
    <mergeCell ref="UDE227:UDS227"/>
    <mergeCell ref="UDU227:UEI227"/>
    <mergeCell ref="UEK227:UEY227"/>
    <mergeCell ref="UFA227:UFO227"/>
    <mergeCell ref="UFQ227:UGE227"/>
    <mergeCell ref="UGG227:UGU227"/>
    <mergeCell ref="TVU227:TWI227"/>
    <mergeCell ref="TWK227:TWY227"/>
    <mergeCell ref="TXA227:TXO227"/>
    <mergeCell ref="TXQ227:TYE227"/>
    <mergeCell ref="TYG227:TYU227"/>
    <mergeCell ref="TYW227:TZK227"/>
    <mergeCell ref="TZM227:UAA227"/>
    <mergeCell ref="UAC227:UAQ227"/>
    <mergeCell ref="UAS227:UBG227"/>
    <mergeCell ref="TQG227:TQU227"/>
    <mergeCell ref="TQW227:TRK227"/>
    <mergeCell ref="TRM227:TSA227"/>
    <mergeCell ref="TSC227:TSQ227"/>
    <mergeCell ref="TSS227:TTG227"/>
    <mergeCell ref="TTI227:TTW227"/>
    <mergeCell ref="TTY227:TUM227"/>
    <mergeCell ref="TUO227:TVC227"/>
    <mergeCell ref="TVE227:TVS227"/>
    <mergeCell ref="TKS227:TLG227"/>
    <mergeCell ref="TLI227:TLW227"/>
    <mergeCell ref="TLY227:TMM227"/>
    <mergeCell ref="TMO227:TNC227"/>
    <mergeCell ref="TNE227:TNS227"/>
    <mergeCell ref="TNU227:TOI227"/>
    <mergeCell ref="TOK227:TOY227"/>
    <mergeCell ref="TPA227:TPO227"/>
    <mergeCell ref="TPQ227:TQE227"/>
    <mergeCell ref="TFE227:TFS227"/>
    <mergeCell ref="TFU227:TGI227"/>
    <mergeCell ref="TGK227:TGY227"/>
    <mergeCell ref="THA227:THO227"/>
    <mergeCell ref="THQ227:TIE227"/>
    <mergeCell ref="TIG227:TIU227"/>
    <mergeCell ref="TIW227:TJK227"/>
    <mergeCell ref="TJM227:TKA227"/>
    <mergeCell ref="TKC227:TKQ227"/>
    <mergeCell ref="SZQ227:TAE227"/>
    <mergeCell ref="TAG227:TAU227"/>
    <mergeCell ref="TAW227:TBK227"/>
    <mergeCell ref="TBM227:TCA227"/>
    <mergeCell ref="TCC227:TCQ227"/>
    <mergeCell ref="TCS227:TDG227"/>
    <mergeCell ref="TDI227:TDW227"/>
    <mergeCell ref="TDY227:TEM227"/>
    <mergeCell ref="TEO227:TFC227"/>
    <mergeCell ref="SUC227:SUQ227"/>
    <mergeCell ref="SUS227:SVG227"/>
    <mergeCell ref="SVI227:SVW227"/>
    <mergeCell ref="SVY227:SWM227"/>
    <mergeCell ref="SWO227:SXC227"/>
    <mergeCell ref="SXE227:SXS227"/>
    <mergeCell ref="SXU227:SYI227"/>
    <mergeCell ref="SYK227:SYY227"/>
    <mergeCell ref="SZA227:SZO227"/>
    <mergeCell ref="SOO227:SPC227"/>
    <mergeCell ref="SPE227:SPS227"/>
    <mergeCell ref="SPU227:SQI227"/>
    <mergeCell ref="SQK227:SQY227"/>
    <mergeCell ref="SRA227:SRO227"/>
    <mergeCell ref="SRQ227:SSE227"/>
    <mergeCell ref="SSG227:SSU227"/>
    <mergeCell ref="SSW227:STK227"/>
    <mergeCell ref="STM227:SUA227"/>
    <mergeCell ref="SJA227:SJO227"/>
    <mergeCell ref="SJQ227:SKE227"/>
    <mergeCell ref="SKG227:SKU227"/>
    <mergeCell ref="SKW227:SLK227"/>
    <mergeCell ref="SLM227:SMA227"/>
    <mergeCell ref="SMC227:SMQ227"/>
    <mergeCell ref="SMS227:SNG227"/>
    <mergeCell ref="SNI227:SNW227"/>
    <mergeCell ref="SNY227:SOM227"/>
    <mergeCell ref="SDM227:SEA227"/>
    <mergeCell ref="SEC227:SEQ227"/>
    <mergeCell ref="SES227:SFG227"/>
    <mergeCell ref="SFI227:SFW227"/>
    <mergeCell ref="SFY227:SGM227"/>
    <mergeCell ref="SGO227:SHC227"/>
    <mergeCell ref="SHE227:SHS227"/>
    <mergeCell ref="SHU227:SII227"/>
    <mergeCell ref="SIK227:SIY227"/>
    <mergeCell ref="RXY227:RYM227"/>
    <mergeCell ref="RYO227:RZC227"/>
    <mergeCell ref="RZE227:RZS227"/>
    <mergeCell ref="RZU227:SAI227"/>
    <mergeCell ref="SAK227:SAY227"/>
    <mergeCell ref="SBA227:SBO227"/>
    <mergeCell ref="SBQ227:SCE227"/>
    <mergeCell ref="SCG227:SCU227"/>
    <mergeCell ref="SCW227:SDK227"/>
    <mergeCell ref="RSK227:RSY227"/>
    <mergeCell ref="RTA227:RTO227"/>
    <mergeCell ref="RTQ227:RUE227"/>
    <mergeCell ref="RUG227:RUU227"/>
    <mergeCell ref="RUW227:RVK227"/>
    <mergeCell ref="RVM227:RWA227"/>
    <mergeCell ref="RWC227:RWQ227"/>
    <mergeCell ref="RWS227:RXG227"/>
    <mergeCell ref="RXI227:RXW227"/>
    <mergeCell ref="RMW227:RNK227"/>
    <mergeCell ref="RNM227:ROA227"/>
    <mergeCell ref="ROC227:ROQ227"/>
    <mergeCell ref="ROS227:RPG227"/>
    <mergeCell ref="RPI227:RPW227"/>
    <mergeCell ref="RPY227:RQM227"/>
    <mergeCell ref="RQO227:RRC227"/>
    <mergeCell ref="RRE227:RRS227"/>
    <mergeCell ref="RRU227:RSI227"/>
    <mergeCell ref="RHI227:RHW227"/>
    <mergeCell ref="RHY227:RIM227"/>
    <mergeCell ref="RIO227:RJC227"/>
    <mergeCell ref="RJE227:RJS227"/>
    <mergeCell ref="RJU227:RKI227"/>
    <mergeCell ref="RKK227:RKY227"/>
    <mergeCell ref="RLA227:RLO227"/>
    <mergeCell ref="RLQ227:RME227"/>
    <mergeCell ref="RMG227:RMU227"/>
    <mergeCell ref="RBU227:RCI227"/>
    <mergeCell ref="RCK227:RCY227"/>
    <mergeCell ref="RDA227:RDO227"/>
    <mergeCell ref="RDQ227:REE227"/>
    <mergeCell ref="REG227:REU227"/>
    <mergeCell ref="REW227:RFK227"/>
    <mergeCell ref="RFM227:RGA227"/>
    <mergeCell ref="RGC227:RGQ227"/>
    <mergeCell ref="RGS227:RHG227"/>
    <mergeCell ref="QWG227:QWU227"/>
    <mergeCell ref="QWW227:QXK227"/>
    <mergeCell ref="QXM227:QYA227"/>
    <mergeCell ref="QYC227:QYQ227"/>
    <mergeCell ref="QYS227:QZG227"/>
    <mergeCell ref="QZI227:QZW227"/>
    <mergeCell ref="QZY227:RAM227"/>
    <mergeCell ref="RAO227:RBC227"/>
    <mergeCell ref="RBE227:RBS227"/>
    <mergeCell ref="QQS227:QRG227"/>
    <mergeCell ref="QRI227:QRW227"/>
    <mergeCell ref="QRY227:QSM227"/>
    <mergeCell ref="QSO227:QTC227"/>
    <mergeCell ref="QTE227:QTS227"/>
    <mergeCell ref="QTU227:QUI227"/>
    <mergeCell ref="QUK227:QUY227"/>
    <mergeCell ref="QVA227:QVO227"/>
    <mergeCell ref="QVQ227:QWE227"/>
    <mergeCell ref="QLE227:QLS227"/>
    <mergeCell ref="QLU227:QMI227"/>
    <mergeCell ref="QMK227:QMY227"/>
    <mergeCell ref="QNA227:QNO227"/>
    <mergeCell ref="QNQ227:QOE227"/>
    <mergeCell ref="QOG227:QOU227"/>
    <mergeCell ref="QOW227:QPK227"/>
    <mergeCell ref="QPM227:QQA227"/>
    <mergeCell ref="QQC227:QQQ227"/>
    <mergeCell ref="QFQ227:QGE227"/>
    <mergeCell ref="QGG227:QGU227"/>
    <mergeCell ref="QGW227:QHK227"/>
    <mergeCell ref="QHM227:QIA227"/>
    <mergeCell ref="QIC227:QIQ227"/>
    <mergeCell ref="QIS227:QJG227"/>
    <mergeCell ref="QJI227:QJW227"/>
    <mergeCell ref="QJY227:QKM227"/>
    <mergeCell ref="QKO227:QLC227"/>
    <mergeCell ref="QAC227:QAQ227"/>
    <mergeCell ref="QAS227:QBG227"/>
    <mergeCell ref="QBI227:QBW227"/>
    <mergeCell ref="QBY227:QCM227"/>
    <mergeCell ref="QCO227:QDC227"/>
    <mergeCell ref="QDE227:QDS227"/>
    <mergeCell ref="QDU227:QEI227"/>
    <mergeCell ref="QEK227:QEY227"/>
    <mergeCell ref="QFA227:QFO227"/>
    <mergeCell ref="PUO227:PVC227"/>
    <mergeCell ref="PVE227:PVS227"/>
    <mergeCell ref="PVU227:PWI227"/>
    <mergeCell ref="PWK227:PWY227"/>
    <mergeCell ref="PXA227:PXO227"/>
    <mergeCell ref="PXQ227:PYE227"/>
    <mergeCell ref="PYG227:PYU227"/>
    <mergeCell ref="PYW227:PZK227"/>
    <mergeCell ref="PZM227:QAA227"/>
    <mergeCell ref="PPA227:PPO227"/>
    <mergeCell ref="PPQ227:PQE227"/>
    <mergeCell ref="PQG227:PQU227"/>
    <mergeCell ref="PQW227:PRK227"/>
    <mergeCell ref="PRM227:PSA227"/>
    <mergeCell ref="PSC227:PSQ227"/>
    <mergeCell ref="PSS227:PTG227"/>
    <mergeCell ref="PTI227:PTW227"/>
    <mergeCell ref="PTY227:PUM227"/>
    <mergeCell ref="PJM227:PKA227"/>
    <mergeCell ref="PKC227:PKQ227"/>
    <mergeCell ref="PKS227:PLG227"/>
    <mergeCell ref="PLI227:PLW227"/>
    <mergeCell ref="PLY227:PMM227"/>
    <mergeCell ref="PMO227:PNC227"/>
    <mergeCell ref="PNE227:PNS227"/>
    <mergeCell ref="PNU227:POI227"/>
    <mergeCell ref="POK227:POY227"/>
    <mergeCell ref="PDY227:PEM227"/>
    <mergeCell ref="PEO227:PFC227"/>
    <mergeCell ref="PFE227:PFS227"/>
    <mergeCell ref="PFU227:PGI227"/>
    <mergeCell ref="PGK227:PGY227"/>
    <mergeCell ref="PHA227:PHO227"/>
    <mergeCell ref="PHQ227:PIE227"/>
    <mergeCell ref="PIG227:PIU227"/>
    <mergeCell ref="PIW227:PJK227"/>
    <mergeCell ref="OYK227:OYY227"/>
    <mergeCell ref="OZA227:OZO227"/>
    <mergeCell ref="OZQ227:PAE227"/>
    <mergeCell ref="PAG227:PAU227"/>
    <mergeCell ref="PAW227:PBK227"/>
    <mergeCell ref="PBM227:PCA227"/>
    <mergeCell ref="PCC227:PCQ227"/>
    <mergeCell ref="PCS227:PDG227"/>
    <mergeCell ref="PDI227:PDW227"/>
    <mergeCell ref="OSW227:OTK227"/>
    <mergeCell ref="OTM227:OUA227"/>
    <mergeCell ref="OUC227:OUQ227"/>
    <mergeCell ref="OUS227:OVG227"/>
    <mergeCell ref="OVI227:OVW227"/>
    <mergeCell ref="OVY227:OWM227"/>
    <mergeCell ref="OWO227:OXC227"/>
    <mergeCell ref="OXE227:OXS227"/>
    <mergeCell ref="OXU227:OYI227"/>
    <mergeCell ref="ONI227:ONW227"/>
    <mergeCell ref="ONY227:OOM227"/>
    <mergeCell ref="OOO227:OPC227"/>
    <mergeCell ref="OPE227:OPS227"/>
    <mergeCell ref="OPU227:OQI227"/>
    <mergeCell ref="OQK227:OQY227"/>
    <mergeCell ref="ORA227:ORO227"/>
    <mergeCell ref="ORQ227:OSE227"/>
    <mergeCell ref="OSG227:OSU227"/>
    <mergeCell ref="OHU227:OII227"/>
    <mergeCell ref="OIK227:OIY227"/>
    <mergeCell ref="OJA227:OJO227"/>
    <mergeCell ref="OJQ227:OKE227"/>
    <mergeCell ref="OKG227:OKU227"/>
    <mergeCell ref="OKW227:OLK227"/>
    <mergeCell ref="OLM227:OMA227"/>
    <mergeCell ref="OMC227:OMQ227"/>
    <mergeCell ref="OMS227:ONG227"/>
    <mergeCell ref="OCG227:OCU227"/>
    <mergeCell ref="OCW227:ODK227"/>
    <mergeCell ref="ODM227:OEA227"/>
    <mergeCell ref="OEC227:OEQ227"/>
    <mergeCell ref="OES227:OFG227"/>
    <mergeCell ref="OFI227:OFW227"/>
    <mergeCell ref="OFY227:OGM227"/>
    <mergeCell ref="OGO227:OHC227"/>
    <mergeCell ref="OHE227:OHS227"/>
    <mergeCell ref="NWS227:NXG227"/>
    <mergeCell ref="NXI227:NXW227"/>
    <mergeCell ref="NXY227:NYM227"/>
    <mergeCell ref="NYO227:NZC227"/>
    <mergeCell ref="NZE227:NZS227"/>
    <mergeCell ref="NZU227:OAI227"/>
    <mergeCell ref="OAK227:OAY227"/>
    <mergeCell ref="OBA227:OBO227"/>
    <mergeCell ref="OBQ227:OCE227"/>
    <mergeCell ref="NRE227:NRS227"/>
    <mergeCell ref="NRU227:NSI227"/>
    <mergeCell ref="NSK227:NSY227"/>
    <mergeCell ref="NTA227:NTO227"/>
    <mergeCell ref="NTQ227:NUE227"/>
    <mergeCell ref="NUG227:NUU227"/>
    <mergeCell ref="NUW227:NVK227"/>
    <mergeCell ref="NVM227:NWA227"/>
    <mergeCell ref="NWC227:NWQ227"/>
    <mergeCell ref="NLQ227:NME227"/>
    <mergeCell ref="NMG227:NMU227"/>
    <mergeCell ref="NMW227:NNK227"/>
    <mergeCell ref="NNM227:NOA227"/>
    <mergeCell ref="NOC227:NOQ227"/>
    <mergeCell ref="NOS227:NPG227"/>
    <mergeCell ref="NPI227:NPW227"/>
    <mergeCell ref="NPY227:NQM227"/>
    <mergeCell ref="NQO227:NRC227"/>
    <mergeCell ref="NGC227:NGQ227"/>
    <mergeCell ref="NGS227:NHG227"/>
    <mergeCell ref="NHI227:NHW227"/>
    <mergeCell ref="NHY227:NIM227"/>
    <mergeCell ref="NIO227:NJC227"/>
    <mergeCell ref="NJE227:NJS227"/>
    <mergeCell ref="NJU227:NKI227"/>
    <mergeCell ref="NKK227:NKY227"/>
    <mergeCell ref="NLA227:NLO227"/>
    <mergeCell ref="NAO227:NBC227"/>
    <mergeCell ref="NBE227:NBS227"/>
    <mergeCell ref="NBU227:NCI227"/>
    <mergeCell ref="NCK227:NCY227"/>
    <mergeCell ref="NDA227:NDO227"/>
    <mergeCell ref="NDQ227:NEE227"/>
    <mergeCell ref="NEG227:NEU227"/>
    <mergeCell ref="NEW227:NFK227"/>
    <mergeCell ref="NFM227:NGA227"/>
    <mergeCell ref="MVA227:MVO227"/>
    <mergeCell ref="MVQ227:MWE227"/>
    <mergeCell ref="MWG227:MWU227"/>
    <mergeCell ref="MWW227:MXK227"/>
    <mergeCell ref="MXM227:MYA227"/>
    <mergeCell ref="MYC227:MYQ227"/>
    <mergeCell ref="MYS227:MZG227"/>
    <mergeCell ref="MZI227:MZW227"/>
    <mergeCell ref="MZY227:NAM227"/>
    <mergeCell ref="MPM227:MQA227"/>
    <mergeCell ref="MQC227:MQQ227"/>
    <mergeCell ref="MQS227:MRG227"/>
    <mergeCell ref="MRI227:MRW227"/>
    <mergeCell ref="MRY227:MSM227"/>
    <mergeCell ref="MSO227:MTC227"/>
    <mergeCell ref="MTE227:MTS227"/>
    <mergeCell ref="MTU227:MUI227"/>
    <mergeCell ref="MUK227:MUY227"/>
    <mergeCell ref="MJY227:MKM227"/>
    <mergeCell ref="MKO227:MLC227"/>
    <mergeCell ref="MLE227:MLS227"/>
    <mergeCell ref="MLU227:MMI227"/>
    <mergeCell ref="MMK227:MMY227"/>
    <mergeCell ref="MNA227:MNO227"/>
    <mergeCell ref="MNQ227:MOE227"/>
    <mergeCell ref="MOG227:MOU227"/>
    <mergeCell ref="MOW227:MPK227"/>
    <mergeCell ref="MEK227:MEY227"/>
    <mergeCell ref="MFA227:MFO227"/>
    <mergeCell ref="MFQ227:MGE227"/>
    <mergeCell ref="MGG227:MGU227"/>
    <mergeCell ref="MGW227:MHK227"/>
    <mergeCell ref="MHM227:MIA227"/>
    <mergeCell ref="MIC227:MIQ227"/>
    <mergeCell ref="MIS227:MJG227"/>
    <mergeCell ref="MJI227:MJW227"/>
    <mergeCell ref="LYW227:LZK227"/>
    <mergeCell ref="LZM227:MAA227"/>
    <mergeCell ref="MAC227:MAQ227"/>
    <mergeCell ref="MAS227:MBG227"/>
    <mergeCell ref="MBI227:MBW227"/>
    <mergeCell ref="MBY227:MCM227"/>
    <mergeCell ref="MCO227:MDC227"/>
    <mergeCell ref="MDE227:MDS227"/>
    <mergeCell ref="MDU227:MEI227"/>
    <mergeCell ref="LTI227:LTW227"/>
    <mergeCell ref="LTY227:LUM227"/>
    <mergeCell ref="LUO227:LVC227"/>
    <mergeCell ref="LVE227:LVS227"/>
    <mergeCell ref="LVU227:LWI227"/>
    <mergeCell ref="LWK227:LWY227"/>
    <mergeCell ref="LXA227:LXO227"/>
    <mergeCell ref="LXQ227:LYE227"/>
    <mergeCell ref="LYG227:LYU227"/>
    <mergeCell ref="LNU227:LOI227"/>
    <mergeCell ref="LOK227:LOY227"/>
    <mergeCell ref="LPA227:LPO227"/>
    <mergeCell ref="LPQ227:LQE227"/>
    <mergeCell ref="LQG227:LQU227"/>
    <mergeCell ref="LQW227:LRK227"/>
    <mergeCell ref="LRM227:LSA227"/>
    <mergeCell ref="LSC227:LSQ227"/>
    <mergeCell ref="LSS227:LTG227"/>
    <mergeCell ref="LIG227:LIU227"/>
    <mergeCell ref="LIW227:LJK227"/>
    <mergeCell ref="LJM227:LKA227"/>
    <mergeCell ref="LKC227:LKQ227"/>
    <mergeCell ref="LKS227:LLG227"/>
    <mergeCell ref="LLI227:LLW227"/>
    <mergeCell ref="LLY227:LMM227"/>
    <mergeCell ref="LMO227:LNC227"/>
    <mergeCell ref="LNE227:LNS227"/>
    <mergeCell ref="LCS227:LDG227"/>
    <mergeCell ref="LDI227:LDW227"/>
    <mergeCell ref="LDY227:LEM227"/>
    <mergeCell ref="LEO227:LFC227"/>
    <mergeCell ref="LFE227:LFS227"/>
    <mergeCell ref="LFU227:LGI227"/>
    <mergeCell ref="LGK227:LGY227"/>
    <mergeCell ref="LHA227:LHO227"/>
    <mergeCell ref="LHQ227:LIE227"/>
    <mergeCell ref="KXE227:KXS227"/>
    <mergeCell ref="KXU227:KYI227"/>
    <mergeCell ref="KYK227:KYY227"/>
    <mergeCell ref="KZA227:KZO227"/>
    <mergeCell ref="KZQ227:LAE227"/>
    <mergeCell ref="LAG227:LAU227"/>
    <mergeCell ref="LAW227:LBK227"/>
    <mergeCell ref="LBM227:LCA227"/>
    <mergeCell ref="LCC227:LCQ227"/>
    <mergeCell ref="KRQ227:KSE227"/>
    <mergeCell ref="KSG227:KSU227"/>
    <mergeCell ref="KSW227:KTK227"/>
    <mergeCell ref="KTM227:KUA227"/>
    <mergeCell ref="KUC227:KUQ227"/>
    <mergeCell ref="KUS227:KVG227"/>
    <mergeCell ref="KVI227:KVW227"/>
    <mergeCell ref="KVY227:KWM227"/>
    <mergeCell ref="KWO227:KXC227"/>
    <mergeCell ref="KMC227:KMQ227"/>
    <mergeCell ref="KMS227:KNG227"/>
    <mergeCell ref="KNI227:KNW227"/>
    <mergeCell ref="KNY227:KOM227"/>
    <mergeCell ref="KOO227:KPC227"/>
    <mergeCell ref="KPE227:KPS227"/>
    <mergeCell ref="KPU227:KQI227"/>
    <mergeCell ref="KQK227:KQY227"/>
    <mergeCell ref="KRA227:KRO227"/>
    <mergeCell ref="KGO227:KHC227"/>
    <mergeCell ref="KHE227:KHS227"/>
    <mergeCell ref="KHU227:KII227"/>
    <mergeCell ref="KIK227:KIY227"/>
    <mergeCell ref="KJA227:KJO227"/>
    <mergeCell ref="KJQ227:KKE227"/>
    <mergeCell ref="KKG227:KKU227"/>
    <mergeCell ref="KKW227:KLK227"/>
    <mergeCell ref="KLM227:KMA227"/>
    <mergeCell ref="KBA227:KBO227"/>
    <mergeCell ref="KBQ227:KCE227"/>
    <mergeCell ref="KCG227:KCU227"/>
    <mergeCell ref="KCW227:KDK227"/>
    <mergeCell ref="KDM227:KEA227"/>
    <mergeCell ref="KEC227:KEQ227"/>
    <mergeCell ref="KES227:KFG227"/>
    <mergeCell ref="KFI227:KFW227"/>
    <mergeCell ref="KFY227:KGM227"/>
    <mergeCell ref="JVM227:JWA227"/>
    <mergeCell ref="JWC227:JWQ227"/>
    <mergeCell ref="JWS227:JXG227"/>
    <mergeCell ref="JXI227:JXW227"/>
    <mergeCell ref="JXY227:JYM227"/>
    <mergeCell ref="JYO227:JZC227"/>
    <mergeCell ref="JZE227:JZS227"/>
    <mergeCell ref="JZU227:KAI227"/>
    <mergeCell ref="KAK227:KAY227"/>
    <mergeCell ref="JPY227:JQM227"/>
    <mergeCell ref="JQO227:JRC227"/>
    <mergeCell ref="JRE227:JRS227"/>
    <mergeCell ref="JRU227:JSI227"/>
    <mergeCell ref="JSK227:JSY227"/>
    <mergeCell ref="JTA227:JTO227"/>
    <mergeCell ref="JTQ227:JUE227"/>
    <mergeCell ref="JUG227:JUU227"/>
    <mergeCell ref="JUW227:JVK227"/>
    <mergeCell ref="JKK227:JKY227"/>
    <mergeCell ref="JLA227:JLO227"/>
    <mergeCell ref="JLQ227:JME227"/>
    <mergeCell ref="JMG227:JMU227"/>
    <mergeCell ref="JMW227:JNK227"/>
    <mergeCell ref="JNM227:JOA227"/>
    <mergeCell ref="JOC227:JOQ227"/>
    <mergeCell ref="JOS227:JPG227"/>
    <mergeCell ref="JPI227:JPW227"/>
    <mergeCell ref="JEW227:JFK227"/>
    <mergeCell ref="JFM227:JGA227"/>
    <mergeCell ref="JGC227:JGQ227"/>
    <mergeCell ref="JGS227:JHG227"/>
    <mergeCell ref="JHI227:JHW227"/>
    <mergeCell ref="JHY227:JIM227"/>
    <mergeCell ref="JIO227:JJC227"/>
    <mergeCell ref="JJE227:JJS227"/>
    <mergeCell ref="JJU227:JKI227"/>
    <mergeCell ref="IZI227:IZW227"/>
    <mergeCell ref="IZY227:JAM227"/>
    <mergeCell ref="JAO227:JBC227"/>
    <mergeCell ref="JBE227:JBS227"/>
    <mergeCell ref="JBU227:JCI227"/>
    <mergeCell ref="JCK227:JCY227"/>
    <mergeCell ref="JDA227:JDO227"/>
    <mergeCell ref="JDQ227:JEE227"/>
    <mergeCell ref="JEG227:JEU227"/>
    <mergeCell ref="ITU227:IUI227"/>
    <mergeCell ref="IUK227:IUY227"/>
    <mergeCell ref="IVA227:IVO227"/>
    <mergeCell ref="IVQ227:IWE227"/>
    <mergeCell ref="IWG227:IWU227"/>
    <mergeCell ref="IWW227:IXK227"/>
    <mergeCell ref="IXM227:IYA227"/>
    <mergeCell ref="IYC227:IYQ227"/>
    <mergeCell ref="IYS227:IZG227"/>
    <mergeCell ref="IOG227:IOU227"/>
    <mergeCell ref="IOW227:IPK227"/>
    <mergeCell ref="IPM227:IQA227"/>
    <mergeCell ref="IQC227:IQQ227"/>
    <mergeCell ref="IQS227:IRG227"/>
    <mergeCell ref="IRI227:IRW227"/>
    <mergeCell ref="IRY227:ISM227"/>
    <mergeCell ref="ISO227:ITC227"/>
    <mergeCell ref="ITE227:ITS227"/>
    <mergeCell ref="IIS227:IJG227"/>
    <mergeCell ref="IJI227:IJW227"/>
    <mergeCell ref="IJY227:IKM227"/>
    <mergeCell ref="IKO227:ILC227"/>
    <mergeCell ref="ILE227:ILS227"/>
    <mergeCell ref="ILU227:IMI227"/>
    <mergeCell ref="IMK227:IMY227"/>
    <mergeCell ref="INA227:INO227"/>
    <mergeCell ref="INQ227:IOE227"/>
    <mergeCell ref="IDE227:IDS227"/>
    <mergeCell ref="IDU227:IEI227"/>
    <mergeCell ref="IEK227:IEY227"/>
    <mergeCell ref="IFA227:IFO227"/>
    <mergeCell ref="IFQ227:IGE227"/>
    <mergeCell ref="IGG227:IGU227"/>
    <mergeCell ref="IGW227:IHK227"/>
    <mergeCell ref="IHM227:IIA227"/>
    <mergeCell ref="IIC227:IIQ227"/>
    <mergeCell ref="HXQ227:HYE227"/>
    <mergeCell ref="HYG227:HYU227"/>
    <mergeCell ref="HYW227:HZK227"/>
    <mergeCell ref="HZM227:IAA227"/>
    <mergeCell ref="IAC227:IAQ227"/>
    <mergeCell ref="IAS227:IBG227"/>
    <mergeCell ref="IBI227:IBW227"/>
    <mergeCell ref="IBY227:ICM227"/>
    <mergeCell ref="ICO227:IDC227"/>
    <mergeCell ref="HSC227:HSQ227"/>
    <mergeCell ref="HSS227:HTG227"/>
    <mergeCell ref="HTI227:HTW227"/>
    <mergeCell ref="HTY227:HUM227"/>
    <mergeCell ref="HUO227:HVC227"/>
    <mergeCell ref="HVE227:HVS227"/>
    <mergeCell ref="HVU227:HWI227"/>
    <mergeCell ref="HWK227:HWY227"/>
    <mergeCell ref="HXA227:HXO227"/>
    <mergeCell ref="HMO227:HNC227"/>
    <mergeCell ref="HNE227:HNS227"/>
    <mergeCell ref="HNU227:HOI227"/>
    <mergeCell ref="HOK227:HOY227"/>
    <mergeCell ref="HPA227:HPO227"/>
    <mergeCell ref="HPQ227:HQE227"/>
    <mergeCell ref="HQG227:HQU227"/>
    <mergeCell ref="HQW227:HRK227"/>
    <mergeCell ref="HRM227:HSA227"/>
    <mergeCell ref="HHA227:HHO227"/>
    <mergeCell ref="HHQ227:HIE227"/>
    <mergeCell ref="HIG227:HIU227"/>
    <mergeCell ref="HIW227:HJK227"/>
    <mergeCell ref="HJM227:HKA227"/>
    <mergeCell ref="HKC227:HKQ227"/>
    <mergeCell ref="HKS227:HLG227"/>
    <mergeCell ref="HLI227:HLW227"/>
    <mergeCell ref="HLY227:HMM227"/>
    <mergeCell ref="HBM227:HCA227"/>
    <mergeCell ref="HCC227:HCQ227"/>
    <mergeCell ref="HCS227:HDG227"/>
    <mergeCell ref="HDI227:HDW227"/>
    <mergeCell ref="HDY227:HEM227"/>
    <mergeCell ref="HEO227:HFC227"/>
    <mergeCell ref="HFE227:HFS227"/>
    <mergeCell ref="HFU227:HGI227"/>
    <mergeCell ref="HGK227:HGY227"/>
    <mergeCell ref="GVY227:GWM227"/>
    <mergeCell ref="GWO227:GXC227"/>
    <mergeCell ref="GXE227:GXS227"/>
    <mergeCell ref="GXU227:GYI227"/>
    <mergeCell ref="GYK227:GYY227"/>
    <mergeCell ref="GZA227:GZO227"/>
    <mergeCell ref="GZQ227:HAE227"/>
    <mergeCell ref="HAG227:HAU227"/>
    <mergeCell ref="HAW227:HBK227"/>
    <mergeCell ref="GQK227:GQY227"/>
    <mergeCell ref="GRA227:GRO227"/>
    <mergeCell ref="GRQ227:GSE227"/>
    <mergeCell ref="GSG227:GSU227"/>
    <mergeCell ref="GSW227:GTK227"/>
    <mergeCell ref="GTM227:GUA227"/>
    <mergeCell ref="GUC227:GUQ227"/>
    <mergeCell ref="GUS227:GVG227"/>
    <mergeCell ref="GVI227:GVW227"/>
    <mergeCell ref="GKW227:GLK227"/>
    <mergeCell ref="GLM227:GMA227"/>
    <mergeCell ref="GMC227:GMQ227"/>
    <mergeCell ref="GMS227:GNG227"/>
    <mergeCell ref="GNI227:GNW227"/>
    <mergeCell ref="GNY227:GOM227"/>
    <mergeCell ref="GOO227:GPC227"/>
    <mergeCell ref="GPE227:GPS227"/>
    <mergeCell ref="GPU227:GQI227"/>
    <mergeCell ref="GFI227:GFW227"/>
    <mergeCell ref="GFY227:GGM227"/>
    <mergeCell ref="GGO227:GHC227"/>
    <mergeCell ref="GHE227:GHS227"/>
    <mergeCell ref="GHU227:GII227"/>
    <mergeCell ref="GIK227:GIY227"/>
    <mergeCell ref="GJA227:GJO227"/>
    <mergeCell ref="GJQ227:GKE227"/>
    <mergeCell ref="GKG227:GKU227"/>
    <mergeCell ref="FZU227:GAI227"/>
    <mergeCell ref="GAK227:GAY227"/>
    <mergeCell ref="GBA227:GBO227"/>
    <mergeCell ref="GBQ227:GCE227"/>
    <mergeCell ref="GCG227:GCU227"/>
    <mergeCell ref="GCW227:GDK227"/>
    <mergeCell ref="GDM227:GEA227"/>
    <mergeCell ref="GEC227:GEQ227"/>
    <mergeCell ref="GES227:GFG227"/>
    <mergeCell ref="FUG227:FUU227"/>
    <mergeCell ref="FUW227:FVK227"/>
    <mergeCell ref="FVM227:FWA227"/>
    <mergeCell ref="FWC227:FWQ227"/>
    <mergeCell ref="FWS227:FXG227"/>
    <mergeCell ref="FXI227:FXW227"/>
    <mergeCell ref="FXY227:FYM227"/>
    <mergeCell ref="FYO227:FZC227"/>
    <mergeCell ref="FZE227:FZS227"/>
    <mergeCell ref="FOS227:FPG227"/>
    <mergeCell ref="FPI227:FPW227"/>
    <mergeCell ref="FPY227:FQM227"/>
    <mergeCell ref="FQO227:FRC227"/>
    <mergeCell ref="FRE227:FRS227"/>
    <mergeCell ref="FRU227:FSI227"/>
    <mergeCell ref="FSK227:FSY227"/>
    <mergeCell ref="FTA227:FTO227"/>
    <mergeCell ref="FTQ227:FUE227"/>
    <mergeCell ref="FJE227:FJS227"/>
    <mergeCell ref="FJU227:FKI227"/>
    <mergeCell ref="FKK227:FKY227"/>
    <mergeCell ref="FLA227:FLO227"/>
    <mergeCell ref="FLQ227:FME227"/>
    <mergeCell ref="FMG227:FMU227"/>
    <mergeCell ref="FMW227:FNK227"/>
    <mergeCell ref="FNM227:FOA227"/>
    <mergeCell ref="FOC227:FOQ227"/>
    <mergeCell ref="FDQ227:FEE227"/>
    <mergeCell ref="FEG227:FEU227"/>
    <mergeCell ref="FEW227:FFK227"/>
    <mergeCell ref="FFM227:FGA227"/>
    <mergeCell ref="FGC227:FGQ227"/>
    <mergeCell ref="FGS227:FHG227"/>
    <mergeCell ref="FHI227:FHW227"/>
    <mergeCell ref="FHY227:FIM227"/>
    <mergeCell ref="FIO227:FJC227"/>
    <mergeCell ref="EYC227:EYQ227"/>
    <mergeCell ref="EYS227:EZG227"/>
    <mergeCell ref="EZI227:EZW227"/>
    <mergeCell ref="EZY227:FAM227"/>
    <mergeCell ref="FAO227:FBC227"/>
    <mergeCell ref="FBE227:FBS227"/>
    <mergeCell ref="FBU227:FCI227"/>
    <mergeCell ref="FCK227:FCY227"/>
    <mergeCell ref="FDA227:FDO227"/>
    <mergeCell ref="ESO227:ETC227"/>
    <mergeCell ref="ETE227:ETS227"/>
    <mergeCell ref="ETU227:EUI227"/>
    <mergeCell ref="EUK227:EUY227"/>
    <mergeCell ref="EVA227:EVO227"/>
    <mergeCell ref="EVQ227:EWE227"/>
    <mergeCell ref="EWG227:EWU227"/>
    <mergeCell ref="EWW227:EXK227"/>
    <mergeCell ref="EXM227:EYA227"/>
    <mergeCell ref="ENA227:ENO227"/>
    <mergeCell ref="ENQ227:EOE227"/>
    <mergeCell ref="EOG227:EOU227"/>
    <mergeCell ref="EOW227:EPK227"/>
    <mergeCell ref="EPM227:EQA227"/>
    <mergeCell ref="EQC227:EQQ227"/>
    <mergeCell ref="EQS227:ERG227"/>
    <mergeCell ref="ERI227:ERW227"/>
    <mergeCell ref="ERY227:ESM227"/>
    <mergeCell ref="EHM227:EIA227"/>
    <mergeCell ref="EIC227:EIQ227"/>
    <mergeCell ref="EIS227:EJG227"/>
    <mergeCell ref="EJI227:EJW227"/>
    <mergeCell ref="EJY227:EKM227"/>
    <mergeCell ref="EKO227:ELC227"/>
    <mergeCell ref="ELE227:ELS227"/>
    <mergeCell ref="ELU227:EMI227"/>
    <mergeCell ref="EMK227:EMY227"/>
    <mergeCell ref="EBY227:ECM227"/>
    <mergeCell ref="ECO227:EDC227"/>
    <mergeCell ref="EDE227:EDS227"/>
    <mergeCell ref="EDU227:EEI227"/>
    <mergeCell ref="EEK227:EEY227"/>
    <mergeCell ref="EFA227:EFO227"/>
    <mergeCell ref="EFQ227:EGE227"/>
    <mergeCell ref="EGG227:EGU227"/>
    <mergeCell ref="EGW227:EHK227"/>
    <mergeCell ref="DWK227:DWY227"/>
    <mergeCell ref="DXA227:DXO227"/>
    <mergeCell ref="DXQ227:DYE227"/>
    <mergeCell ref="DYG227:DYU227"/>
    <mergeCell ref="DYW227:DZK227"/>
    <mergeCell ref="DZM227:EAA227"/>
    <mergeCell ref="EAC227:EAQ227"/>
    <mergeCell ref="EAS227:EBG227"/>
    <mergeCell ref="EBI227:EBW227"/>
    <mergeCell ref="DQW227:DRK227"/>
    <mergeCell ref="DRM227:DSA227"/>
    <mergeCell ref="DSC227:DSQ227"/>
    <mergeCell ref="DSS227:DTG227"/>
    <mergeCell ref="DTI227:DTW227"/>
    <mergeCell ref="DTY227:DUM227"/>
    <mergeCell ref="DUO227:DVC227"/>
    <mergeCell ref="DVE227:DVS227"/>
    <mergeCell ref="DVU227:DWI227"/>
    <mergeCell ref="DLI227:DLW227"/>
    <mergeCell ref="DLY227:DMM227"/>
    <mergeCell ref="DMO227:DNC227"/>
    <mergeCell ref="DNE227:DNS227"/>
    <mergeCell ref="DNU227:DOI227"/>
    <mergeCell ref="DOK227:DOY227"/>
    <mergeCell ref="DPA227:DPO227"/>
    <mergeCell ref="DPQ227:DQE227"/>
    <mergeCell ref="DQG227:DQU227"/>
    <mergeCell ref="DFU227:DGI227"/>
    <mergeCell ref="DGK227:DGY227"/>
    <mergeCell ref="DHA227:DHO227"/>
    <mergeCell ref="DHQ227:DIE227"/>
    <mergeCell ref="DIG227:DIU227"/>
    <mergeCell ref="DIW227:DJK227"/>
    <mergeCell ref="DJM227:DKA227"/>
    <mergeCell ref="DKC227:DKQ227"/>
    <mergeCell ref="DKS227:DLG227"/>
    <mergeCell ref="DAG227:DAU227"/>
    <mergeCell ref="DAW227:DBK227"/>
    <mergeCell ref="DBM227:DCA227"/>
    <mergeCell ref="DCC227:DCQ227"/>
    <mergeCell ref="DCS227:DDG227"/>
    <mergeCell ref="DDI227:DDW227"/>
    <mergeCell ref="DDY227:DEM227"/>
    <mergeCell ref="DEO227:DFC227"/>
    <mergeCell ref="DFE227:DFS227"/>
    <mergeCell ref="CUS227:CVG227"/>
    <mergeCell ref="CVI227:CVW227"/>
    <mergeCell ref="CVY227:CWM227"/>
    <mergeCell ref="CWO227:CXC227"/>
    <mergeCell ref="CXE227:CXS227"/>
    <mergeCell ref="CXU227:CYI227"/>
    <mergeCell ref="CYK227:CYY227"/>
    <mergeCell ref="CZA227:CZO227"/>
    <mergeCell ref="CZQ227:DAE227"/>
    <mergeCell ref="CPE227:CPS227"/>
    <mergeCell ref="CPU227:CQI227"/>
    <mergeCell ref="CQK227:CQY227"/>
    <mergeCell ref="CRA227:CRO227"/>
    <mergeCell ref="CRQ227:CSE227"/>
    <mergeCell ref="CSG227:CSU227"/>
    <mergeCell ref="CSW227:CTK227"/>
    <mergeCell ref="CTM227:CUA227"/>
    <mergeCell ref="CUC227:CUQ227"/>
    <mergeCell ref="CJQ227:CKE227"/>
    <mergeCell ref="CKG227:CKU227"/>
    <mergeCell ref="CKW227:CLK227"/>
    <mergeCell ref="CLM227:CMA227"/>
    <mergeCell ref="CMC227:CMQ227"/>
    <mergeCell ref="CMS227:CNG227"/>
    <mergeCell ref="CNI227:CNW227"/>
    <mergeCell ref="CNY227:COM227"/>
    <mergeCell ref="COO227:CPC227"/>
    <mergeCell ref="CEC227:CEQ227"/>
    <mergeCell ref="CES227:CFG227"/>
    <mergeCell ref="CFI227:CFW227"/>
    <mergeCell ref="CFY227:CGM227"/>
    <mergeCell ref="CGO227:CHC227"/>
    <mergeCell ref="CHE227:CHS227"/>
    <mergeCell ref="CHU227:CII227"/>
    <mergeCell ref="CIK227:CIY227"/>
    <mergeCell ref="CJA227:CJO227"/>
    <mergeCell ref="BYO227:BZC227"/>
    <mergeCell ref="BZE227:BZS227"/>
    <mergeCell ref="BZU227:CAI227"/>
    <mergeCell ref="CAK227:CAY227"/>
    <mergeCell ref="CBA227:CBO227"/>
    <mergeCell ref="CBQ227:CCE227"/>
    <mergeCell ref="CCG227:CCU227"/>
    <mergeCell ref="CCW227:CDK227"/>
    <mergeCell ref="CDM227:CEA227"/>
    <mergeCell ref="BTA227:BTO227"/>
    <mergeCell ref="BTQ227:BUE227"/>
    <mergeCell ref="BUG227:BUU227"/>
    <mergeCell ref="BUW227:BVK227"/>
    <mergeCell ref="BVM227:BWA227"/>
    <mergeCell ref="BWC227:BWQ227"/>
    <mergeCell ref="BWS227:BXG227"/>
    <mergeCell ref="BXI227:BXW227"/>
    <mergeCell ref="BXY227:BYM227"/>
    <mergeCell ref="BNM227:BOA227"/>
    <mergeCell ref="BOC227:BOQ227"/>
    <mergeCell ref="BOS227:BPG227"/>
    <mergeCell ref="BPI227:BPW227"/>
    <mergeCell ref="BPY227:BQM227"/>
    <mergeCell ref="BQO227:BRC227"/>
    <mergeCell ref="BRE227:BRS227"/>
    <mergeCell ref="BRU227:BSI227"/>
    <mergeCell ref="BSK227:BSY227"/>
    <mergeCell ref="BHY227:BIM227"/>
    <mergeCell ref="BIO227:BJC227"/>
    <mergeCell ref="BJE227:BJS227"/>
    <mergeCell ref="BJU227:BKI227"/>
    <mergeCell ref="BKK227:BKY227"/>
    <mergeCell ref="BLA227:BLO227"/>
    <mergeCell ref="BLQ227:BME227"/>
    <mergeCell ref="BMG227:BMU227"/>
    <mergeCell ref="BMW227:BNK227"/>
    <mergeCell ref="BCK227:BCY227"/>
    <mergeCell ref="BDA227:BDO227"/>
    <mergeCell ref="BDQ227:BEE227"/>
    <mergeCell ref="BEG227:BEU227"/>
    <mergeCell ref="BEW227:BFK227"/>
    <mergeCell ref="BFM227:BGA227"/>
    <mergeCell ref="BGC227:BGQ227"/>
    <mergeCell ref="BGS227:BHG227"/>
    <mergeCell ref="BHI227:BHW227"/>
    <mergeCell ref="AWW227:AXK227"/>
    <mergeCell ref="AXM227:AYA227"/>
    <mergeCell ref="AYC227:AYQ227"/>
    <mergeCell ref="AYS227:AZG227"/>
    <mergeCell ref="AZI227:AZW227"/>
    <mergeCell ref="AZY227:BAM227"/>
    <mergeCell ref="BAO227:BBC227"/>
    <mergeCell ref="BBE227:BBS227"/>
    <mergeCell ref="BBU227:BCI227"/>
    <mergeCell ref="ARI227:ARW227"/>
    <mergeCell ref="ARY227:ASM227"/>
    <mergeCell ref="ASO227:ATC227"/>
    <mergeCell ref="ATE227:ATS227"/>
    <mergeCell ref="ATU227:AUI227"/>
    <mergeCell ref="AUK227:AUY227"/>
    <mergeCell ref="AVA227:AVO227"/>
    <mergeCell ref="AVQ227:AWE227"/>
    <mergeCell ref="AWG227:AWU227"/>
    <mergeCell ref="ALU227:AMI227"/>
    <mergeCell ref="AMK227:AMY227"/>
    <mergeCell ref="ANA227:ANO227"/>
    <mergeCell ref="ANQ227:AOE227"/>
    <mergeCell ref="AOG227:AOU227"/>
    <mergeCell ref="AOW227:APK227"/>
    <mergeCell ref="APM227:AQA227"/>
    <mergeCell ref="AQC227:AQQ227"/>
    <mergeCell ref="AQS227:ARG227"/>
    <mergeCell ref="AGG227:AGU227"/>
    <mergeCell ref="AGW227:AHK227"/>
    <mergeCell ref="AHM227:AIA227"/>
    <mergeCell ref="AIC227:AIQ227"/>
    <mergeCell ref="AIS227:AJG227"/>
    <mergeCell ref="AJI227:AJW227"/>
    <mergeCell ref="AJY227:AKM227"/>
    <mergeCell ref="AKO227:ALC227"/>
    <mergeCell ref="ALE227:ALS227"/>
    <mergeCell ref="AAS227:ABG227"/>
    <mergeCell ref="ABI227:ABW227"/>
    <mergeCell ref="ABY227:ACM227"/>
    <mergeCell ref="ACO227:ADC227"/>
    <mergeCell ref="ADE227:ADS227"/>
    <mergeCell ref="ADU227:AEI227"/>
    <mergeCell ref="AEK227:AEY227"/>
    <mergeCell ref="AFA227:AFO227"/>
    <mergeCell ref="AFQ227:AGE227"/>
    <mergeCell ref="M173:M175"/>
    <mergeCell ref="VE227:VS227"/>
    <mergeCell ref="VU227:WI227"/>
    <mergeCell ref="WK227:WY227"/>
    <mergeCell ref="XA227:XO227"/>
    <mergeCell ref="XQ227:YE227"/>
    <mergeCell ref="YG227:YU227"/>
    <mergeCell ref="YW227:ZK227"/>
    <mergeCell ref="ZM227:AAA227"/>
    <mergeCell ref="AAC227:AAQ227"/>
    <mergeCell ref="PQ227:QE227"/>
    <mergeCell ref="EO227:FC227"/>
    <mergeCell ref="QG227:QU227"/>
    <mergeCell ref="QW227:RK227"/>
    <mergeCell ref="RM227:SA227"/>
    <mergeCell ref="SC227:SQ227"/>
    <mergeCell ref="SS227:TG227"/>
    <mergeCell ref="TI227:TW227"/>
    <mergeCell ref="TY227:UM227"/>
    <mergeCell ref="UO227:VC227"/>
    <mergeCell ref="KC227:KQ227"/>
    <mergeCell ref="KS227:LG227"/>
    <mergeCell ref="LI227:LW227"/>
    <mergeCell ref="LY227:MM227"/>
    <mergeCell ref="MO227:NC227"/>
    <mergeCell ref="NE227:NS227"/>
    <mergeCell ref="NU227:OI227"/>
    <mergeCell ref="OK227:OY227"/>
    <mergeCell ref="PA227:PO227"/>
    <mergeCell ref="R173:R175"/>
    <mergeCell ref="I128:I130"/>
    <mergeCell ref="J128:J130"/>
    <mergeCell ref="FU227:GI227"/>
    <mergeCell ref="GK227:GY227"/>
    <mergeCell ref="HA227:HO227"/>
    <mergeCell ref="HQ227:IE227"/>
    <mergeCell ref="IG227:IU227"/>
    <mergeCell ref="IW227:JK227"/>
    <mergeCell ref="JM227:KA227"/>
    <mergeCell ref="AG227:AU227"/>
    <mergeCell ref="AW227:BK227"/>
    <mergeCell ref="BM227:CA227"/>
    <mergeCell ref="CC227:CQ227"/>
    <mergeCell ref="CS227:DG227"/>
    <mergeCell ref="DI227:DW227"/>
    <mergeCell ref="DY227:EM227"/>
    <mergeCell ref="P128:P130"/>
    <mergeCell ref="Q128:Q130"/>
    <mergeCell ref="R128:R130"/>
    <mergeCell ref="J194:J197"/>
    <mergeCell ref="K194:K197"/>
    <mergeCell ref="L194:L197"/>
    <mergeCell ref="M194:M197"/>
    <mergeCell ref="N194:N197"/>
    <mergeCell ref="O194:O197"/>
    <mergeCell ref="P194:P197"/>
    <mergeCell ref="Q194:Q197"/>
    <mergeCell ref="R194:R197"/>
    <mergeCell ref="S128:S130"/>
    <mergeCell ref="J173:J175"/>
    <mergeCell ref="K173:K175"/>
    <mergeCell ref="L173:L175"/>
    <mergeCell ref="B96:B97"/>
    <mergeCell ref="L100:L102"/>
    <mergeCell ref="M100:M102"/>
    <mergeCell ref="N100:N102"/>
    <mergeCell ref="O100:O102"/>
    <mergeCell ref="P100:P102"/>
    <mergeCell ref="Q100:Q102"/>
    <mergeCell ref="N94:N95"/>
    <mergeCell ref="K100:K102"/>
    <mergeCell ref="O94:O95"/>
    <mergeCell ref="P94:P95"/>
    <mergeCell ref="Q94:Q95"/>
    <mergeCell ref="R94:R95"/>
    <mergeCell ref="FE227:FS227"/>
    <mergeCell ref="H124:H125"/>
    <mergeCell ref="I124:I125"/>
    <mergeCell ref="J124:J125"/>
    <mergeCell ref="K124:K125"/>
    <mergeCell ref="L124:L125"/>
    <mergeCell ref="M124:M125"/>
    <mergeCell ref="N124:N125"/>
    <mergeCell ref="O124:O125"/>
    <mergeCell ref="P124:P125"/>
    <mergeCell ref="Q124:Q125"/>
    <mergeCell ref="O105:O109"/>
    <mergeCell ref="P105:P109"/>
    <mergeCell ref="Q105:Q109"/>
    <mergeCell ref="R105:R109"/>
    <mergeCell ref="H110:H115"/>
    <mergeCell ref="P96:P97"/>
    <mergeCell ref="P110:P115"/>
    <mergeCell ref="P139:P140"/>
    <mergeCell ref="Q89:Q91"/>
    <mergeCell ref="R89:R91"/>
    <mergeCell ref="F89:F91"/>
    <mergeCell ref="F94:F95"/>
    <mergeCell ref="G94:G95"/>
    <mergeCell ref="H94:H95"/>
    <mergeCell ref="I94:I95"/>
    <mergeCell ref="J94:J95"/>
    <mergeCell ref="K94:K95"/>
    <mergeCell ref="L94:L95"/>
    <mergeCell ref="M94:M95"/>
    <mergeCell ref="G124:G125"/>
    <mergeCell ref="G110:G115"/>
    <mergeCell ref="I110:I115"/>
    <mergeCell ref="J110:J115"/>
    <mergeCell ref="K110:K115"/>
    <mergeCell ref="L110:L115"/>
    <mergeCell ref="I105:I109"/>
    <mergeCell ref="J105:J109"/>
    <mergeCell ref="K105:K109"/>
    <mergeCell ref="R124:R125"/>
    <mergeCell ref="F105:F109"/>
    <mergeCell ref="F110:F115"/>
    <mergeCell ref="C24:P24"/>
    <mergeCell ref="G157:G158"/>
    <mergeCell ref="H157:H158"/>
    <mergeCell ref="B89:B91"/>
    <mergeCell ref="B94:B95"/>
    <mergeCell ref="B100:B102"/>
    <mergeCell ref="B105:B109"/>
    <mergeCell ref="B110:B115"/>
    <mergeCell ref="B124:B125"/>
    <mergeCell ref="B126:B127"/>
    <mergeCell ref="B128:B130"/>
    <mergeCell ref="B139:B140"/>
    <mergeCell ref="G96:G97"/>
    <mergeCell ref="H96:H97"/>
    <mergeCell ref="I96:I97"/>
    <mergeCell ref="J96:J97"/>
    <mergeCell ref="K96:K97"/>
    <mergeCell ref="L96:L97"/>
    <mergeCell ref="M96:M97"/>
    <mergeCell ref="N96:N97"/>
    <mergeCell ref="O96:O97"/>
    <mergeCell ref="M110:M115"/>
    <mergeCell ref="N110:N115"/>
    <mergeCell ref="O110:O115"/>
    <mergeCell ref="H126:H127"/>
    <mergeCell ref="I126:I127"/>
    <mergeCell ref="J126:J127"/>
    <mergeCell ref="K126:K127"/>
    <mergeCell ref="L126:L127"/>
    <mergeCell ref="M126:M127"/>
    <mergeCell ref="N126:N127"/>
    <mergeCell ref="P89:P91"/>
    <mergeCell ref="B210:B211"/>
    <mergeCell ref="B220:B222"/>
    <mergeCell ref="A254:P254"/>
    <mergeCell ref="A255:P255"/>
    <mergeCell ref="A251:F251"/>
    <mergeCell ref="A252:P252"/>
    <mergeCell ref="A253:P253"/>
    <mergeCell ref="O126:O127"/>
    <mergeCell ref="O128:O130"/>
    <mergeCell ref="C99:T99"/>
    <mergeCell ref="R100:R102"/>
    <mergeCell ref="S100:S102"/>
    <mergeCell ref="T100:T102"/>
    <mergeCell ref="S105:S109"/>
    <mergeCell ref="S110:S115"/>
    <mergeCell ref="T105:T109"/>
    <mergeCell ref="T110:T115"/>
    <mergeCell ref="C104:T104"/>
    <mergeCell ref="C117:T117"/>
    <mergeCell ref="C123:T123"/>
    <mergeCell ref="S124:S125"/>
    <mergeCell ref="S126:S127"/>
    <mergeCell ref="R169:R170"/>
    <mergeCell ref="B162:B165"/>
    <mergeCell ref="B169:B170"/>
    <mergeCell ref="B173:B175"/>
    <mergeCell ref="B178:B182"/>
    <mergeCell ref="B194:B197"/>
    <mergeCell ref="Q139:Q140"/>
    <mergeCell ref="R139:R140"/>
    <mergeCell ref="R126:R127"/>
    <mergeCell ref="H128:H130"/>
    <mergeCell ref="S139:S140"/>
    <mergeCell ref="C138:T138"/>
    <mergeCell ref="C2:T2"/>
    <mergeCell ref="C8:T8"/>
    <mergeCell ref="R16:T16"/>
    <mergeCell ref="R24:T24"/>
    <mergeCell ref="C39:T39"/>
    <mergeCell ref="C46:T46"/>
    <mergeCell ref="C62:T62"/>
    <mergeCell ref="C69:T69"/>
    <mergeCell ref="C84:T84"/>
    <mergeCell ref="C88:T88"/>
    <mergeCell ref="C93:T93"/>
    <mergeCell ref="S89:S91"/>
    <mergeCell ref="T89:T91"/>
    <mergeCell ref="S94:S95"/>
    <mergeCell ref="S96:S97"/>
    <mergeCell ref="T96:T97"/>
    <mergeCell ref="O139:O140"/>
    <mergeCell ref="H100:H102"/>
    <mergeCell ref="I100:I102"/>
    <mergeCell ref="J100:J102"/>
    <mergeCell ref="Q96:Q97"/>
    <mergeCell ref="R96:R97"/>
    <mergeCell ref="Q110:Q115"/>
    <mergeCell ref="R110:R115"/>
    <mergeCell ref="G128:G130"/>
    <mergeCell ref="K128:K130"/>
    <mergeCell ref="L128:L130"/>
    <mergeCell ref="M128:M130"/>
    <mergeCell ref="N128:N130"/>
    <mergeCell ref="C16:P16"/>
    <mergeCell ref="T162:T165"/>
    <mergeCell ref="T169:T170"/>
    <mergeCell ref="T173:T175"/>
    <mergeCell ref="T178:T182"/>
    <mergeCell ref="T194:T197"/>
    <mergeCell ref="R210:R211"/>
    <mergeCell ref="T210:T211"/>
    <mergeCell ref="R220:R222"/>
    <mergeCell ref="T220:T222"/>
    <mergeCell ref="C238:T238"/>
    <mergeCell ref="R252:T252"/>
    <mergeCell ref="C213:T213"/>
    <mergeCell ref="C219:T219"/>
    <mergeCell ref="S220:S222"/>
    <mergeCell ref="C250:T250"/>
    <mergeCell ref="C142:T142"/>
    <mergeCell ref="C149:T149"/>
    <mergeCell ref="C155:T155"/>
    <mergeCell ref="C161:T161"/>
    <mergeCell ref="C168:T168"/>
    <mergeCell ref="S157:S158"/>
    <mergeCell ref="S162:S165"/>
    <mergeCell ref="S169:S170"/>
    <mergeCell ref="C172:T172"/>
    <mergeCell ref="S173:S175"/>
    <mergeCell ref="C177:T177"/>
    <mergeCell ref="S178:S182"/>
    <mergeCell ref="C189:T189"/>
    <mergeCell ref="C193:T193"/>
    <mergeCell ref="S194:S197"/>
    <mergeCell ref="C209:T209"/>
    <mergeCell ref="S210:S2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8" workbookViewId="0">
      <selection activeCell="D55" sqref="D55:D64"/>
    </sheetView>
  </sheetViews>
  <sheetFormatPr defaultColWidth="8.85546875" defaultRowHeight="15" customHeight="1"/>
  <cols>
    <col min="1" max="1" width="37" customWidth="1"/>
    <col min="2" max="2" width="33.7109375" customWidth="1"/>
  </cols>
  <sheetData>
    <row r="1" spans="1:4">
      <c r="A1" s="509" t="s">
        <v>273</v>
      </c>
      <c r="B1" s="509"/>
    </row>
    <row r="2" spans="1:4">
      <c r="A2" s="509"/>
      <c r="B2" s="509"/>
    </row>
    <row r="3" spans="1:4" ht="33" customHeight="1">
      <c r="A3" s="187" t="s">
        <v>274</v>
      </c>
      <c r="B3" s="187" t="s">
        <v>275</v>
      </c>
      <c r="C3" s="14"/>
      <c r="D3" s="14"/>
    </row>
    <row r="4" spans="1:4" ht="18.75">
      <c r="A4" s="188">
        <f>'Development Efforts'!R253</f>
        <v>315.76054010792228</v>
      </c>
      <c r="B4" s="188">
        <f>A4*'Input Data'!B11</f>
        <v>63.152108021584461</v>
      </c>
      <c r="C4" s="14"/>
      <c r="D4" s="14"/>
    </row>
    <row r="5" spans="1:4" ht="18.75">
      <c r="A5" s="189"/>
      <c r="B5" s="189"/>
    </row>
    <row r="6" spans="1:4">
      <c r="A6" s="510" t="s">
        <v>276</v>
      </c>
      <c r="B6" s="510"/>
    </row>
    <row r="7" spans="1:4">
      <c r="A7" s="511"/>
      <c r="B7" s="511"/>
    </row>
    <row r="8" spans="1:4" ht="37.5">
      <c r="A8" s="187" t="s">
        <v>274</v>
      </c>
      <c r="B8" s="187" t="s">
        <v>275</v>
      </c>
    </row>
    <row r="9" spans="1:4" ht="18.75">
      <c r="A9" s="188">
        <f>'Development Efforts'!T253</f>
        <v>1233.081659202722</v>
      </c>
      <c r="B9" s="188">
        <f>A9*'Input Data'!B11</f>
        <v>246.6163318405444</v>
      </c>
    </row>
    <row r="10" spans="1:4"/>
    <row r="11" spans="1:4"/>
    <row r="12" spans="1:4"/>
    <row r="13" spans="1:4"/>
    <row r="14" spans="1:4"/>
    <row r="15" spans="1:4"/>
  </sheetData>
  <mergeCells count="2">
    <mergeCell ref="A1:B2"/>
    <mergeCell ref="A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1"/>
  <sheetViews>
    <sheetView tabSelected="1" workbookViewId="0">
      <selection activeCell="B4" sqref="B4"/>
    </sheetView>
  </sheetViews>
  <sheetFormatPr defaultColWidth="8.85546875" defaultRowHeight="14.45"/>
  <cols>
    <col min="1" max="1" width="30.7109375" customWidth="1"/>
    <col min="2" max="2" width="23.85546875" customWidth="1"/>
  </cols>
  <sheetData>
    <row r="1" spans="1:2" ht="29.1">
      <c r="A1" s="5" t="s">
        <v>277</v>
      </c>
      <c r="B1" s="6" t="s">
        <v>278</v>
      </c>
    </row>
    <row r="2" spans="1:2">
      <c r="A2" s="11" t="s">
        <v>279</v>
      </c>
      <c r="B2" s="25">
        <v>0.15</v>
      </c>
    </row>
    <row r="3" spans="1:2">
      <c r="A3" s="2" t="s">
        <v>280</v>
      </c>
      <c r="B3" s="7">
        <v>0</v>
      </c>
    </row>
    <row r="4" spans="1:2">
      <c r="A4" s="2" t="s">
        <v>281</v>
      </c>
      <c r="B4" s="7">
        <v>0.2</v>
      </c>
    </row>
    <row r="5" spans="1:2" ht="15" thickBot="1">
      <c r="A5" s="3" t="s">
        <v>282</v>
      </c>
      <c r="B5" s="8">
        <v>0.25</v>
      </c>
    </row>
    <row r="8" spans="1:2" ht="15" thickBot="1"/>
    <row r="9" spans="1:2">
      <c r="A9" s="5" t="s">
        <v>277</v>
      </c>
      <c r="B9" s="6" t="s">
        <v>283</v>
      </c>
    </row>
    <row r="10" spans="1:2">
      <c r="A10" s="2" t="s">
        <v>279</v>
      </c>
      <c r="B10" s="7">
        <v>0.2</v>
      </c>
    </row>
    <row r="11" spans="1:2" ht="15" thickBot="1">
      <c r="A11" s="12" t="s">
        <v>284</v>
      </c>
      <c r="B11" s="27">
        <f>20%</f>
        <v>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E0D3-BA1E-4B7B-BF2C-49D83E9D9DA0}">
  <dimension ref="A1:F30"/>
  <sheetViews>
    <sheetView zoomScale="85" zoomScaleNormal="85" workbookViewId="0">
      <selection activeCell="I30" sqref="I30"/>
    </sheetView>
  </sheetViews>
  <sheetFormatPr defaultColWidth="9.140625" defaultRowHeight="15" customHeight="1"/>
  <cols>
    <col min="1" max="1" width="40.7109375" customWidth="1"/>
    <col min="2" max="2" width="13" style="14" bestFit="1" customWidth="1"/>
    <col min="3" max="4" width="22" style="14" customWidth="1"/>
    <col min="5" max="5" width="74.85546875" customWidth="1"/>
    <col min="7" max="7" width="9.140625" customWidth="1"/>
  </cols>
  <sheetData>
    <row r="1" spans="1:5" ht="15.75">
      <c r="A1" s="23" t="s">
        <v>285</v>
      </c>
      <c r="B1" s="64" t="s">
        <v>286</v>
      </c>
      <c r="C1" s="512" t="s">
        <v>287</v>
      </c>
      <c r="D1" s="513"/>
      <c r="E1" s="24" t="s">
        <v>288</v>
      </c>
    </row>
    <row r="2" spans="1:5" ht="15.75">
      <c r="A2" s="173"/>
      <c r="B2" s="174"/>
      <c r="C2" s="196" t="s">
        <v>273</v>
      </c>
      <c r="D2" s="197" t="s">
        <v>276</v>
      </c>
      <c r="E2" s="175"/>
    </row>
    <row r="3" spans="1:5" ht="30.75">
      <c r="A3" s="22" t="s">
        <v>289</v>
      </c>
      <c r="B3" s="65">
        <v>1.51</v>
      </c>
      <c r="C3" s="176" t="s">
        <v>290</v>
      </c>
      <c r="D3" s="176" t="s">
        <v>290</v>
      </c>
      <c r="E3" s="21" t="s">
        <v>291</v>
      </c>
    </row>
    <row r="4" spans="1:5" ht="30.75">
      <c r="A4" s="20" t="s">
        <v>292</v>
      </c>
      <c r="B4" s="66">
        <v>1.38</v>
      </c>
      <c r="C4" s="176" t="s">
        <v>290</v>
      </c>
      <c r="D4" s="176" t="s">
        <v>290</v>
      </c>
      <c r="E4" s="19" t="s">
        <v>293</v>
      </c>
    </row>
    <row r="5" spans="1:5" ht="30.75">
      <c r="A5" s="20" t="s">
        <v>294</v>
      </c>
      <c r="B5" s="67">
        <v>1.42</v>
      </c>
      <c r="C5" s="176" t="s">
        <v>290</v>
      </c>
      <c r="D5" s="176" t="s">
        <v>290</v>
      </c>
      <c r="E5" s="19" t="s">
        <v>295</v>
      </c>
    </row>
    <row r="6" spans="1:5" ht="45.75">
      <c r="A6" s="20" t="s">
        <v>296</v>
      </c>
      <c r="B6" s="67">
        <v>1.31</v>
      </c>
      <c r="C6" s="176" t="s">
        <v>290</v>
      </c>
      <c r="D6" s="176" t="s">
        <v>290</v>
      </c>
      <c r="E6" s="19" t="s">
        <v>297</v>
      </c>
    </row>
    <row r="7" spans="1:5" ht="30.75">
      <c r="A7" s="20" t="s">
        <v>298</v>
      </c>
      <c r="B7" s="67">
        <v>1.52</v>
      </c>
      <c r="C7" s="176" t="s">
        <v>290</v>
      </c>
      <c r="D7" s="176" t="s">
        <v>290</v>
      </c>
      <c r="E7" s="19" t="s">
        <v>299</v>
      </c>
    </row>
    <row r="8" spans="1:5" ht="45.75">
      <c r="A8" s="20" t="s">
        <v>300</v>
      </c>
      <c r="B8" s="67">
        <v>1.43</v>
      </c>
      <c r="C8" s="176" t="s">
        <v>290</v>
      </c>
      <c r="D8" s="176" t="s">
        <v>301</v>
      </c>
      <c r="E8" s="19" t="s">
        <v>302</v>
      </c>
    </row>
    <row r="9" spans="1:5" ht="60.75">
      <c r="A9" s="20" t="s">
        <v>303</v>
      </c>
      <c r="B9" s="67">
        <v>1.56</v>
      </c>
      <c r="C9" s="176" t="s">
        <v>290</v>
      </c>
      <c r="D9" s="176" t="s">
        <v>290</v>
      </c>
      <c r="E9" s="19" t="s">
        <v>304</v>
      </c>
    </row>
    <row r="10" spans="1:5">
      <c r="A10" s="20" t="s">
        <v>305</v>
      </c>
      <c r="B10" s="67">
        <v>1.59</v>
      </c>
      <c r="C10" s="176" t="s">
        <v>290</v>
      </c>
      <c r="D10" s="176" t="s">
        <v>290</v>
      </c>
      <c r="E10" s="19" t="s">
        <v>306</v>
      </c>
    </row>
    <row r="11" spans="1:5" ht="30.75">
      <c r="A11" s="20" t="s">
        <v>307</v>
      </c>
      <c r="B11" s="67">
        <v>1.4</v>
      </c>
      <c r="C11" s="176" t="s">
        <v>290</v>
      </c>
      <c r="D11" s="176" t="s">
        <v>301</v>
      </c>
      <c r="E11" s="19" t="s">
        <v>308</v>
      </c>
    </row>
    <row r="12" spans="1:5" ht="45.75">
      <c r="A12" s="20" t="s">
        <v>309</v>
      </c>
      <c r="B12" s="67">
        <v>1.49</v>
      </c>
      <c r="C12" s="176" t="s">
        <v>290</v>
      </c>
      <c r="D12" s="176" t="s">
        <v>290</v>
      </c>
      <c r="E12" s="19" t="s">
        <v>310</v>
      </c>
    </row>
    <row r="13" spans="1:5" ht="30.75">
      <c r="A13" s="20" t="s">
        <v>311</v>
      </c>
      <c r="B13" s="66">
        <v>1.33</v>
      </c>
      <c r="C13" s="176" t="s">
        <v>290</v>
      </c>
      <c r="D13" s="176" t="s">
        <v>290</v>
      </c>
      <c r="E13" s="19" t="s">
        <v>312</v>
      </c>
    </row>
    <row r="14" spans="1:5" ht="45.75">
      <c r="A14" s="20" t="s">
        <v>313</v>
      </c>
      <c r="B14" s="66">
        <v>1.43</v>
      </c>
      <c r="C14" s="176" t="s">
        <v>290</v>
      </c>
      <c r="D14" s="176" t="s">
        <v>301</v>
      </c>
      <c r="E14" s="19" t="s">
        <v>314</v>
      </c>
    </row>
    <row r="15" spans="1:5" ht="45.75">
      <c r="A15" s="20" t="s">
        <v>315</v>
      </c>
      <c r="B15" s="67">
        <v>2.38</v>
      </c>
      <c r="C15" s="176" t="s">
        <v>290</v>
      </c>
      <c r="D15" s="176" t="s">
        <v>290</v>
      </c>
      <c r="E15" s="19" t="s">
        <v>316</v>
      </c>
    </row>
    <row r="16" spans="1:5" ht="30.75">
      <c r="A16" s="20" t="s">
        <v>317</v>
      </c>
      <c r="B16" s="67">
        <v>1.76</v>
      </c>
      <c r="C16" s="176" t="s">
        <v>290</v>
      </c>
      <c r="D16" s="176" t="s">
        <v>290</v>
      </c>
      <c r="E16" s="19" t="s">
        <v>318</v>
      </c>
    </row>
    <row r="17" spans="1:6" ht="60.75">
      <c r="A17" s="20" t="s">
        <v>319</v>
      </c>
      <c r="B17" s="67">
        <v>1.54</v>
      </c>
      <c r="C17" s="176" t="s">
        <v>290</v>
      </c>
      <c r="D17" s="176" t="s">
        <v>290</v>
      </c>
      <c r="E17" s="19" t="s">
        <v>320</v>
      </c>
    </row>
    <row r="18" spans="1:6" ht="60.75">
      <c r="A18" s="20" t="s">
        <v>321</v>
      </c>
      <c r="B18" s="67">
        <v>2</v>
      </c>
      <c r="C18" s="176" t="s">
        <v>290</v>
      </c>
      <c r="D18" s="176" t="s">
        <v>290</v>
      </c>
      <c r="E18" s="19" t="s">
        <v>322</v>
      </c>
    </row>
    <row r="19" spans="1:6" ht="45.75">
      <c r="A19" s="20" t="s">
        <v>323</v>
      </c>
      <c r="B19" s="66">
        <v>1.26</v>
      </c>
      <c r="C19" s="176" t="s">
        <v>290</v>
      </c>
      <c r="D19" s="176" t="s">
        <v>290</v>
      </c>
      <c r="E19" s="19" t="s">
        <v>324</v>
      </c>
    </row>
    <row r="20" spans="1:6" ht="30.75">
      <c r="A20" s="20" t="s">
        <v>325</v>
      </c>
      <c r="B20" s="67">
        <v>1.46</v>
      </c>
      <c r="C20" s="176" t="s">
        <v>290</v>
      </c>
      <c r="D20" s="176" t="s">
        <v>290</v>
      </c>
      <c r="E20" s="19" t="s">
        <v>326</v>
      </c>
    </row>
    <row r="21" spans="1:6" ht="30.75">
      <c r="A21" s="20" t="s">
        <v>327</v>
      </c>
      <c r="B21" s="66">
        <v>1.29</v>
      </c>
      <c r="C21" s="176" t="s">
        <v>301</v>
      </c>
      <c r="D21" s="176" t="s">
        <v>301</v>
      </c>
      <c r="E21" s="19" t="s">
        <v>328</v>
      </c>
    </row>
    <row r="22" spans="1:6" ht="45.75">
      <c r="A22" s="20" t="s">
        <v>329</v>
      </c>
      <c r="B22" s="67">
        <v>1.63</v>
      </c>
      <c r="C22" s="176" t="s">
        <v>290</v>
      </c>
      <c r="D22" s="176" t="s">
        <v>290</v>
      </c>
      <c r="E22" s="19" t="s">
        <v>330</v>
      </c>
    </row>
    <row r="23" spans="1:6">
      <c r="A23" s="20" t="s">
        <v>331</v>
      </c>
      <c r="B23" s="181">
        <v>1.5</v>
      </c>
      <c r="C23" s="179" t="s">
        <v>290</v>
      </c>
      <c r="D23" s="176" t="s">
        <v>290</v>
      </c>
      <c r="E23" s="19" t="s">
        <v>332</v>
      </c>
    </row>
    <row r="24" spans="1:6">
      <c r="A24" s="183" t="s">
        <v>333</v>
      </c>
      <c r="B24" s="67">
        <v>1.1000000000000001</v>
      </c>
      <c r="C24" s="180" t="s">
        <v>290</v>
      </c>
      <c r="D24" s="176" t="s">
        <v>301</v>
      </c>
      <c r="E24" s="207" t="s">
        <v>334</v>
      </c>
      <c r="F24" s="209"/>
    </row>
    <row r="25" spans="1:6" ht="30.75">
      <c r="A25" s="184" t="s">
        <v>335</v>
      </c>
      <c r="B25" s="67">
        <v>1.25</v>
      </c>
      <c r="C25" s="180" t="s">
        <v>290</v>
      </c>
      <c r="D25" s="176" t="s">
        <v>301</v>
      </c>
      <c r="E25" s="208" t="s">
        <v>336</v>
      </c>
      <c r="F25" s="209"/>
    </row>
    <row r="26" spans="1:6" ht="45.75">
      <c r="A26" s="185" t="s">
        <v>337</v>
      </c>
      <c r="B26" s="186">
        <v>1.25</v>
      </c>
      <c r="C26" s="177" t="s">
        <v>290</v>
      </c>
      <c r="D26" s="176" t="s">
        <v>301</v>
      </c>
      <c r="E26" s="178" t="s">
        <v>338</v>
      </c>
    </row>
    <row r="27" spans="1:6" ht="15" customHeight="1">
      <c r="A27" s="518"/>
      <c r="B27" s="520"/>
      <c r="C27" s="522" t="s">
        <v>287</v>
      </c>
      <c r="D27" s="523"/>
      <c r="E27" s="514" t="s">
        <v>288</v>
      </c>
    </row>
    <row r="28" spans="1:6" ht="15" customHeight="1">
      <c r="A28" s="519"/>
      <c r="B28" s="521"/>
      <c r="C28" s="196" t="s">
        <v>273</v>
      </c>
      <c r="D28" s="197" t="s">
        <v>276</v>
      </c>
      <c r="E28" s="515"/>
    </row>
    <row r="29" spans="1:6" ht="15" customHeight="1">
      <c r="A29" s="516" t="s">
        <v>339</v>
      </c>
      <c r="B29" s="517"/>
      <c r="C29" s="198" cm="1">
        <f t="array" ref="C29">AVERAGE(_xlfn._xlws.FILTER(B3:B25, C3:C25="YES"))</f>
        <v>1.29</v>
      </c>
      <c r="D29" s="199" cm="1">
        <f t="array" ref="D29">PRODUCT(_xlfn._xlws.FILTER(B3:B25, D3:D25="YES"))</f>
        <v>5.077997925</v>
      </c>
      <c r="E29" s="182"/>
    </row>
    <row r="30" spans="1:6" ht="91.5">
      <c r="A30" s="203"/>
      <c r="B30" s="204"/>
      <c r="C30" s="205" t="s">
        <v>340</v>
      </c>
      <c r="D30" s="205" t="s">
        <v>341</v>
      </c>
      <c r="E30" s="206"/>
      <c r="F30" s="209"/>
    </row>
  </sheetData>
  <mergeCells count="6">
    <mergeCell ref="C1:D1"/>
    <mergeCell ref="E27:E28"/>
    <mergeCell ref="A29:B29"/>
    <mergeCell ref="A27:A28"/>
    <mergeCell ref="B27:B28"/>
    <mergeCell ref="C27:D27"/>
  </mergeCells>
  <conditionalFormatting sqref="C3:C26">
    <cfRule type="containsText" dxfId="1" priority="2" operator="containsText" text="YES">
      <formula>NOT(ISERROR(SEARCH("YES",C3)))</formula>
    </cfRule>
  </conditionalFormatting>
  <conditionalFormatting sqref="D3:D26">
    <cfRule type="containsText" dxfId="0" priority="1" operator="containsText" text="YES">
      <formula>NOT(ISERROR(SEARCH("YES",D3)))</formula>
    </cfRule>
  </conditionalFormatting>
  <dataValidations count="1">
    <dataValidation type="list" allowBlank="1" showInputMessage="1" showErrorMessage="1" sqref="C3:C26 D3:D26" xr:uid="{CD4CE450-DA3E-44E4-B8DD-14093172F035}">
      <formula1>"YES, 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a643d9e-8fd5-448f-b86a-ffb296f5d380">
      <Terms xmlns="http://schemas.microsoft.com/office/infopath/2007/PartnerControls"/>
    </lcf76f155ced4ddcb4097134ff3c332f>
    <TaxCatchAll xmlns="dba1e48c-b158-4bc6-a088-e30c4bb5e571" xsi:nil="true"/>
    <SharedWithUsers xmlns="dba1e48c-b158-4bc6-a088-e30c4bb5e571">
      <UserInfo>
        <DisplayName>Oleksandr Vershynin</DisplayName>
        <AccountId>3986</AccountId>
        <AccountType/>
      </UserInfo>
    </SharedWithUsers>
    <MediaLengthInSeconds xmlns="9a643d9e-8fd5-448f-b86a-ffb296f5d380" xsi:nil="true"/>
    <Status xmlns="9a643d9e-8fd5-448f-b86a-ffb296f5d38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451AB812A56546A59B67B449AEB894" ma:contentTypeVersion="19" ma:contentTypeDescription="Create a new document." ma:contentTypeScope="" ma:versionID="79e2b54cb25853501099a3c0cde09786">
  <xsd:schema xmlns:xsd="http://www.w3.org/2001/XMLSchema" xmlns:xs="http://www.w3.org/2001/XMLSchema" xmlns:p="http://schemas.microsoft.com/office/2006/metadata/properties" xmlns:ns2="9a643d9e-8fd5-448f-b86a-ffb296f5d380" xmlns:ns3="dba1e48c-b158-4bc6-a088-e30c4bb5e571" targetNamespace="http://schemas.microsoft.com/office/2006/metadata/properties" ma:root="true" ma:fieldsID="78c13268cbd3f19b0c306c2a33cfa9a2" ns2:_="" ns3:_="">
    <xsd:import namespace="9a643d9e-8fd5-448f-b86a-ffb296f5d380"/>
    <xsd:import namespace="dba1e48c-b158-4bc6-a088-e30c4bb5e57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643d9e-8fd5-448f-b86a-ffb296f5d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265ef5-b97d-40e9-861a-64405a6b752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Status" ma:index="26" nillable="true" ma:displayName="Status" ma:format="Dropdown" ma:internalName="Status">
      <xsd:simpleType>
        <xsd:union memberTypes="dms:Text">
          <xsd:simpleType>
            <xsd:restriction base="dms:Choice">
              <xsd:enumeration value="In progress"/>
              <xsd:enumeration value="Done"/>
              <xsd:enumeration value="Choice 3"/>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dba1e48c-b158-4bc6-a088-e30c4bb5e5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6757b71-d64e-41a5-a951-87b8b8ab82a9}" ma:internalName="TaxCatchAll" ma:showField="CatchAllData" ma:web="dba1e48c-b158-4bc6-a088-e30c4bb5e5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A687F5-920A-4F5E-A119-D98920DEE02E}"/>
</file>

<file path=customXml/itemProps2.xml><?xml version="1.0" encoding="utf-8"?>
<ds:datastoreItem xmlns:ds="http://schemas.openxmlformats.org/officeDocument/2006/customXml" ds:itemID="{33ADDCD6-FA38-47C0-8AE4-BB0C443CF0B7}"/>
</file>

<file path=customXml/itemProps3.xml><?xml version="1.0" encoding="utf-8"?>
<ds:datastoreItem xmlns:ds="http://schemas.openxmlformats.org/officeDocument/2006/customXml" ds:itemID="{0C24840D-D84A-4CB5-BF50-745C05C7A578}"/>
</file>

<file path=docProps/app.xml><?xml version="1.0" encoding="utf-8"?>
<Properties xmlns="http://schemas.openxmlformats.org/officeDocument/2006/extended-properties" xmlns:vt="http://schemas.openxmlformats.org/officeDocument/2006/docPropsVTypes">
  <Application>Microsoft Excel Online</Application>
  <Manager/>
  <Company>Softserve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Zagorodniy</dc:creator>
  <cp:keywords/>
  <dc:description/>
  <cp:lastModifiedBy/>
  <cp:revision/>
  <dcterms:created xsi:type="dcterms:W3CDTF">2013-06-17T08:05:34Z</dcterms:created>
  <dcterms:modified xsi:type="dcterms:W3CDTF">2025-06-14T18:40:46Z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0x010100CC451AB812A56546A59B67B449AEB894</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