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rthakbajaj/Indicators/"/>
    </mc:Choice>
  </mc:AlternateContent>
  <bookViews>
    <workbookView xWindow="0" yWindow="460" windowWidth="28800" windowHeight="16540" tabRatio="500" activeTab="5"/>
  </bookViews>
  <sheets>
    <sheet name="psar,slope,crossover,long (2)" sheetId="7" r:id="rId1"/>
    <sheet name="psar,slope,crossover,long" sheetId="6" r:id="rId2"/>
    <sheet name="psar,slope,crossover(10,20)" sheetId="5" r:id="rId3"/>
    <sheet name="Sheet1" sheetId="8" r:id="rId4"/>
    <sheet name="14data" sheetId="9" r:id="rId5"/>
    <sheet name="15data" sheetId="10" r:id="rId6"/>
    <sheet name="Sheet4" sheetId="11" r:id="rId7"/>
  </sheets>
  <definedNames>
    <definedName name="_xlnm._FilterDatabase" localSheetId="3" hidden="1">Sheet1!$A$1:$P$145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1" i="11"/>
  <c r="G50" i="11"/>
  <c r="H50" i="11"/>
  <c r="I50" i="11"/>
  <c r="G51" i="11"/>
  <c r="H51" i="11"/>
  <c r="I51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1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1" i="10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1" i="11"/>
  <c r="K1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1" i="10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1" i="11"/>
  <c r="K2" i="10"/>
  <c r="K3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48" i="10"/>
  <c r="G49" i="10"/>
  <c r="H49" i="10"/>
  <c r="G1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2" i="9"/>
  <c r="H23" i="9"/>
  <c r="H12" i="9"/>
  <c r="H6" i="9"/>
  <c r="H3" i="9"/>
  <c r="H2" i="9"/>
  <c r="H4" i="9"/>
  <c r="H5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1" i="9"/>
  <c r="H22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2" i="8"/>
  <c r="G145" i="8"/>
  <c r="H145" i="8"/>
  <c r="G142" i="8"/>
  <c r="G143" i="8"/>
  <c r="H142" i="8"/>
  <c r="J145" i="8"/>
  <c r="I145" i="8"/>
  <c r="K145" i="8"/>
  <c r="L145" i="8"/>
  <c r="M145" i="8"/>
  <c r="G144" i="8"/>
  <c r="H144" i="8"/>
  <c r="G141" i="8"/>
  <c r="H141" i="8"/>
  <c r="J144" i="8"/>
  <c r="I144" i="8"/>
  <c r="K144" i="8"/>
  <c r="L144" i="8"/>
  <c r="M144" i="8"/>
  <c r="H143" i="8"/>
  <c r="G140" i="8"/>
  <c r="H140" i="8"/>
  <c r="J143" i="8"/>
  <c r="I143" i="8"/>
  <c r="K143" i="8"/>
  <c r="L143" i="8"/>
  <c r="M143" i="8"/>
  <c r="G139" i="8"/>
  <c r="H139" i="8"/>
  <c r="J142" i="8"/>
  <c r="I142" i="8"/>
  <c r="K142" i="8"/>
  <c r="L142" i="8"/>
  <c r="M142" i="8"/>
  <c r="G138" i="8"/>
  <c r="H138" i="8"/>
  <c r="J141" i="8"/>
  <c r="I141" i="8"/>
  <c r="K141" i="8"/>
  <c r="L141" i="8"/>
  <c r="M141" i="8"/>
  <c r="G137" i="8"/>
  <c r="H137" i="8"/>
  <c r="J140" i="8"/>
  <c r="I140" i="8"/>
  <c r="K140" i="8"/>
  <c r="L140" i="8"/>
  <c r="M140" i="8"/>
  <c r="G136" i="8"/>
  <c r="H136" i="8"/>
  <c r="J139" i="8"/>
  <c r="I139" i="8"/>
  <c r="K139" i="8"/>
  <c r="L139" i="8"/>
  <c r="M139" i="8"/>
  <c r="G135" i="8"/>
  <c r="H135" i="8"/>
  <c r="J138" i="8"/>
  <c r="I138" i="8"/>
  <c r="K138" i="8"/>
  <c r="L138" i="8"/>
  <c r="M138" i="8"/>
  <c r="G134" i="8"/>
  <c r="H134" i="8"/>
  <c r="J137" i="8"/>
  <c r="I137" i="8"/>
  <c r="K137" i="8"/>
  <c r="L137" i="8"/>
  <c r="M137" i="8"/>
  <c r="G133" i="8"/>
  <c r="H133" i="8"/>
  <c r="J136" i="8"/>
  <c r="I136" i="8"/>
  <c r="K136" i="8"/>
  <c r="L136" i="8"/>
  <c r="M136" i="8"/>
  <c r="G132" i="8"/>
  <c r="H132" i="8"/>
  <c r="J135" i="8"/>
  <c r="I135" i="8"/>
  <c r="K135" i="8"/>
  <c r="L135" i="8"/>
  <c r="M135" i="8"/>
  <c r="G131" i="8"/>
  <c r="H131" i="8"/>
  <c r="J134" i="8"/>
  <c r="I134" i="8"/>
  <c r="K134" i="8"/>
  <c r="L134" i="8"/>
  <c r="M134" i="8"/>
  <c r="G130" i="8"/>
  <c r="H130" i="8"/>
  <c r="J133" i="8"/>
  <c r="I133" i="8"/>
  <c r="K133" i="8"/>
  <c r="L133" i="8"/>
  <c r="M133" i="8"/>
  <c r="G129" i="8"/>
  <c r="H129" i="8"/>
  <c r="J132" i="8"/>
  <c r="I132" i="8"/>
  <c r="K132" i="8"/>
  <c r="L132" i="8"/>
  <c r="M132" i="8"/>
  <c r="G128" i="8"/>
  <c r="H128" i="8"/>
  <c r="J131" i="8"/>
  <c r="I131" i="8"/>
  <c r="K131" i="8"/>
  <c r="L131" i="8"/>
  <c r="M131" i="8"/>
  <c r="G127" i="8"/>
  <c r="H127" i="8"/>
  <c r="J130" i="8"/>
  <c r="I130" i="8"/>
  <c r="K130" i="8"/>
  <c r="L130" i="8"/>
  <c r="M130" i="8"/>
  <c r="G126" i="8"/>
  <c r="H126" i="8"/>
  <c r="J129" i="8"/>
  <c r="I129" i="8"/>
  <c r="K129" i="8"/>
  <c r="L129" i="8"/>
  <c r="M129" i="8"/>
  <c r="G125" i="8"/>
  <c r="H125" i="8"/>
  <c r="J128" i="8"/>
  <c r="I128" i="8"/>
  <c r="K128" i="8"/>
  <c r="L128" i="8"/>
  <c r="M128" i="8"/>
  <c r="G124" i="8"/>
  <c r="H124" i="8"/>
  <c r="J127" i="8"/>
  <c r="I127" i="8"/>
  <c r="K127" i="8"/>
  <c r="L127" i="8"/>
  <c r="M127" i="8"/>
  <c r="G123" i="8"/>
  <c r="H123" i="8"/>
  <c r="J126" i="8"/>
  <c r="I126" i="8"/>
  <c r="K126" i="8"/>
  <c r="L126" i="8"/>
  <c r="M126" i="8"/>
  <c r="G122" i="8"/>
  <c r="H122" i="8"/>
  <c r="J125" i="8"/>
  <c r="I125" i="8"/>
  <c r="K125" i="8"/>
  <c r="L125" i="8"/>
  <c r="M125" i="8"/>
  <c r="G121" i="8"/>
  <c r="H121" i="8"/>
  <c r="J124" i="8"/>
  <c r="I124" i="8"/>
  <c r="K124" i="8"/>
  <c r="L124" i="8"/>
  <c r="M124" i="8"/>
  <c r="G120" i="8"/>
  <c r="H120" i="8"/>
  <c r="J123" i="8"/>
  <c r="I123" i="8"/>
  <c r="K123" i="8"/>
  <c r="L123" i="8"/>
  <c r="M123" i="8"/>
  <c r="G119" i="8"/>
  <c r="H119" i="8"/>
  <c r="J122" i="8"/>
  <c r="I122" i="8"/>
  <c r="K122" i="8"/>
  <c r="L122" i="8"/>
  <c r="M122" i="8"/>
  <c r="G118" i="8"/>
  <c r="H118" i="8"/>
  <c r="J121" i="8"/>
  <c r="I121" i="8"/>
  <c r="K121" i="8"/>
  <c r="L121" i="8"/>
  <c r="M121" i="8"/>
  <c r="G117" i="8"/>
  <c r="H117" i="8"/>
  <c r="J120" i="8"/>
  <c r="I120" i="8"/>
  <c r="K120" i="8"/>
  <c r="L120" i="8"/>
  <c r="M120" i="8"/>
  <c r="G116" i="8"/>
  <c r="H116" i="8"/>
  <c r="J119" i="8"/>
  <c r="I119" i="8"/>
  <c r="K119" i="8"/>
  <c r="L119" i="8"/>
  <c r="M119" i="8"/>
  <c r="G115" i="8"/>
  <c r="H115" i="8"/>
  <c r="J118" i="8"/>
  <c r="I118" i="8"/>
  <c r="K118" i="8"/>
  <c r="L118" i="8"/>
  <c r="M118" i="8"/>
  <c r="G114" i="8"/>
  <c r="H114" i="8"/>
  <c r="J117" i="8"/>
  <c r="I117" i="8"/>
  <c r="K117" i="8"/>
  <c r="L117" i="8"/>
  <c r="M117" i="8"/>
  <c r="G113" i="8"/>
  <c r="H113" i="8"/>
  <c r="J116" i="8"/>
  <c r="I116" i="8"/>
  <c r="K116" i="8"/>
  <c r="L116" i="8"/>
  <c r="M116" i="8"/>
  <c r="G112" i="8"/>
  <c r="H112" i="8"/>
  <c r="J115" i="8"/>
  <c r="I115" i="8"/>
  <c r="K115" i="8"/>
  <c r="L115" i="8"/>
  <c r="M115" i="8"/>
  <c r="G111" i="8"/>
  <c r="H111" i="8"/>
  <c r="J114" i="8"/>
  <c r="I114" i="8"/>
  <c r="K114" i="8"/>
  <c r="L114" i="8"/>
  <c r="M114" i="8"/>
  <c r="G110" i="8"/>
  <c r="H110" i="8"/>
  <c r="J113" i="8"/>
  <c r="I113" i="8"/>
  <c r="K113" i="8"/>
  <c r="L113" i="8"/>
  <c r="M113" i="8"/>
  <c r="G109" i="8"/>
  <c r="H109" i="8"/>
  <c r="J112" i="8"/>
  <c r="I112" i="8"/>
  <c r="K112" i="8"/>
  <c r="L112" i="8"/>
  <c r="M112" i="8"/>
  <c r="G108" i="8"/>
  <c r="H108" i="8"/>
  <c r="J111" i="8"/>
  <c r="I111" i="8"/>
  <c r="K111" i="8"/>
  <c r="L111" i="8"/>
  <c r="M111" i="8"/>
  <c r="G107" i="8"/>
  <c r="H107" i="8"/>
  <c r="J110" i="8"/>
  <c r="I110" i="8"/>
  <c r="K110" i="8"/>
  <c r="L110" i="8"/>
  <c r="M110" i="8"/>
  <c r="G106" i="8"/>
  <c r="H106" i="8"/>
  <c r="J109" i="8"/>
  <c r="I109" i="8"/>
  <c r="K109" i="8"/>
  <c r="L109" i="8"/>
  <c r="M109" i="8"/>
  <c r="G105" i="8"/>
  <c r="H105" i="8"/>
  <c r="J108" i="8"/>
  <c r="I108" i="8"/>
  <c r="K108" i="8"/>
  <c r="L108" i="8"/>
  <c r="M108" i="8"/>
  <c r="G104" i="8"/>
  <c r="H104" i="8"/>
  <c r="J107" i="8"/>
  <c r="I107" i="8"/>
  <c r="K107" i="8"/>
  <c r="L107" i="8"/>
  <c r="M107" i="8"/>
  <c r="G103" i="8"/>
  <c r="H103" i="8"/>
  <c r="J106" i="8"/>
  <c r="I106" i="8"/>
  <c r="K106" i="8"/>
  <c r="L106" i="8"/>
  <c r="M106" i="8"/>
  <c r="G102" i="8"/>
  <c r="H102" i="8"/>
  <c r="J105" i="8"/>
  <c r="I105" i="8"/>
  <c r="K105" i="8"/>
  <c r="L105" i="8"/>
  <c r="M105" i="8"/>
  <c r="G101" i="8"/>
  <c r="H101" i="8"/>
  <c r="J104" i="8"/>
  <c r="I104" i="8"/>
  <c r="K104" i="8"/>
  <c r="L104" i="8"/>
  <c r="M104" i="8"/>
  <c r="G100" i="8"/>
  <c r="H100" i="8"/>
  <c r="J103" i="8"/>
  <c r="I103" i="8"/>
  <c r="K103" i="8"/>
  <c r="L103" i="8"/>
  <c r="M103" i="8"/>
  <c r="G99" i="8"/>
  <c r="H99" i="8"/>
  <c r="J102" i="8"/>
  <c r="I102" i="8"/>
  <c r="K102" i="8"/>
  <c r="L102" i="8"/>
  <c r="M102" i="8"/>
  <c r="G98" i="8"/>
  <c r="H98" i="8"/>
  <c r="J101" i="8"/>
  <c r="I101" i="8"/>
  <c r="K101" i="8"/>
  <c r="L101" i="8"/>
  <c r="M101" i="8"/>
  <c r="G97" i="8"/>
  <c r="H97" i="8"/>
  <c r="J100" i="8"/>
  <c r="I100" i="8"/>
  <c r="K100" i="8"/>
  <c r="L100" i="8"/>
  <c r="M100" i="8"/>
  <c r="G96" i="8"/>
  <c r="H96" i="8"/>
  <c r="J99" i="8"/>
  <c r="I99" i="8"/>
  <c r="K99" i="8"/>
  <c r="L99" i="8"/>
  <c r="M99" i="8"/>
  <c r="G95" i="8"/>
  <c r="H95" i="8"/>
  <c r="J98" i="8"/>
  <c r="I98" i="8"/>
  <c r="K98" i="8"/>
  <c r="L98" i="8"/>
  <c r="M98" i="8"/>
  <c r="G94" i="8"/>
  <c r="H94" i="8"/>
  <c r="J97" i="8"/>
  <c r="I97" i="8"/>
  <c r="K97" i="8"/>
  <c r="L97" i="8"/>
  <c r="M97" i="8"/>
  <c r="G93" i="8"/>
  <c r="H93" i="8"/>
  <c r="J96" i="8"/>
  <c r="I96" i="8"/>
  <c r="K96" i="8"/>
  <c r="L96" i="8"/>
  <c r="M96" i="8"/>
  <c r="G92" i="8"/>
  <c r="H92" i="8"/>
  <c r="J95" i="8"/>
  <c r="I95" i="8"/>
  <c r="K95" i="8"/>
  <c r="L95" i="8"/>
  <c r="M95" i="8"/>
  <c r="G91" i="8"/>
  <c r="H91" i="8"/>
  <c r="J94" i="8"/>
  <c r="I94" i="8"/>
  <c r="K94" i="8"/>
  <c r="L94" i="8"/>
  <c r="M94" i="8"/>
  <c r="G90" i="8"/>
  <c r="H90" i="8"/>
  <c r="J93" i="8"/>
  <c r="I93" i="8"/>
  <c r="K93" i="8"/>
  <c r="L93" i="8"/>
  <c r="M93" i="8"/>
  <c r="G89" i="8"/>
  <c r="H89" i="8"/>
  <c r="J92" i="8"/>
  <c r="I92" i="8"/>
  <c r="K92" i="8"/>
  <c r="L92" i="8"/>
  <c r="M92" i="8"/>
  <c r="G88" i="8"/>
  <c r="H88" i="8"/>
  <c r="J91" i="8"/>
  <c r="I91" i="8"/>
  <c r="K91" i="8"/>
  <c r="L91" i="8"/>
  <c r="M91" i="8"/>
  <c r="G87" i="8"/>
  <c r="H87" i="8"/>
  <c r="J90" i="8"/>
  <c r="I90" i="8"/>
  <c r="K90" i="8"/>
  <c r="L90" i="8"/>
  <c r="M90" i="8"/>
  <c r="G86" i="8"/>
  <c r="H86" i="8"/>
  <c r="J89" i="8"/>
  <c r="I89" i="8"/>
  <c r="K89" i="8"/>
  <c r="L89" i="8"/>
  <c r="M89" i="8"/>
  <c r="G85" i="8"/>
  <c r="H85" i="8"/>
  <c r="J88" i="8"/>
  <c r="I88" i="8"/>
  <c r="K88" i="8"/>
  <c r="L88" i="8"/>
  <c r="M88" i="8"/>
  <c r="G84" i="8"/>
  <c r="H84" i="8"/>
  <c r="J87" i="8"/>
  <c r="I87" i="8"/>
  <c r="K87" i="8"/>
  <c r="L87" i="8"/>
  <c r="M87" i="8"/>
  <c r="G83" i="8"/>
  <c r="H83" i="8"/>
  <c r="J86" i="8"/>
  <c r="I86" i="8"/>
  <c r="K86" i="8"/>
  <c r="L86" i="8"/>
  <c r="M86" i="8"/>
  <c r="G82" i="8"/>
  <c r="H82" i="8"/>
  <c r="J85" i="8"/>
  <c r="I85" i="8"/>
  <c r="K85" i="8"/>
  <c r="L85" i="8"/>
  <c r="M85" i="8"/>
  <c r="G81" i="8"/>
  <c r="H81" i="8"/>
  <c r="J84" i="8"/>
  <c r="I84" i="8"/>
  <c r="K84" i="8"/>
  <c r="L84" i="8"/>
  <c r="M84" i="8"/>
  <c r="G80" i="8"/>
  <c r="H80" i="8"/>
  <c r="J83" i="8"/>
  <c r="I83" i="8"/>
  <c r="K83" i="8"/>
  <c r="L83" i="8"/>
  <c r="M83" i="8"/>
  <c r="G79" i="8"/>
  <c r="H79" i="8"/>
  <c r="J82" i="8"/>
  <c r="I82" i="8"/>
  <c r="K82" i="8"/>
  <c r="L82" i="8"/>
  <c r="M82" i="8"/>
  <c r="G78" i="8"/>
  <c r="H78" i="8"/>
  <c r="J81" i="8"/>
  <c r="I81" i="8"/>
  <c r="K81" i="8"/>
  <c r="L81" i="8"/>
  <c r="M81" i="8"/>
  <c r="G77" i="8"/>
  <c r="H77" i="8"/>
  <c r="J80" i="8"/>
  <c r="I80" i="8"/>
  <c r="K80" i="8"/>
  <c r="L80" i="8"/>
  <c r="M80" i="8"/>
  <c r="G76" i="8"/>
  <c r="H76" i="8"/>
  <c r="J79" i="8"/>
  <c r="I79" i="8"/>
  <c r="K79" i="8"/>
  <c r="L79" i="8"/>
  <c r="M79" i="8"/>
  <c r="G75" i="8"/>
  <c r="H75" i="8"/>
  <c r="J78" i="8"/>
  <c r="I78" i="8"/>
  <c r="K78" i="8"/>
  <c r="L78" i="8"/>
  <c r="M78" i="8"/>
  <c r="G74" i="8"/>
  <c r="H74" i="8"/>
  <c r="J77" i="8"/>
  <c r="I77" i="8"/>
  <c r="K77" i="8"/>
  <c r="L77" i="8"/>
  <c r="M77" i="8"/>
  <c r="G73" i="8"/>
  <c r="H73" i="8"/>
  <c r="J76" i="8"/>
  <c r="I76" i="8"/>
  <c r="K76" i="8"/>
  <c r="L76" i="8"/>
  <c r="M76" i="8"/>
  <c r="G72" i="8"/>
  <c r="H72" i="8"/>
  <c r="J75" i="8"/>
  <c r="I75" i="8"/>
  <c r="K75" i="8"/>
  <c r="L75" i="8"/>
  <c r="M75" i="8"/>
  <c r="G71" i="8"/>
  <c r="H71" i="8"/>
  <c r="J74" i="8"/>
  <c r="I74" i="8"/>
  <c r="K74" i="8"/>
  <c r="L74" i="8"/>
  <c r="M74" i="8"/>
  <c r="G70" i="8"/>
  <c r="H70" i="8"/>
  <c r="J73" i="8"/>
  <c r="I73" i="8"/>
  <c r="K73" i="8"/>
  <c r="L73" i="8"/>
  <c r="M73" i="8"/>
  <c r="G69" i="8"/>
  <c r="H69" i="8"/>
  <c r="J72" i="8"/>
  <c r="I72" i="8"/>
  <c r="K72" i="8"/>
  <c r="L72" i="8"/>
  <c r="M72" i="8"/>
  <c r="G68" i="8"/>
  <c r="H68" i="8"/>
  <c r="J71" i="8"/>
  <c r="I71" i="8"/>
  <c r="K71" i="8"/>
  <c r="L71" i="8"/>
  <c r="M71" i="8"/>
  <c r="G67" i="8"/>
  <c r="H67" i="8"/>
  <c r="J70" i="8"/>
  <c r="I70" i="8"/>
  <c r="K70" i="8"/>
  <c r="L70" i="8"/>
  <c r="M70" i="8"/>
  <c r="G66" i="8"/>
  <c r="H66" i="8"/>
  <c r="J69" i="8"/>
  <c r="I69" i="8"/>
  <c r="K69" i="8"/>
  <c r="L69" i="8"/>
  <c r="M69" i="8"/>
  <c r="G65" i="8"/>
  <c r="H65" i="8"/>
  <c r="J68" i="8"/>
  <c r="I68" i="8"/>
  <c r="K68" i="8"/>
  <c r="L68" i="8"/>
  <c r="M68" i="8"/>
  <c r="G64" i="8"/>
  <c r="H64" i="8"/>
  <c r="J67" i="8"/>
  <c r="I67" i="8"/>
  <c r="K67" i="8"/>
  <c r="L67" i="8"/>
  <c r="M67" i="8"/>
  <c r="G63" i="8"/>
  <c r="H63" i="8"/>
  <c r="J66" i="8"/>
  <c r="I66" i="8"/>
  <c r="K66" i="8"/>
  <c r="L66" i="8"/>
  <c r="M66" i="8"/>
  <c r="G62" i="8"/>
  <c r="H62" i="8"/>
  <c r="J65" i="8"/>
  <c r="I65" i="8"/>
  <c r="K65" i="8"/>
  <c r="L65" i="8"/>
  <c r="M65" i="8"/>
  <c r="G61" i="8"/>
  <c r="H61" i="8"/>
  <c r="J64" i="8"/>
  <c r="I64" i="8"/>
  <c r="K64" i="8"/>
  <c r="L64" i="8"/>
  <c r="M64" i="8"/>
  <c r="G60" i="8"/>
  <c r="H60" i="8"/>
  <c r="J63" i="8"/>
  <c r="I63" i="8"/>
  <c r="K63" i="8"/>
  <c r="L63" i="8"/>
  <c r="M63" i="8"/>
  <c r="G59" i="8"/>
  <c r="H59" i="8"/>
  <c r="J62" i="8"/>
  <c r="I62" i="8"/>
  <c r="K62" i="8"/>
  <c r="L62" i="8"/>
  <c r="M62" i="8"/>
  <c r="G58" i="8"/>
  <c r="H58" i="8"/>
  <c r="J61" i="8"/>
  <c r="I61" i="8"/>
  <c r="K61" i="8"/>
  <c r="L61" i="8"/>
  <c r="M61" i="8"/>
  <c r="G57" i="8"/>
  <c r="H57" i="8"/>
  <c r="J60" i="8"/>
  <c r="I60" i="8"/>
  <c r="K60" i="8"/>
  <c r="L60" i="8"/>
  <c r="M60" i="8"/>
  <c r="G56" i="8"/>
  <c r="H56" i="8"/>
  <c r="J59" i="8"/>
  <c r="I59" i="8"/>
  <c r="K59" i="8"/>
  <c r="L59" i="8"/>
  <c r="M59" i="8"/>
  <c r="G55" i="8"/>
  <c r="H55" i="8"/>
  <c r="J58" i="8"/>
  <c r="I58" i="8"/>
  <c r="K58" i="8"/>
  <c r="L58" i="8"/>
  <c r="M58" i="8"/>
  <c r="G54" i="8"/>
  <c r="H54" i="8"/>
  <c r="J57" i="8"/>
  <c r="I57" i="8"/>
  <c r="K57" i="8"/>
  <c r="L57" i="8"/>
  <c r="M57" i="8"/>
  <c r="G53" i="8"/>
  <c r="H53" i="8"/>
  <c r="J56" i="8"/>
  <c r="I56" i="8"/>
  <c r="K56" i="8"/>
  <c r="L56" i="8"/>
  <c r="M56" i="8"/>
  <c r="G52" i="8"/>
  <c r="H52" i="8"/>
  <c r="J55" i="8"/>
  <c r="I55" i="8"/>
  <c r="K55" i="8"/>
  <c r="L55" i="8"/>
  <c r="M55" i="8"/>
  <c r="G51" i="8"/>
  <c r="H51" i="8"/>
  <c r="J54" i="8"/>
  <c r="I54" i="8"/>
  <c r="K54" i="8"/>
  <c r="L54" i="8"/>
  <c r="M54" i="8"/>
  <c r="G50" i="8"/>
  <c r="H50" i="8"/>
  <c r="J53" i="8"/>
  <c r="I53" i="8"/>
  <c r="K53" i="8"/>
  <c r="L53" i="8"/>
  <c r="M53" i="8"/>
  <c r="G49" i="8"/>
  <c r="H49" i="8"/>
  <c r="J52" i="8"/>
  <c r="I52" i="8"/>
  <c r="K52" i="8"/>
  <c r="L52" i="8"/>
  <c r="M52" i="8"/>
  <c r="G48" i="8"/>
  <c r="H48" i="8"/>
  <c r="J51" i="8"/>
  <c r="I51" i="8"/>
  <c r="K51" i="8"/>
  <c r="L51" i="8"/>
  <c r="M51" i="8"/>
  <c r="G47" i="8"/>
  <c r="H47" i="8"/>
  <c r="J50" i="8"/>
  <c r="I50" i="8"/>
  <c r="K50" i="8"/>
  <c r="L50" i="8"/>
  <c r="M50" i="8"/>
  <c r="G46" i="8"/>
  <c r="H46" i="8"/>
  <c r="J49" i="8"/>
  <c r="I49" i="8"/>
  <c r="K49" i="8"/>
  <c r="L49" i="8"/>
  <c r="M49" i="8"/>
  <c r="G45" i="8"/>
  <c r="H45" i="8"/>
  <c r="J48" i="8"/>
  <c r="I48" i="8"/>
  <c r="K48" i="8"/>
  <c r="L48" i="8"/>
  <c r="M48" i="8"/>
  <c r="G44" i="8"/>
  <c r="H44" i="8"/>
  <c r="J47" i="8"/>
  <c r="I47" i="8"/>
  <c r="K47" i="8"/>
  <c r="L47" i="8"/>
  <c r="M47" i="8"/>
  <c r="G43" i="8"/>
  <c r="H43" i="8"/>
  <c r="J46" i="8"/>
  <c r="I46" i="8"/>
  <c r="K46" i="8"/>
  <c r="L46" i="8"/>
  <c r="M46" i="8"/>
  <c r="G42" i="8"/>
  <c r="H42" i="8"/>
  <c r="J45" i="8"/>
  <c r="I45" i="8"/>
  <c r="K45" i="8"/>
  <c r="L45" i="8"/>
  <c r="M45" i="8"/>
  <c r="G41" i="8"/>
  <c r="H41" i="8"/>
  <c r="J44" i="8"/>
  <c r="I44" i="8"/>
  <c r="K44" i="8"/>
  <c r="L44" i="8"/>
  <c r="M44" i="8"/>
  <c r="G40" i="8"/>
  <c r="H40" i="8"/>
  <c r="J43" i="8"/>
  <c r="I43" i="8"/>
  <c r="K43" i="8"/>
  <c r="L43" i="8"/>
  <c r="M43" i="8"/>
  <c r="G39" i="8"/>
  <c r="H39" i="8"/>
  <c r="J42" i="8"/>
  <c r="I42" i="8"/>
  <c r="K42" i="8"/>
  <c r="L42" i="8"/>
  <c r="M42" i="8"/>
  <c r="G38" i="8"/>
  <c r="H38" i="8"/>
  <c r="J41" i="8"/>
  <c r="I41" i="8"/>
  <c r="K41" i="8"/>
  <c r="L41" i="8"/>
  <c r="M41" i="8"/>
  <c r="G37" i="8"/>
  <c r="H37" i="8"/>
  <c r="J40" i="8"/>
  <c r="I40" i="8"/>
  <c r="K40" i="8"/>
  <c r="L40" i="8"/>
  <c r="M40" i="8"/>
  <c r="G36" i="8"/>
  <c r="H36" i="8"/>
  <c r="J39" i="8"/>
  <c r="I39" i="8"/>
  <c r="K39" i="8"/>
  <c r="L39" i="8"/>
  <c r="M39" i="8"/>
  <c r="G35" i="8"/>
  <c r="H35" i="8"/>
  <c r="J38" i="8"/>
  <c r="I38" i="8"/>
  <c r="K38" i="8"/>
  <c r="L38" i="8"/>
  <c r="M38" i="8"/>
  <c r="G34" i="8"/>
  <c r="H34" i="8"/>
  <c r="J37" i="8"/>
  <c r="I37" i="8"/>
  <c r="K37" i="8"/>
  <c r="L37" i="8"/>
  <c r="M37" i="8"/>
  <c r="G33" i="8"/>
  <c r="H33" i="8"/>
  <c r="J36" i="8"/>
  <c r="I36" i="8"/>
  <c r="K36" i="8"/>
  <c r="L36" i="8"/>
  <c r="M36" i="8"/>
  <c r="G32" i="8"/>
  <c r="H32" i="8"/>
  <c r="J35" i="8"/>
  <c r="I35" i="8"/>
  <c r="K35" i="8"/>
  <c r="L35" i="8"/>
  <c r="M35" i="8"/>
  <c r="G31" i="8"/>
  <c r="H31" i="8"/>
  <c r="J34" i="8"/>
  <c r="I34" i="8"/>
  <c r="K34" i="8"/>
  <c r="L34" i="8"/>
  <c r="M34" i="8"/>
  <c r="G30" i="8"/>
  <c r="H30" i="8"/>
  <c r="J33" i="8"/>
  <c r="I33" i="8"/>
  <c r="K33" i="8"/>
  <c r="L33" i="8"/>
  <c r="M33" i="8"/>
  <c r="G29" i="8"/>
  <c r="H29" i="8"/>
  <c r="J32" i="8"/>
  <c r="I32" i="8"/>
  <c r="K32" i="8"/>
  <c r="L32" i="8"/>
  <c r="M32" i="8"/>
  <c r="G28" i="8"/>
  <c r="H28" i="8"/>
  <c r="J31" i="8"/>
  <c r="I31" i="8"/>
  <c r="K31" i="8"/>
  <c r="L31" i="8"/>
  <c r="M31" i="8"/>
  <c r="G27" i="8"/>
  <c r="H27" i="8"/>
  <c r="J30" i="8"/>
  <c r="I30" i="8"/>
  <c r="K30" i="8"/>
  <c r="L30" i="8"/>
  <c r="M30" i="8"/>
  <c r="G26" i="8"/>
  <c r="H26" i="8"/>
  <c r="J29" i="8"/>
  <c r="I29" i="8"/>
  <c r="K29" i="8"/>
  <c r="L29" i="8"/>
  <c r="M29" i="8"/>
  <c r="G25" i="8"/>
  <c r="H25" i="8"/>
  <c r="J28" i="8"/>
  <c r="I28" i="8"/>
  <c r="K28" i="8"/>
  <c r="L28" i="8"/>
  <c r="M28" i="8"/>
  <c r="G24" i="8"/>
  <c r="H24" i="8"/>
  <c r="J27" i="8"/>
  <c r="I27" i="8"/>
  <c r="K27" i="8"/>
  <c r="L27" i="8"/>
  <c r="M27" i="8"/>
  <c r="G23" i="8"/>
  <c r="H23" i="8"/>
  <c r="J26" i="8"/>
  <c r="I26" i="8"/>
  <c r="K26" i="8"/>
  <c r="L26" i="8"/>
  <c r="M26" i="8"/>
  <c r="G22" i="8"/>
  <c r="H22" i="8"/>
  <c r="J25" i="8"/>
  <c r="I25" i="8"/>
  <c r="K25" i="8"/>
  <c r="L25" i="8"/>
  <c r="M25" i="8"/>
  <c r="G21" i="8"/>
  <c r="H21" i="8"/>
  <c r="J24" i="8"/>
  <c r="I24" i="8"/>
  <c r="K24" i="8"/>
  <c r="L24" i="8"/>
  <c r="M24" i="8"/>
  <c r="G20" i="8"/>
  <c r="H20" i="8"/>
  <c r="J23" i="8"/>
  <c r="I23" i="8"/>
  <c r="K23" i="8"/>
  <c r="L23" i="8"/>
  <c r="M23" i="8"/>
  <c r="G19" i="8"/>
  <c r="H19" i="8"/>
  <c r="J22" i="8"/>
  <c r="I22" i="8"/>
  <c r="K22" i="8"/>
  <c r="L22" i="8"/>
  <c r="M22" i="8"/>
  <c r="G18" i="8"/>
  <c r="H18" i="8"/>
  <c r="J21" i="8"/>
  <c r="I21" i="8"/>
  <c r="K21" i="8"/>
  <c r="L21" i="8"/>
  <c r="M21" i="8"/>
  <c r="G17" i="8"/>
  <c r="H17" i="8"/>
  <c r="J20" i="8"/>
  <c r="I20" i="8"/>
  <c r="K20" i="8"/>
  <c r="L20" i="8"/>
  <c r="M20" i="8"/>
  <c r="G16" i="8"/>
  <c r="H16" i="8"/>
  <c r="J19" i="8"/>
  <c r="I19" i="8"/>
  <c r="K19" i="8"/>
  <c r="L19" i="8"/>
  <c r="M19" i="8"/>
  <c r="G15" i="8"/>
  <c r="H15" i="8"/>
  <c r="J18" i="8"/>
  <c r="I18" i="8"/>
  <c r="K18" i="8"/>
  <c r="L18" i="8"/>
  <c r="M18" i="8"/>
  <c r="G14" i="8"/>
  <c r="H14" i="8"/>
  <c r="J17" i="8"/>
  <c r="I17" i="8"/>
  <c r="K17" i="8"/>
  <c r="L17" i="8"/>
  <c r="M17" i="8"/>
  <c r="G13" i="8"/>
  <c r="H13" i="8"/>
  <c r="J16" i="8"/>
  <c r="I16" i="8"/>
  <c r="K16" i="8"/>
  <c r="L16" i="8"/>
  <c r="M16" i="8"/>
  <c r="G12" i="8"/>
  <c r="H12" i="8"/>
  <c r="J15" i="8"/>
  <c r="I15" i="8"/>
  <c r="K15" i="8"/>
  <c r="L15" i="8"/>
  <c r="M15" i="8"/>
  <c r="G11" i="8"/>
  <c r="H11" i="8"/>
  <c r="J14" i="8"/>
  <c r="I14" i="8"/>
  <c r="K14" i="8"/>
  <c r="L14" i="8"/>
  <c r="M14" i="8"/>
  <c r="G10" i="8"/>
  <c r="H10" i="8"/>
  <c r="J13" i="8"/>
  <c r="I13" i="8"/>
  <c r="K13" i="8"/>
  <c r="L13" i="8"/>
  <c r="M13" i="8"/>
  <c r="G9" i="8"/>
  <c r="H9" i="8"/>
  <c r="J12" i="8"/>
  <c r="I12" i="8"/>
  <c r="K12" i="8"/>
  <c r="L12" i="8"/>
  <c r="M12" i="8"/>
  <c r="G8" i="8"/>
  <c r="H8" i="8"/>
  <c r="J11" i="8"/>
  <c r="I11" i="8"/>
  <c r="K11" i="8"/>
  <c r="L11" i="8"/>
  <c r="M11" i="8"/>
  <c r="G7" i="8"/>
  <c r="H7" i="8"/>
  <c r="J10" i="8"/>
  <c r="I10" i="8"/>
  <c r="K10" i="8"/>
  <c r="L10" i="8"/>
  <c r="M10" i="8"/>
  <c r="G6" i="8"/>
  <c r="H6" i="8"/>
  <c r="J9" i="8"/>
  <c r="I9" i="8"/>
  <c r="K9" i="8"/>
  <c r="L9" i="8"/>
  <c r="M9" i="8"/>
  <c r="G5" i="8"/>
  <c r="H5" i="8"/>
  <c r="J8" i="8"/>
  <c r="I8" i="8"/>
  <c r="K8" i="8"/>
  <c r="L8" i="8"/>
  <c r="M8" i="8"/>
  <c r="G4" i="8"/>
  <c r="H4" i="8"/>
  <c r="J7" i="8"/>
  <c r="I7" i="8"/>
  <c r="K7" i="8"/>
  <c r="L7" i="8"/>
  <c r="M7" i="8"/>
  <c r="G3" i="8"/>
  <c r="H3" i="8"/>
  <c r="J6" i="8"/>
  <c r="I6" i="8"/>
  <c r="K6" i="8"/>
  <c r="L6" i="8"/>
  <c r="M6" i="8"/>
  <c r="G2" i="8"/>
  <c r="H2" i="8"/>
  <c r="J5" i="8"/>
  <c r="I5" i="8"/>
  <c r="K5" i="8"/>
  <c r="L5" i="8"/>
  <c r="M5" i="8"/>
  <c r="J4" i="8"/>
  <c r="I4" i="8"/>
  <c r="K4" i="8"/>
  <c r="L4" i="8"/>
  <c r="M4" i="8"/>
  <c r="N3" i="8"/>
  <c r="M3" i="8"/>
  <c r="L3" i="8"/>
  <c r="K3" i="8"/>
  <c r="P2" i="8"/>
  <c r="O2" i="8"/>
  <c r="N2" i="8"/>
  <c r="M2" i="8"/>
  <c r="L2" i="8"/>
  <c r="K2" i="8"/>
  <c r="I2" i="8"/>
  <c r="F145" i="7"/>
  <c r="G145" i="7"/>
  <c r="F142" i="7"/>
  <c r="F143" i="7"/>
  <c r="G142" i="7"/>
  <c r="I145" i="7"/>
  <c r="H145" i="7"/>
  <c r="J145" i="7"/>
  <c r="K145" i="7"/>
  <c r="L145" i="7"/>
  <c r="F144" i="7"/>
  <c r="G144" i="7"/>
  <c r="F141" i="7"/>
  <c r="G141" i="7"/>
  <c r="I144" i="7"/>
  <c r="H144" i="7"/>
  <c r="J144" i="7"/>
  <c r="K144" i="7"/>
  <c r="L144" i="7"/>
  <c r="G143" i="7"/>
  <c r="F140" i="7"/>
  <c r="G140" i="7"/>
  <c r="I143" i="7"/>
  <c r="H143" i="7"/>
  <c r="J143" i="7"/>
  <c r="K143" i="7"/>
  <c r="L143" i="7"/>
  <c r="F139" i="7"/>
  <c r="G139" i="7"/>
  <c r="I142" i="7"/>
  <c r="H142" i="7"/>
  <c r="J142" i="7"/>
  <c r="K142" i="7"/>
  <c r="L142" i="7"/>
  <c r="F138" i="7"/>
  <c r="G138" i="7"/>
  <c r="I141" i="7"/>
  <c r="H141" i="7"/>
  <c r="J141" i="7"/>
  <c r="K141" i="7"/>
  <c r="L141" i="7"/>
  <c r="F137" i="7"/>
  <c r="G137" i="7"/>
  <c r="I140" i="7"/>
  <c r="H140" i="7"/>
  <c r="J140" i="7"/>
  <c r="K140" i="7"/>
  <c r="L140" i="7"/>
  <c r="F136" i="7"/>
  <c r="G136" i="7"/>
  <c r="I139" i="7"/>
  <c r="H139" i="7"/>
  <c r="J139" i="7"/>
  <c r="K139" i="7"/>
  <c r="L139" i="7"/>
  <c r="F135" i="7"/>
  <c r="G135" i="7"/>
  <c r="I138" i="7"/>
  <c r="H138" i="7"/>
  <c r="J138" i="7"/>
  <c r="K138" i="7"/>
  <c r="L138" i="7"/>
  <c r="F134" i="7"/>
  <c r="G134" i="7"/>
  <c r="I137" i="7"/>
  <c r="H137" i="7"/>
  <c r="J137" i="7"/>
  <c r="K137" i="7"/>
  <c r="L137" i="7"/>
  <c r="F133" i="7"/>
  <c r="G133" i="7"/>
  <c r="I136" i="7"/>
  <c r="H136" i="7"/>
  <c r="J136" i="7"/>
  <c r="K136" i="7"/>
  <c r="L136" i="7"/>
  <c r="F132" i="7"/>
  <c r="G132" i="7"/>
  <c r="I135" i="7"/>
  <c r="H135" i="7"/>
  <c r="J135" i="7"/>
  <c r="K135" i="7"/>
  <c r="L135" i="7"/>
  <c r="F131" i="7"/>
  <c r="G131" i="7"/>
  <c r="I134" i="7"/>
  <c r="H134" i="7"/>
  <c r="J134" i="7"/>
  <c r="K134" i="7"/>
  <c r="L134" i="7"/>
  <c r="F130" i="7"/>
  <c r="G130" i="7"/>
  <c r="I133" i="7"/>
  <c r="H133" i="7"/>
  <c r="J133" i="7"/>
  <c r="K133" i="7"/>
  <c r="L133" i="7"/>
  <c r="F129" i="7"/>
  <c r="G129" i="7"/>
  <c r="I132" i="7"/>
  <c r="H132" i="7"/>
  <c r="J132" i="7"/>
  <c r="K132" i="7"/>
  <c r="L132" i="7"/>
  <c r="F128" i="7"/>
  <c r="G128" i="7"/>
  <c r="I131" i="7"/>
  <c r="H131" i="7"/>
  <c r="J131" i="7"/>
  <c r="K131" i="7"/>
  <c r="L131" i="7"/>
  <c r="F127" i="7"/>
  <c r="G127" i="7"/>
  <c r="I130" i="7"/>
  <c r="H130" i="7"/>
  <c r="J130" i="7"/>
  <c r="K130" i="7"/>
  <c r="L130" i="7"/>
  <c r="F126" i="7"/>
  <c r="G126" i="7"/>
  <c r="I129" i="7"/>
  <c r="H129" i="7"/>
  <c r="J129" i="7"/>
  <c r="K129" i="7"/>
  <c r="L129" i="7"/>
  <c r="F125" i="7"/>
  <c r="G125" i="7"/>
  <c r="I128" i="7"/>
  <c r="H128" i="7"/>
  <c r="J128" i="7"/>
  <c r="K128" i="7"/>
  <c r="L128" i="7"/>
  <c r="F124" i="7"/>
  <c r="G124" i="7"/>
  <c r="I127" i="7"/>
  <c r="H127" i="7"/>
  <c r="J127" i="7"/>
  <c r="K127" i="7"/>
  <c r="L127" i="7"/>
  <c r="F123" i="7"/>
  <c r="G123" i="7"/>
  <c r="I126" i="7"/>
  <c r="H126" i="7"/>
  <c r="J126" i="7"/>
  <c r="K126" i="7"/>
  <c r="L126" i="7"/>
  <c r="F122" i="7"/>
  <c r="G122" i="7"/>
  <c r="I125" i="7"/>
  <c r="H125" i="7"/>
  <c r="J125" i="7"/>
  <c r="K125" i="7"/>
  <c r="L125" i="7"/>
  <c r="F121" i="7"/>
  <c r="G121" i="7"/>
  <c r="I124" i="7"/>
  <c r="H124" i="7"/>
  <c r="J124" i="7"/>
  <c r="K124" i="7"/>
  <c r="L124" i="7"/>
  <c r="F120" i="7"/>
  <c r="G120" i="7"/>
  <c r="I123" i="7"/>
  <c r="H123" i="7"/>
  <c r="J123" i="7"/>
  <c r="K123" i="7"/>
  <c r="L123" i="7"/>
  <c r="F119" i="7"/>
  <c r="G119" i="7"/>
  <c r="I122" i="7"/>
  <c r="H122" i="7"/>
  <c r="J122" i="7"/>
  <c r="K122" i="7"/>
  <c r="L122" i="7"/>
  <c r="F118" i="7"/>
  <c r="G118" i="7"/>
  <c r="I121" i="7"/>
  <c r="H121" i="7"/>
  <c r="J121" i="7"/>
  <c r="K121" i="7"/>
  <c r="L121" i="7"/>
  <c r="F117" i="7"/>
  <c r="G117" i="7"/>
  <c r="I120" i="7"/>
  <c r="H120" i="7"/>
  <c r="J120" i="7"/>
  <c r="K120" i="7"/>
  <c r="L120" i="7"/>
  <c r="F116" i="7"/>
  <c r="G116" i="7"/>
  <c r="I119" i="7"/>
  <c r="H119" i="7"/>
  <c r="J119" i="7"/>
  <c r="K119" i="7"/>
  <c r="L119" i="7"/>
  <c r="F115" i="7"/>
  <c r="G115" i="7"/>
  <c r="I118" i="7"/>
  <c r="H118" i="7"/>
  <c r="J118" i="7"/>
  <c r="K118" i="7"/>
  <c r="L118" i="7"/>
  <c r="F114" i="7"/>
  <c r="G114" i="7"/>
  <c r="I117" i="7"/>
  <c r="H117" i="7"/>
  <c r="J117" i="7"/>
  <c r="K117" i="7"/>
  <c r="L117" i="7"/>
  <c r="F113" i="7"/>
  <c r="G113" i="7"/>
  <c r="I116" i="7"/>
  <c r="H116" i="7"/>
  <c r="J116" i="7"/>
  <c r="K116" i="7"/>
  <c r="L116" i="7"/>
  <c r="F112" i="7"/>
  <c r="G112" i="7"/>
  <c r="I115" i="7"/>
  <c r="H115" i="7"/>
  <c r="J115" i="7"/>
  <c r="K115" i="7"/>
  <c r="L115" i="7"/>
  <c r="F111" i="7"/>
  <c r="G111" i="7"/>
  <c r="I114" i="7"/>
  <c r="H114" i="7"/>
  <c r="J114" i="7"/>
  <c r="K114" i="7"/>
  <c r="L114" i="7"/>
  <c r="F110" i="7"/>
  <c r="G110" i="7"/>
  <c r="I113" i="7"/>
  <c r="H113" i="7"/>
  <c r="J113" i="7"/>
  <c r="K113" i="7"/>
  <c r="L113" i="7"/>
  <c r="F109" i="7"/>
  <c r="G109" i="7"/>
  <c r="I112" i="7"/>
  <c r="H112" i="7"/>
  <c r="J112" i="7"/>
  <c r="K112" i="7"/>
  <c r="L112" i="7"/>
  <c r="F108" i="7"/>
  <c r="G108" i="7"/>
  <c r="I111" i="7"/>
  <c r="H111" i="7"/>
  <c r="J111" i="7"/>
  <c r="K111" i="7"/>
  <c r="L111" i="7"/>
  <c r="F107" i="7"/>
  <c r="G107" i="7"/>
  <c r="I110" i="7"/>
  <c r="H110" i="7"/>
  <c r="J110" i="7"/>
  <c r="K110" i="7"/>
  <c r="L110" i="7"/>
  <c r="F106" i="7"/>
  <c r="G106" i="7"/>
  <c r="I109" i="7"/>
  <c r="H109" i="7"/>
  <c r="J109" i="7"/>
  <c r="K109" i="7"/>
  <c r="L109" i="7"/>
  <c r="F105" i="7"/>
  <c r="G105" i="7"/>
  <c r="I108" i="7"/>
  <c r="H108" i="7"/>
  <c r="J108" i="7"/>
  <c r="K108" i="7"/>
  <c r="L108" i="7"/>
  <c r="F104" i="7"/>
  <c r="G104" i="7"/>
  <c r="I107" i="7"/>
  <c r="H107" i="7"/>
  <c r="J107" i="7"/>
  <c r="K107" i="7"/>
  <c r="L107" i="7"/>
  <c r="F103" i="7"/>
  <c r="G103" i="7"/>
  <c r="I106" i="7"/>
  <c r="H106" i="7"/>
  <c r="J106" i="7"/>
  <c r="K106" i="7"/>
  <c r="L106" i="7"/>
  <c r="F102" i="7"/>
  <c r="G102" i="7"/>
  <c r="I105" i="7"/>
  <c r="H105" i="7"/>
  <c r="J105" i="7"/>
  <c r="K105" i="7"/>
  <c r="L105" i="7"/>
  <c r="F101" i="7"/>
  <c r="G101" i="7"/>
  <c r="I104" i="7"/>
  <c r="H104" i="7"/>
  <c r="J104" i="7"/>
  <c r="K104" i="7"/>
  <c r="L104" i="7"/>
  <c r="F100" i="7"/>
  <c r="G100" i="7"/>
  <c r="I103" i="7"/>
  <c r="H103" i="7"/>
  <c r="J103" i="7"/>
  <c r="K103" i="7"/>
  <c r="L103" i="7"/>
  <c r="F99" i="7"/>
  <c r="G99" i="7"/>
  <c r="I102" i="7"/>
  <c r="H102" i="7"/>
  <c r="J102" i="7"/>
  <c r="K102" i="7"/>
  <c r="L102" i="7"/>
  <c r="F98" i="7"/>
  <c r="G98" i="7"/>
  <c r="I101" i="7"/>
  <c r="H101" i="7"/>
  <c r="J101" i="7"/>
  <c r="K101" i="7"/>
  <c r="L101" i="7"/>
  <c r="F97" i="7"/>
  <c r="G97" i="7"/>
  <c r="I100" i="7"/>
  <c r="H100" i="7"/>
  <c r="J100" i="7"/>
  <c r="K100" i="7"/>
  <c r="L100" i="7"/>
  <c r="F96" i="7"/>
  <c r="G96" i="7"/>
  <c r="I99" i="7"/>
  <c r="H99" i="7"/>
  <c r="J99" i="7"/>
  <c r="K99" i="7"/>
  <c r="L99" i="7"/>
  <c r="F95" i="7"/>
  <c r="G95" i="7"/>
  <c r="I98" i="7"/>
  <c r="H98" i="7"/>
  <c r="J98" i="7"/>
  <c r="K98" i="7"/>
  <c r="L98" i="7"/>
  <c r="F94" i="7"/>
  <c r="G94" i="7"/>
  <c r="I97" i="7"/>
  <c r="H97" i="7"/>
  <c r="J97" i="7"/>
  <c r="K97" i="7"/>
  <c r="L97" i="7"/>
  <c r="F93" i="7"/>
  <c r="G93" i="7"/>
  <c r="I96" i="7"/>
  <c r="H96" i="7"/>
  <c r="J96" i="7"/>
  <c r="K96" i="7"/>
  <c r="L96" i="7"/>
  <c r="F92" i="7"/>
  <c r="G92" i="7"/>
  <c r="I95" i="7"/>
  <c r="H95" i="7"/>
  <c r="J95" i="7"/>
  <c r="K95" i="7"/>
  <c r="L95" i="7"/>
  <c r="F91" i="7"/>
  <c r="G91" i="7"/>
  <c r="I94" i="7"/>
  <c r="H94" i="7"/>
  <c r="J94" i="7"/>
  <c r="K94" i="7"/>
  <c r="L94" i="7"/>
  <c r="F90" i="7"/>
  <c r="G90" i="7"/>
  <c r="I93" i="7"/>
  <c r="H93" i="7"/>
  <c r="J93" i="7"/>
  <c r="K93" i="7"/>
  <c r="L93" i="7"/>
  <c r="F89" i="7"/>
  <c r="G89" i="7"/>
  <c r="I92" i="7"/>
  <c r="H92" i="7"/>
  <c r="J92" i="7"/>
  <c r="K92" i="7"/>
  <c r="L92" i="7"/>
  <c r="F88" i="7"/>
  <c r="G88" i="7"/>
  <c r="I91" i="7"/>
  <c r="H91" i="7"/>
  <c r="J91" i="7"/>
  <c r="K91" i="7"/>
  <c r="L91" i="7"/>
  <c r="F87" i="7"/>
  <c r="G87" i="7"/>
  <c r="I90" i="7"/>
  <c r="H90" i="7"/>
  <c r="J90" i="7"/>
  <c r="K90" i="7"/>
  <c r="L90" i="7"/>
  <c r="F86" i="7"/>
  <c r="G86" i="7"/>
  <c r="I89" i="7"/>
  <c r="H89" i="7"/>
  <c r="J89" i="7"/>
  <c r="K89" i="7"/>
  <c r="L89" i="7"/>
  <c r="F85" i="7"/>
  <c r="G85" i="7"/>
  <c r="I88" i="7"/>
  <c r="H88" i="7"/>
  <c r="J88" i="7"/>
  <c r="K88" i="7"/>
  <c r="L88" i="7"/>
  <c r="F84" i="7"/>
  <c r="G84" i="7"/>
  <c r="I87" i="7"/>
  <c r="H87" i="7"/>
  <c r="J87" i="7"/>
  <c r="K87" i="7"/>
  <c r="L87" i="7"/>
  <c r="F83" i="7"/>
  <c r="G83" i="7"/>
  <c r="I86" i="7"/>
  <c r="H86" i="7"/>
  <c r="J86" i="7"/>
  <c r="K86" i="7"/>
  <c r="L86" i="7"/>
  <c r="F82" i="7"/>
  <c r="G82" i="7"/>
  <c r="I85" i="7"/>
  <c r="H85" i="7"/>
  <c r="J85" i="7"/>
  <c r="K85" i="7"/>
  <c r="L85" i="7"/>
  <c r="F81" i="7"/>
  <c r="G81" i="7"/>
  <c r="I84" i="7"/>
  <c r="H84" i="7"/>
  <c r="J84" i="7"/>
  <c r="K84" i="7"/>
  <c r="L84" i="7"/>
  <c r="F80" i="7"/>
  <c r="G80" i="7"/>
  <c r="I83" i="7"/>
  <c r="H83" i="7"/>
  <c r="J83" i="7"/>
  <c r="K83" i="7"/>
  <c r="L83" i="7"/>
  <c r="F79" i="7"/>
  <c r="G79" i="7"/>
  <c r="I82" i="7"/>
  <c r="H82" i="7"/>
  <c r="J82" i="7"/>
  <c r="K82" i="7"/>
  <c r="L82" i="7"/>
  <c r="F78" i="7"/>
  <c r="G78" i="7"/>
  <c r="I81" i="7"/>
  <c r="H81" i="7"/>
  <c r="J81" i="7"/>
  <c r="K81" i="7"/>
  <c r="L81" i="7"/>
  <c r="F77" i="7"/>
  <c r="G77" i="7"/>
  <c r="I80" i="7"/>
  <c r="H80" i="7"/>
  <c r="J80" i="7"/>
  <c r="K80" i="7"/>
  <c r="L80" i="7"/>
  <c r="F76" i="7"/>
  <c r="G76" i="7"/>
  <c r="I79" i="7"/>
  <c r="H79" i="7"/>
  <c r="J79" i="7"/>
  <c r="K79" i="7"/>
  <c r="L79" i="7"/>
  <c r="F75" i="7"/>
  <c r="G75" i="7"/>
  <c r="I78" i="7"/>
  <c r="H78" i="7"/>
  <c r="J78" i="7"/>
  <c r="K78" i="7"/>
  <c r="L78" i="7"/>
  <c r="F74" i="7"/>
  <c r="G74" i="7"/>
  <c r="I77" i="7"/>
  <c r="H77" i="7"/>
  <c r="J77" i="7"/>
  <c r="K77" i="7"/>
  <c r="L77" i="7"/>
  <c r="F73" i="7"/>
  <c r="G73" i="7"/>
  <c r="I76" i="7"/>
  <c r="H76" i="7"/>
  <c r="J76" i="7"/>
  <c r="K76" i="7"/>
  <c r="L76" i="7"/>
  <c r="F72" i="7"/>
  <c r="G72" i="7"/>
  <c r="I75" i="7"/>
  <c r="H75" i="7"/>
  <c r="J75" i="7"/>
  <c r="K75" i="7"/>
  <c r="L75" i="7"/>
  <c r="F71" i="7"/>
  <c r="G71" i="7"/>
  <c r="I74" i="7"/>
  <c r="H74" i="7"/>
  <c r="J74" i="7"/>
  <c r="K74" i="7"/>
  <c r="L74" i="7"/>
  <c r="F70" i="7"/>
  <c r="G70" i="7"/>
  <c r="I73" i="7"/>
  <c r="H73" i="7"/>
  <c r="J73" i="7"/>
  <c r="K73" i="7"/>
  <c r="L73" i="7"/>
  <c r="F69" i="7"/>
  <c r="G69" i="7"/>
  <c r="I72" i="7"/>
  <c r="H72" i="7"/>
  <c r="J72" i="7"/>
  <c r="K72" i="7"/>
  <c r="L72" i="7"/>
  <c r="F68" i="7"/>
  <c r="G68" i="7"/>
  <c r="I71" i="7"/>
  <c r="H71" i="7"/>
  <c r="J71" i="7"/>
  <c r="K71" i="7"/>
  <c r="L71" i="7"/>
  <c r="F67" i="7"/>
  <c r="G67" i="7"/>
  <c r="I70" i="7"/>
  <c r="H70" i="7"/>
  <c r="J70" i="7"/>
  <c r="K70" i="7"/>
  <c r="L70" i="7"/>
  <c r="F66" i="7"/>
  <c r="G66" i="7"/>
  <c r="I69" i="7"/>
  <c r="H69" i="7"/>
  <c r="J69" i="7"/>
  <c r="K69" i="7"/>
  <c r="L69" i="7"/>
  <c r="F65" i="7"/>
  <c r="G65" i="7"/>
  <c r="I68" i="7"/>
  <c r="H68" i="7"/>
  <c r="J68" i="7"/>
  <c r="K68" i="7"/>
  <c r="L68" i="7"/>
  <c r="F64" i="7"/>
  <c r="G64" i="7"/>
  <c r="I67" i="7"/>
  <c r="H67" i="7"/>
  <c r="J67" i="7"/>
  <c r="K67" i="7"/>
  <c r="L67" i="7"/>
  <c r="F63" i="7"/>
  <c r="G63" i="7"/>
  <c r="I66" i="7"/>
  <c r="H66" i="7"/>
  <c r="J66" i="7"/>
  <c r="K66" i="7"/>
  <c r="L66" i="7"/>
  <c r="F62" i="7"/>
  <c r="G62" i="7"/>
  <c r="I65" i="7"/>
  <c r="H65" i="7"/>
  <c r="J65" i="7"/>
  <c r="K65" i="7"/>
  <c r="L65" i="7"/>
  <c r="F61" i="7"/>
  <c r="G61" i="7"/>
  <c r="I64" i="7"/>
  <c r="H64" i="7"/>
  <c r="J64" i="7"/>
  <c r="K64" i="7"/>
  <c r="L64" i="7"/>
  <c r="F60" i="7"/>
  <c r="G60" i="7"/>
  <c r="I63" i="7"/>
  <c r="H63" i="7"/>
  <c r="J63" i="7"/>
  <c r="K63" i="7"/>
  <c r="L63" i="7"/>
  <c r="F59" i="7"/>
  <c r="G59" i="7"/>
  <c r="I62" i="7"/>
  <c r="H62" i="7"/>
  <c r="J62" i="7"/>
  <c r="K62" i="7"/>
  <c r="L62" i="7"/>
  <c r="F58" i="7"/>
  <c r="G58" i="7"/>
  <c r="I61" i="7"/>
  <c r="H61" i="7"/>
  <c r="J61" i="7"/>
  <c r="K61" i="7"/>
  <c r="L61" i="7"/>
  <c r="F57" i="7"/>
  <c r="G57" i="7"/>
  <c r="I60" i="7"/>
  <c r="H60" i="7"/>
  <c r="J60" i="7"/>
  <c r="K60" i="7"/>
  <c r="L60" i="7"/>
  <c r="F56" i="7"/>
  <c r="G56" i="7"/>
  <c r="I59" i="7"/>
  <c r="H59" i="7"/>
  <c r="J59" i="7"/>
  <c r="K59" i="7"/>
  <c r="L59" i="7"/>
  <c r="F55" i="7"/>
  <c r="G55" i="7"/>
  <c r="I58" i="7"/>
  <c r="H58" i="7"/>
  <c r="J58" i="7"/>
  <c r="K58" i="7"/>
  <c r="L58" i="7"/>
  <c r="F54" i="7"/>
  <c r="G54" i="7"/>
  <c r="I57" i="7"/>
  <c r="H57" i="7"/>
  <c r="J57" i="7"/>
  <c r="K57" i="7"/>
  <c r="L57" i="7"/>
  <c r="F53" i="7"/>
  <c r="G53" i="7"/>
  <c r="I56" i="7"/>
  <c r="H56" i="7"/>
  <c r="J56" i="7"/>
  <c r="K56" i="7"/>
  <c r="L56" i="7"/>
  <c r="F52" i="7"/>
  <c r="G52" i="7"/>
  <c r="I55" i="7"/>
  <c r="H55" i="7"/>
  <c r="J55" i="7"/>
  <c r="K55" i="7"/>
  <c r="L55" i="7"/>
  <c r="F51" i="7"/>
  <c r="G51" i="7"/>
  <c r="I54" i="7"/>
  <c r="H54" i="7"/>
  <c r="J54" i="7"/>
  <c r="K54" i="7"/>
  <c r="L54" i="7"/>
  <c r="F50" i="7"/>
  <c r="G50" i="7"/>
  <c r="I53" i="7"/>
  <c r="H53" i="7"/>
  <c r="J53" i="7"/>
  <c r="K53" i="7"/>
  <c r="L53" i="7"/>
  <c r="F49" i="7"/>
  <c r="G49" i="7"/>
  <c r="I52" i="7"/>
  <c r="H52" i="7"/>
  <c r="J52" i="7"/>
  <c r="K52" i="7"/>
  <c r="L52" i="7"/>
  <c r="F48" i="7"/>
  <c r="G48" i="7"/>
  <c r="I51" i="7"/>
  <c r="H51" i="7"/>
  <c r="J51" i="7"/>
  <c r="K51" i="7"/>
  <c r="L51" i="7"/>
  <c r="F47" i="7"/>
  <c r="G47" i="7"/>
  <c r="I50" i="7"/>
  <c r="H50" i="7"/>
  <c r="J50" i="7"/>
  <c r="K50" i="7"/>
  <c r="L50" i="7"/>
  <c r="F46" i="7"/>
  <c r="G46" i="7"/>
  <c r="I49" i="7"/>
  <c r="H49" i="7"/>
  <c r="J49" i="7"/>
  <c r="K49" i="7"/>
  <c r="L49" i="7"/>
  <c r="F45" i="7"/>
  <c r="G45" i="7"/>
  <c r="I48" i="7"/>
  <c r="H48" i="7"/>
  <c r="J48" i="7"/>
  <c r="K48" i="7"/>
  <c r="L48" i="7"/>
  <c r="F44" i="7"/>
  <c r="G44" i="7"/>
  <c r="I47" i="7"/>
  <c r="H47" i="7"/>
  <c r="J47" i="7"/>
  <c r="K47" i="7"/>
  <c r="L47" i="7"/>
  <c r="F43" i="7"/>
  <c r="G43" i="7"/>
  <c r="I46" i="7"/>
  <c r="H46" i="7"/>
  <c r="J46" i="7"/>
  <c r="K46" i="7"/>
  <c r="L46" i="7"/>
  <c r="F42" i="7"/>
  <c r="G42" i="7"/>
  <c r="I45" i="7"/>
  <c r="H45" i="7"/>
  <c r="J45" i="7"/>
  <c r="K45" i="7"/>
  <c r="L45" i="7"/>
  <c r="F41" i="7"/>
  <c r="G41" i="7"/>
  <c r="I44" i="7"/>
  <c r="H44" i="7"/>
  <c r="J44" i="7"/>
  <c r="K44" i="7"/>
  <c r="L44" i="7"/>
  <c r="F40" i="7"/>
  <c r="G40" i="7"/>
  <c r="I43" i="7"/>
  <c r="H43" i="7"/>
  <c r="J43" i="7"/>
  <c r="K43" i="7"/>
  <c r="L43" i="7"/>
  <c r="F39" i="7"/>
  <c r="G39" i="7"/>
  <c r="I42" i="7"/>
  <c r="H42" i="7"/>
  <c r="J42" i="7"/>
  <c r="K42" i="7"/>
  <c r="L42" i="7"/>
  <c r="F38" i="7"/>
  <c r="G38" i="7"/>
  <c r="I41" i="7"/>
  <c r="H41" i="7"/>
  <c r="J41" i="7"/>
  <c r="K41" i="7"/>
  <c r="L41" i="7"/>
  <c r="F37" i="7"/>
  <c r="G37" i="7"/>
  <c r="I40" i="7"/>
  <c r="H40" i="7"/>
  <c r="J40" i="7"/>
  <c r="K40" i="7"/>
  <c r="L40" i="7"/>
  <c r="F36" i="7"/>
  <c r="G36" i="7"/>
  <c r="I39" i="7"/>
  <c r="H39" i="7"/>
  <c r="J39" i="7"/>
  <c r="K39" i="7"/>
  <c r="L39" i="7"/>
  <c r="F35" i="7"/>
  <c r="G35" i="7"/>
  <c r="I38" i="7"/>
  <c r="H38" i="7"/>
  <c r="J38" i="7"/>
  <c r="K38" i="7"/>
  <c r="L38" i="7"/>
  <c r="F34" i="7"/>
  <c r="G34" i="7"/>
  <c r="I37" i="7"/>
  <c r="H37" i="7"/>
  <c r="J37" i="7"/>
  <c r="K37" i="7"/>
  <c r="L37" i="7"/>
  <c r="F33" i="7"/>
  <c r="G33" i="7"/>
  <c r="I36" i="7"/>
  <c r="H36" i="7"/>
  <c r="J36" i="7"/>
  <c r="K36" i="7"/>
  <c r="L36" i="7"/>
  <c r="F32" i="7"/>
  <c r="G32" i="7"/>
  <c r="I35" i="7"/>
  <c r="H35" i="7"/>
  <c r="J35" i="7"/>
  <c r="K35" i="7"/>
  <c r="L35" i="7"/>
  <c r="F31" i="7"/>
  <c r="G31" i="7"/>
  <c r="I34" i="7"/>
  <c r="H34" i="7"/>
  <c r="J34" i="7"/>
  <c r="K34" i="7"/>
  <c r="L34" i="7"/>
  <c r="F30" i="7"/>
  <c r="G30" i="7"/>
  <c r="I33" i="7"/>
  <c r="H33" i="7"/>
  <c r="J33" i="7"/>
  <c r="K33" i="7"/>
  <c r="L33" i="7"/>
  <c r="F29" i="7"/>
  <c r="G29" i="7"/>
  <c r="I32" i="7"/>
  <c r="H32" i="7"/>
  <c r="J32" i="7"/>
  <c r="K32" i="7"/>
  <c r="L32" i="7"/>
  <c r="F28" i="7"/>
  <c r="G28" i="7"/>
  <c r="I31" i="7"/>
  <c r="H31" i="7"/>
  <c r="J31" i="7"/>
  <c r="K31" i="7"/>
  <c r="L31" i="7"/>
  <c r="F27" i="7"/>
  <c r="G27" i="7"/>
  <c r="I30" i="7"/>
  <c r="H30" i="7"/>
  <c r="J30" i="7"/>
  <c r="K30" i="7"/>
  <c r="L30" i="7"/>
  <c r="F26" i="7"/>
  <c r="G26" i="7"/>
  <c r="I29" i="7"/>
  <c r="H29" i="7"/>
  <c r="J29" i="7"/>
  <c r="K29" i="7"/>
  <c r="L29" i="7"/>
  <c r="F25" i="7"/>
  <c r="G25" i="7"/>
  <c r="I28" i="7"/>
  <c r="H28" i="7"/>
  <c r="J28" i="7"/>
  <c r="K28" i="7"/>
  <c r="L28" i="7"/>
  <c r="F24" i="7"/>
  <c r="G24" i="7"/>
  <c r="I27" i="7"/>
  <c r="H27" i="7"/>
  <c r="J27" i="7"/>
  <c r="K27" i="7"/>
  <c r="L27" i="7"/>
  <c r="F23" i="7"/>
  <c r="G23" i="7"/>
  <c r="I26" i="7"/>
  <c r="H26" i="7"/>
  <c r="J26" i="7"/>
  <c r="K26" i="7"/>
  <c r="L26" i="7"/>
  <c r="F22" i="7"/>
  <c r="G22" i="7"/>
  <c r="I25" i="7"/>
  <c r="H25" i="7"/>
  <c r="J25" i="7"/>
  <c r="K25" i="7"/>
  <c r="L25" i="7"/>
  <c r="F21" i="7"/>
  <c r="G21" i="7"/>
  <c r="I24" i="7"/>
  <c r="H24" i="7"/>
  <c r="J24" i="7"/>
  <c r="K24" i="7"/>
  <c r="L24" i="7"/>
  <c r="F20" i="7"/>
  <c r="G20" i="7"/>
  <c r="I23" i="7"/>
  <c r="H23" i="7"/>
  <c r="J23" i="7"/>
  <c r="K23" i="7"/>
  <c r="L23" i="7"/>
  <c r="F19" i="7"/>
  <c r="G19" i="7"/>
  <c r="I22" i="7"/>
  <c r="H22" i="7"/>
  <c r="J22" i="7"/>
  <c r="K22" i="7"/>
  <c r="L22" i="7"/>
  <c r="F18" i="7"/>
  <c r="G18" i="7"/>
  <c r="I21" i="7"/>
  <c r="H21" i="7"/>
  <c r="J21" i="7"/>
  <c r="K21" i="7"/>
  <c r="L21" i="7"/>
  <c r="F17" i="7"/>
  <c r="G17" i="7"/>
  <c r="I20" i="7"/>
  <c r="H20" i="7"/>
  <c r="J20" i="7"/>
  <c r="K20" i="7"/>
  <c r="L20" i="7"/>
  <c r="F16" i="7"/>
  <c r="G16" i="7"/>
  <c r="I19" i="7"/>
  <c r="H19" i="7"/>
  <c r="J19" i="7"/>
  <c r="K19" i="7"/>
  <c r="L19" i="7"/>
  <c r="F15" i="7"/>
  <c r="G15" i="7"/>
  <c r="I18" i="7"/>
  <c r="H18" i="7"/>
  <c r="J18" i="7"/>
  <c r="K18" i="7"/>
  <c r="L18" i="7"/>
  <c r="F14" i="7"/>
  <c r="G14" i="7"/>
  <c r="I17" i="7"/>
  <c r="H17" i="7"/>
  <c r="J17" i="7"/>
  <c r="K17" i="7"/>
  <c r="L17" i="7"/>
  <c r="F13" i="7"/>
  <c r="G13" i="7"/>
  <c r="I16" i="7"/>
  <c r="H16" i="7"/>
  <c r="J16" i="7"/>
  <c r="K16" i="7"/>
  <c r="L16" i="7"/>
  <c r="F12" i="7"/>
  <c r="G12" i="7"/>
  <c r="I15" i="7"/>
  <c r="H15" i="7"/>
  <c r="J15" i="7"/>
  <c r="K15" i="7"/>
  <c r="L15" i="7"/>
  <c r="F11" i="7"/>
  <c r="G11" i="7"/>
  <c r="I14" i="7"/>
  <c r="H14" i="7"/>
  <c r="J14" i="7"/>
  <c r="K14" i="7"/>
  <c r="L14" i="7"/>
  <c r="F10" i="7"/>
  <c r="G10" i="7"/>
  <c r="I13" i="7"/>
  <c r="H13" i="7"/>
  <c r="J13" i="7"/>
  <c r="K13" i="7"/>
  <c r="L13" i="7"/>
  <c r="F9" i="7"/>
  <c r="G9" i="7"/>
  <c r="I12" i="7"/>
  <c r="H12" i="7"/>
  <c r="J12" i="7"/>
  <c r="K12" i="7"/>
  <c r="L12" i="7"/>
  <c r="F8" i="7"/>
  <c r="G8" i="7"/>
  <c r="I11" i="7"/>
  <c r="H11" i="7"/>
  <c r="J11" i="7"/>
  <c r="K11" i="7"/>
  <c r="L11" i="7"/>
  <c r="F7" i="7"/>
  <c r="G7" i="7"/>
  <c r="I10" i="7"/>
  <c r="H10" i="7"/>
  <c r="J10" i="7"/>
  <c r="K10" i="7"/>
  <c r="L10" i="7"/>
  <c r="F6" i="7"/>
  <c r="G6" i="7"/>
  <c r="I9" i="7"/>
  <c r="H9" i="7"/>
  <c r="J9" i="7"/>
  <c r="K9" i="7"/>
  <c r="L9" i="7"/>
  <c r="F5" i="7"/>
  <c r="G5" i="7"/>
  <c r="I8" i="7"/>
  <c r="H8" i="7"/>
  <c r="J8" i="7"/>
  <c r="K8" i="7"/>
  <c r="L8" i="7"/>
  <c r="F4" i="7"/>
  <c r="G4" i="7"/>
  <c r="I7" i="7"/>
  <c r="H7" i="7"/>
  <c r="J7" i="7"/>
  <c r="K7" i="7"/>
  <c r="L7" i="7"/>
  <c r="F3" i="7"/>
  <c r="G3" i="7"/>
  <c r="I6" i="7"/>
  <c r="H6" i="7"/>
  <c r="J6" i="7"/>
  <c r="K6" i="7"/>
  <c r="L6" i="7"/>
  <c r="F2" i="7"/>
  <c r="G2" i="7"/>
  <c r="I5" i="7"/>
  <c r="H5" i="7"/>
  <c r="J5" i="7"/>
  <c r="K5" i="7"/>
  <c r="L5" i="7"/>
  <c r="I4" i="7"/>
  <c r="H4" i="7"/>
  <c r="J4" i="7"/>
  <c r="K4" i="7"/>
  <c r="L4" i="7"/>
  <c r="M3" i="7"/>
  <c r="L3" i="7"/>
  <c r="K3" i="7"/>
  <c r="J3" i="7"/>
  <c r="O2" i="7"/>
  <c r="N2" i="7"/>
  <c r="M2" i="7"/>
  <c r="L2" i="7"/>
  <c r="K2" i="7"/>
  <c r="J2" i="7"/>
  <c r="H2" i="7"/>
  <c r="F4" i="6"/>
  <c r="F5" i="6"/>
  <c r="G4" i="6"/>
  <c r="I4" i="6"/>
  <c r="H4" i="6"/>
  <c r="F6" i="6"/>
  <c r="G5" i="6"/>
  <c r="F2" i="6"/>
  <c r="F3" i="6"/>
  <c r="G2" i="6"/>
  <c r="I5" i="6"/>
  <c r="H5" i="6"/>
  <c r="F7" i="6"/>
  <c r="G6" i="6"/>
  <c r="G3" i="6"/>
  <c r="I6" i="6"/>
  <c r="H6" i="6"/>
  <c r="F8" i="6"/>
  <c r="G7" i="6"/>
  <c r="I7" i="6"/>
  <c r="H7" i="6"/>
  <c r="F9" i="6"/>
  <c r="G8" i="6"/>
  <c r="I8" i="6"/>
  <c r="H8" i="6"/>
  <c r="F10" i="6"/>
  <c r="G9" i="6"/>
  <c r="I9" i="6"/>
  <c r="H9" i="6"/>
  <c r="F11" i="6"/>
  <c r="G10" i="6"/>
  <c r="I10" i="6"/>
  <c r="H10" i="6"/>
  <c r="F12" i="6"/>
  <c r="G11" i="6"/>
  <c r="I11" i="6"/>
  <c r="H11" i="6"/>
  <c r="F13" i="6"/>
  <c r="G12" i="6"/>
  <c r="I12" i="6"/>
  <c r="H12" i="6"/>
  <c r="F14" i="6"/>
  <c r="G13" i="6"/>
  <c r="I13" i="6"/>
  <c r="H13" i="6"/>
  <c r="F15" i="6"/>
  <c r="G14" i="6"/>
  <c r="I14" i="6"/>
  <c r="H14" i="6"/>
  <c r="F16" i="6"/>
  <c r="G15" i="6"/>
  <c r="I15" i="6"/>
  <c r="H15" i="6"/>
  <c r="F17" i="6"/>
  <c r="G16" i="6"/>
  <c r="I16" i="6"/>
  <c r="H16" i="6"/>
  <c r="F18" i="6"/>
  <c r="G17" i="6"/>
  <c r="I17" i="6"/>
  <c r="H17" i="6"/>
  <c r="F19" i="6"/>
  <c r="G18" i="6"/>
  <c r="I18" i="6"/>
  <c r="H18" i="6"/>
  <c r="F20" i="6"/>
  <c r="G19" i="6"/>
  <c r="I19" i="6"/>
  <c r="H19" i="6"/>
  <c r="F21" i="6"/>
  <c r="G20" i="6"/>
  <c r="I20" i="6"/>
  <c r="H20" i="6"/>
  <c r="F22" i="6"/>
  <c r="G21" i="6"/>
  <c r="I21" i="6"/>
  <c r="H21" i="6"/>
  <c r="F23" i="6"/>
  <c r="G22" i="6"/>
  <c r="I22" i="6"/>
  <c r="H22" i="6"/>
  <c r="F24" i="6"/>
  <c r="G23" i="6"/>
  <c r="I23" i="6"/>
  <c r="H23" i="6"/>
  <c r="F25" i="6"/>
  <c r="G24" i="6"/>
  <c r="I24" i="6"/>
  <c r="H24" i="6"/>
  <c r="F26" i="6"/>
  <c r="G25" i="6"/>
  <c r="I25" i="6"/>
  <c r="H25" i="6"/>
  <c r="F27" i="6"/>
  <c r="G26" i="6"/>
  <c r="I26" i="6"/>
  <c r="H26" i="6"/>
  <c r="F28" i="6"/>
  <c r="G27" i="6"/>
  <c r="I27" i="6"/>
  <c r="H27" i="6"/>
  <c r="F29" i="6"/>
  <c r="G28" i="6"/>
  <c r="I28" i="6"/>
  <c r="H28" i="6"/>
  <c r="F30" i="6"/>
  <c r="G29" i="6"/>
  <c r="I29" i="6"/>
  <c r="H29" i="6"/>
  <c r="F31" i="6"/>
  <c r="G30" i="6"/>
  <c r="I30" i="6"/>
  <c r="H30" i="6"/>
  <c r="F32" i="6"/>
  <c r="G31" i="6"/>
  <c r="I31" i="6"/>
  <c r="H31" i="6"/>
  <c r="F33" i="6"/>
  <c r="G32" i="6"/>
  <c r="I32" i="6"/>
  <c r="H32" i="6"/>
  <c r="F34" i="6"/>
  <c r="G33" i="6"/>
  <c r="I33" i="6"/>
  <c r="H33" i="6"/>
  <c r="F35" i="6"/>
  <c r="G34" i="6"/>
  <c r="I34" i="6"/>
  <c r="H34" i="6"/>
  <c r="F36" i="6"/>
  <c r="G35" i="6"/>
  <c r="I35" i="6"/>
  <c r="H35" i="6"/>
  <c r="F37" i="6"/>
  <c r="G36" i="6"/>
  <c r="I36" i="6"/>
  <c r="H36" i="6"/>
  <c r="F38" i="6"/>
  <c r="G37" i="6"/>
  <c r="I37" i="6"/>
  <c r="H37" i="6"/>
  <c r="F39" i="6"/>
  <c r="G38" i="6"/>
  <c r="I38" i="6"/>
  <c r="H38" i="6"/>
  <c r="F40" i="6"/>
  <c r="G39" i="6"/>
  <c r="I39" i="6"/>
  <c r="H39" i="6"/>
  <c r="F41" i="6"/>
  <c r="G40" i="6"/>
  <c r="I40" i="6"/>
  <c r="H40" i="6"/>
  <c r="F42" i="6"/>
  <c r="G41" i="6"/>
  <c r="I41" i="6"/>
  <c r="H41" i="6"/>
  <c r="F43" i="6"/>
  <c r="G42" i="6"/>
  <c r="I42" i="6"/>
  <c r="H42" i="6"/>
  <c r="F44" i="6"/>
  <c r="G43" i="6"/>
  <c r="I43" i="6"/>
  <c r="H43" i="6"/>
  <c r="F45" i="6"/>
  <c r="G44" i="6"/>
  <c r="I44" i="6"/>
  <c r="H44" i="6"/>
  <c r="F46" i="6"/>
  <c r="G45" i="6"/>
  <c r="I45" i="6"/>
  <c r="H45" i="6"/>
  <c r="F47" i="6"/>
  <c r="G46" i="6"/>
  <c r="I46" i="6"/>
  <c r="H46" i="6"/>
  <c r="F48" i="6"/>
  <c r="G47" i="6"/>
  <c r="I47" i="6"/>
  <c r="H47" i="6"/>
  <c r="F49" i="6"/>
  <c r="G48" i="6"/>
  <c r="I48" i="6"/>
  <c r="H48" i="6"/>
  <c r="F50" i="6"/>
  <c r="G49" i="6"/>
  <c r="I49" i="6"/>
  <c r="H49" i="6"/>
  <c r="F51" i="6"/>
  <c r="G50" i="6"/>
  <c r="I50" i="6"/>
  <c r="H50" i="6"/>
  <c r="F52" i="6"/>
  <c r="G51" i="6"/>
  <c r="I51" i="6"/>
  <c r="H51" i="6"/>
  <c r="F53" i="6"/>
  <c r="G52" i="6"/>
  <c r="I52" i="6"/>
  <c r="H52" i="6"/>
  <c r="F54" i="6"/>
  <c r="G53" i="6"/>
  <c r="I53" i="6"/>
  <c r="H53" i="6"/>
  <c r="F55" i="6"/>
  <c r="G54" i="6"/>
  <c r="I54" i="6"/>
  <c r="H54" i="6"/>
  <c r="F56" i="6"/>
  <c r="G55" i="6"/>
  <c r="I55" i="6"/>
  <c r="H55" i="6"/>
  <c r="F57" i="6"/>
  <c r="G56" i="6"/>
  <c r="I56" i="6"/>
  <c r="H56" i="6"/>
  <c r="F58" i="6"/>
  <c r="G57" i="6"/>
  <c r="I57" i="6"/>
  <c r="H57" i="6"/>
  <c r="F59" i="6"/>
  <c r="G58" i="6"/>
  <c r="I58" i="6"/>
  <c r="H58" i="6"/>
  <c r="F60" i="6"/>
  <c r="G59" i="6"/>
  <c r="I59" i="6"/>
  <c r="H59" i="6"/>
  <c r="F61" i="6"/>
  <c r="G60" i="6"/>
  <c r="I60" i="6"/>
  <c r="H60" i="6"/>
  <c r="F62" i="6"/>
  <c r="G61" i="6"/>
  <c r="I61" i="6"/>
  <c r="H61" i="6"/>
  <c r="F63" i="6"/>
  <c r="G62" i="6"/>
  <c r="I62" i="6"/>
  <c r="H62" i="6"/>
  <c r="F64" i="6"/>
  <c r="G63" i="6"/>
  <c r="I63" i="6"/>
  <c r="H63" i="6"/>
  <c r="F65" i="6"/>
  <c r="G64" i="6"/>
  <c r="I64" i="6"/>
  <c r="H64" i="6"/>
  <c r="F66" i="6"/>
  <c r="G65" i="6"/>
  <c r="I65" i="6"/>
  <c r="H65" i="6"/>
  <c r="F67" i="6"/>
  <c r="G66" i="6"/>
  <c r="I66" i="6"/>
  <c r="H66" i="6"/>
  <c r="F68" i="6"/>
  <c r="G67" i="6"/>
  <c r="I67" i="6"/>
  <c r="H67" i="6"/>
  <c r="F69" i="6"/>
  <c r="G68" i="6"/>
  <c r="I68" i="6"/>
  <c r="H68" i="6"/>
  <c r="F70" i="6"/>
  <c r="G69" i="6"/>
  <c r="I69" i="6"/>
  <c r="H69" i="6"/>
  <c r="F71" i="6"/>
  <c r="G70" i="6"/>
  <c r="I70" i="6"/>
  <c r="H70" i="6"/>
  <c r="F72" i="6"/>
  <c r="G71" i="6"/>
  <c r="I71" i="6"/>
  <c r="H71" i="6"/>
  <c r="F73" i="6"/>
  <c r="G72" i="6"/>
  <c r="I72" i="6"/>
  <c r="H72" i="6"/>
  <c r="F74" i="6"/>
  <c r="G73" i="6"/>
  <c r="I73" i="6"/>
  <c r="H73" i="6"/>
  <c r="F75" i="6"/>
  <c r="G74" i="6"/>
  <c r="I74" i="6"/>
  <c r="H74" i="6"/>
  <c r="F76" i="6"/>
  <c r="G75" i="6"/>
  <c r="I75" i="6"/>
  <c r="H75" i="6"/>
  <c r="F77" i="6"/>
  <c r="G76" i="6"/>
  <c r="I76" i="6"/>
  <c r="H76" i="6"/>
  <c r="F78" i="6"/>
  <c r="G77" i="6"/>
  <c r="I77" i="6"/>
  <c r="H77" i="6"/>
  <c r="F79" i="6"/>
  <c r="G78" i="6"/>
  <c r="I78" i="6"/>
  <c r="H78" i="6"/>
  <c r="F80" i="6"/>
  <c r="G79" i="6"/>
  <c r="I79" i="6"/>
  <c r="H79" i="6"/>
  <c r="F81" i="6"/>
  <c r="G80" i="6"/>
  <c r="I80" i="6"/>
  <c r="H80" i="6"/>
  <c r="F82" i="6"/>
  <c r="G81" i="6"/>
  <c r="I81" i="6"/>
  <c r="H81" i="6"/>
  <c r="F83" i="6"/>
  <c r="G82" i="6"/>
  <c r="I82" i="6"/>
  <c r="H82" i="6"/>
  <c r="F84" i="6"/>
  <c r="G83" i="6"/>
  <c r="I83" i="6"/>
  <c r="H83" i="6"/>
  <c r="F85" i="6"/>
  <c r="G84" i="6"/>
  <c r="I84" i="6"/>
  <c r="H84" i="6"/>
  <c r="F86" i="6"/>
  <c r="G85" i="6"/>
  <c r="I85" i="6"/>
  <c r="H85" i="6"/>
  <c r="F87" i="6"/>
  <c r="G86" i="6"/>
  <c r="I86" i="6"/>
  <c r="H86" i="6"/>
  <c r="F88" i="6"/>
  <c r="G87" i="6"/>
  <c r="I87" i="6"/>
  <c r="H87" i="6"/>
  <c r="F89" i="6"/>
  <c r="G88" i="6"/>
  <c r="I88" i="6"/>
  <c r="H88" i="6"/>
  <c r="F90" i="6"/>
  <c r="G89" i="6"/>
  <c r="I89" i="6"/>
  <c r="H89" i="6"/>
  <c r="F91" i="6"/>
  <c r="G90" i="6"/>
  <c r="I90" i="6"/>
  <c r="H90" i="6"/>
  <c r="F92" i="6"/>
  <c r="G91" i="6"/>
  <c r="I91" i="6"/>
  <c r="H91" i="6"/>
  <c r="F93" i="6"/>
  <c r="G92" i="6"/>
  <c r="I92" i="6"/>
  <c r="H92" i="6"/>
  <c r="F94" i="6"/>
  <c r="G93" i="6"/>
  <c r="I93" i="6"/>
  <c r="H93" i="6"/>
  <c r="F95" i="6"/>
  <c r="G94" i="6"/>
  <c r="I94" i="6"/>
  <c r="H94" i="6"/>
  <c r="F96" i="6"/>
  <c r="G95" i="6"/>
  <c r="I95" i="6"/>
  <c r="H95" i="6"/>
  <c r="F97" i="6"/>
  <c r="G96" i="6"/>
  <c r="I96" i="6"/>
  <c r="H96" i="6"/>
  <c r="F98" i="6"/>
  <c r="G97" i="6"/>
  <c r="I97" i="6"/>
  <c r="H97" i="6"/>
  <c r="F99" i="6"/>
  <c r="G98" i="6"/>
  <c r="I98" i="6"/>
  <c r="H98" i="6"/>
  <c r="F100" i="6"/>
  <c r="G99" i="6"/>
  <c r="I99" i="6"/>
  <c r="H99" i="6"/>
  <c r="F101" i="6"/>
  <c r="G100" i="6"/>
  <c r="I100" i="6"/>
  <c r="H100" i="6"/>
  <c r="F102" i="6"/>
  <c r="G101" i="6"/>
  <c r="I101" i="6"/>
  <c r="H101" i="6"/>
  <c r="F103" i="6"/>
  <c r="G102" i="6"/>
  <c r="I102" i="6"/>
  <c r="H102" i="6"/>
  <c r="F104" i="6"/>
  <c r="G103" i="6"/>
  <c r="I103" i="6"/>
  <c r="H103" i="6"/>
  <c r="F105" i="6"/>
  <c r="G104" i="6"/>
  <c r="I104" i="6"/>
  <c r="H104" i="6"/>
  <c r="F106" i="6"/>
  <c r="G105" i="6"/>
  <c r="I105" i="6"/>
  <c r="H105" i="6"/>
  <c r="F107" i="6"/>
  <c r="G106" i="6"/>
  <c r="I106" i="6"/>
  <c r="H106" i="6"/>
  <c r="F108" i="6"/>
  <c r="G107" i="6"/>
  <c r="I107" i="6"/>
  <c r="H107" i="6"/>
  <c r="F109" i="6"/>
  <c r="G108" i="6"/>
  <c r="I108" i="6"/>
  <c r="H108" i="6"/>
  <c r="F110" i="6"/>
  <c r="G109" i="6"/>
  <c r="I109" i="6"/>
  <c r="H109" i="6"/>
  <c r="F111" i="6"/>
  <c r="G110" i="6"/>
  <c r="I110" i="6"/>
  <c r="H110" i="6"/>
  <c r="F112" i="6"/>
  <c r="G111" i="6"/>
  <c r="I111" i="6"/>
  <c r="H111" i="6"/>
  <c r="F113" i="6"/>
  <c r="G112" i="6"/>
  <c r="I112" i="6"/>
  <c r="H112" i="6"/>
  <c r="F114" i="6"/>
  <c r="G113" i="6"/>
  <c r="I113" i="6"/>
  <c r="H113" i="6"/>
  <c r="F115" i="6"/>
  <c r="G114" i="6"/>
  <c r="I114" i="6"/>
  <c r="H114" i="6"/>
  <c r="F116" i="6"/>
  <c r="G115" i="6"/>
  <c r="I115" i="6"/>
  <c r="H115" i="6"/>
  <c r="F117" i="6"/>
  <c r="G116" i="6"/>
  <c r="I116" i="6"/>
  <c r="H116" i="6"/>
  <c r="F118" i="6"/>
  <c r="G117" i="6"/>
  <c r="I117" i="6"/>
  <c r="H117" i="6"/>
  <c r="F119" i="6"/>
  <c r="G118" i="6"/>
  <c r="I118" i="6"/>
  <c r="H118" i="6"/>
  <c r="F120" i="6"/>
  <c r="G119" i="6"/>
  <c r="I119" i="6"/>
  <c r="H119" i="6"/>
  <c r="F121" i="6"/>
  <c r="G120" i="6"/>
  <c r="I120" i="6"/>
  <c r="H120" i="6"/>
  <c r="F122" i="6"/>
  <c r="G121" i="6"/>
  <c r="I121" i="6"/>
  <c r="H121" i="6"/>
  <c r="F123" i="6"/>
  <c r="G122" i="6"/>
  <c r="I122" i="6"/>
  <c r="H122" i="6"/>
  <c r="F124" i="6"/>
  <c r="G123" i="6"/>
  <c r="I123" i="6"/>
  <c r="H123" i="6"/>
  <c r="F125" i="6"/>
  <c r="G124" i="6"/>
  <c r="I124" i="6"/>
  <c r="H124" i="6"/>
  <c r="F126" i="6"/>
  <c r="G125" i="6"/>
  <c r="I125" i="6"/>
  <c r="H125" i="6"/>
  <c r="F127" i="6"/>
  <c r="G126" i="6"/>
  <c r="I126" i="6"/>
  <c r="H126" i="6"/>
  <c r="F128" i="6"/>
  <c r="G127" i="6"/>
  <c r="I127" i="6"/>
  <c r="H127" i="6"/>
  <c r="F129" i="6"/>
  <c r="G128" i="6"/>
  <c r="I128" i="6"/>
  <c r="H128" i="6"/>
  <c r="F130" i="6"/>
  <c r="G129" i="6"/>
  <c r="I129" i="6"/>
  <c r="H129" i="6"/>
  <c r="F131" i="6"/>
  <c r="G130" i="6"/>
  <c r="I130" i="6"/>
  <c r="H130" i="6"/>
  <c r="F132" i="6"/>
  <c r="G131" i="6"/>
  <c r="I131" i="6"/>
  <c r="H131" i="6"/>
  <c r="F133" i="6"/>
  <c r="G132" i="6"/>
  <c r="I132" i="6"/>
  <c r="H132" i="6"/>
  <c r="F134" i="6"/>
  <c r="G133" i="6"/>
  <c r="I133" i="6"/>
  <c r="H133" i="6"/>
  <c r="F135" i="6"/>
  <c r="G134" i="6"/>
  <c r="I134" i="6"/>
  <c r="H134" i="6"/>
  <c r="F136" i="6"/>
  <c r="G135" i="6"/>
  <c r="I135" i="6"/>
  <c r="H135" i="6"/>
  <c r="F137" i="6"/>
  <c r="G136" i="6"/>
  <c r="I136" i="6"/>
  <c r="H136" i="6"/>
  <c r="F138" i="6"/>
  <c r="G137" i="6"/>
  <c r="I137" i="6"/>
  <c r="H137" i="6"/>
  <c r="F139" i="6"/>
  <c r="G138" i="6"/>
  <c r="I138" i="6"/>
  <c r="H138" i="6"/>
  <c r="F140" i="6"/>
  <c r="G139" i="6"/>
  <c r="I139" i="6"/>
  <c r="H139" i="6"/>
  <c r="F141" i="6"/>
  <c r="G140" i="6"/>
  <c r="I140" i="6"/>
  <c r="H140" i="6"/>
  <c r="F142" i="6"/>
  <c r="G141" i="6"/>
  <c r="I141" i="6"/>
  <c r="H141" i="6"/>
  <c r="F143" i="6"/>
  <c r="G142" i="6"/>
  <c r="I142" i="6"/>
  <c r="H142" i="6"/>
  <c r="F144" i="6"/>
  <c r="G143" i="6"/>
  <c r="I143" i="6"/>
  <c r="H143" i="6"/>
  <c r="F145" i="6"/>
  <c r="G144" i="6"/>
  <c r="I144" i="6"/>
  <c r="H144" i="6"/>
  <c r="G145" i="6"/>
  <c r="I145" i="6"/>
  <c r="H145" i="6"/>
  <c r="H2" i="6"/>
  <c r="J145" i="6"/>
  <c r="K145" i="6"/>
  <c r="L145" i="6"/>
  <c r="J144" i="6"/>
  <c r="K144" i="6"/>
  <c r="L144" i="6"/>
  <c r="J143" i="6"/>
  <c r="K143" i="6"/>
  <c r="L143" i="6"/>
  <c r="J142" i="6"/>
  <c r="K142" i="6"/>
  <c r="L142" i="6"/>
  <c r="J141" i="6"/>
  <c r="K141" i="6"/>
  <c r="L141" i="6"/>
  <c r="J140" i="6"/>
  <c r="K140" i="6"/>
  <c r="L140" i="6"/>
  <c r="J139" i="6"/>
  <c r="K139" i="6"/>
  <c r="L139" i="6"/>
  <c r="J138" i="6"/>
  <c r="K138" i="6"/>
  <c r="L138" i="6"/>
  <c r="J137" i="6"/>
  <c r="K137" i="6"/>
  <c r="L137" i="6"/>
  <c r="J136" i="6"/>
  <c r="K136" i="6"/>
  <c r="L136" i="6"/>
  <c r="J135" i="6"/>
  <c r="K135" i="6"/>
  <c r="L135" i="6"/>
  <c r="J134" i="6"/>
  <c r="K134" i="6"/>
  <c r="L134" i="6"/>
  <c r="J133" i="6"/>
  <c r="K133" i="6"/>
  <c r="L133" i="6"/>
  <c r="J132" i="6"/>
  <c r="K132" i="6"/>
  <c r="L132" i="6"/>
  <c r="J131" i="6"/>
  <c r="K131" i="6"/>
  <c r="L131" i="6"/>
  <c r="J130" i="6"/>
  <c r="K130" i="6"/>
  <c r="L130" i="6"/>
  <c r="J129" i="6"/>
  <c r="K129" i="6"/>
  <c r="L129" i="6"/>
  <c r="J128" i="6"/>
  <c r="K128" i="6"/>
  <c r="L128" i="6"/>
  <c r="J127" i="6"/>
  <c r="K127" i="6"/>
  <c r="L127" i="6"/>
  <c r="J126" i="6"/>
  <c r="K126" i="6"/>
  <c r="L126" i="6"/>
  <c r="J125" i="6"/>
  <c r="K125" i="6"/>
  <c r="L125" i="6"/>
  <c r="J124" i="6"/>
  <c r="K124" i="6"/>
  <c r="L124" i="6"/>
  <c r="J123" i="6"/>
  <c r="K123" i="6"/>
  <c r="L123" i="6"/>
  <c r="J122" i="6"/>
  <c r="K122" i="6"/>
  <c r="L122" i="6"/>
  <c r="J121" i="6"/>
  <c r="K121" i="6"/>
  <c r="L121" i="6"/>
  <c r="J120" i="6"/>
  <c r="K120" i="6"/>
  <c r="L120" i="6"/>
  <c r="J119" i="6"/>
  <c r="K119" i="6"/>
  <c r="L119" i="6"/>
  <c r="J118" i="6"/>
  <c r="K118" i="6"/>
  <c r="L118" i="6"/>
  <c r="J117" i="6"/>
  <c r="K117" i="6"/>
  <c r="L117" i="6"/>
  <c r="J116" i="6"/>
  <c r="K116" i="6"/>
  <c r="L116" i="6"/>
  <c r="J115" i="6"/>
  <c r="K115" i="6"/>
  <c r="L115" i="6"/>
  <c r="J114" i="6"/>
  <c r="K114" i="6"/>
  <c r="L114" i="6"/>
  <c r="J113" i="6"/>
  <c r="K113" i="6"/>
  <c r="L113" i="6"/>
  <c r="J112" i="6"/>
  <c r="K112" i="6"/>
  <c r="L112" i="6"/>
  <c r="J111" i="6"/>
  <c r="K111" i="6"/>
  <c r="L111" i="6"/>
  <c r="J110" i="6"/>
  <c r="K110" i="6"/>
  <c r="L110" i="6"/>
  <c r="J109" i="6"/>
  <c r="K109" i="6"/>
  <c r="L109" i="6"/>
  <c r="J108" i="6"/>
  <c r="K108" i="6"/>
  <c r="L108" i="6"/>
  <c r="J107" i="6"/>
  <c r="K107" i="6"/>
  <c r="L107" i="6"/>
  <c r="J106" i="6"/>
  <c r="K106" i="6"/>
  <c r="L106" i="6"/>
  <c r="J105" i="6"/>
  <c r="K105" i="6"/>
  <c r="L105" i="6"/>
  <c r="J104" i="6"/>
  <c r="K104" i="6"/>
  <c r="L104" i="6"/>
  <c r="J103" i="6"/>
  <c r="K103" i="6"/>
  <c r="L103" i="6"/>
  <c r="J102" i="6"/>
  <c r="K102" i="6"/>
  <c r="L102" i="6"/>
  <c r="J101" i="6"/>
  <c r="K101" i="6"/>
  <c r="L101" i="6"/>
  <c r="J100" i="6"/>
  <c r="K100" i="6"/>
  <c r="L100" i="6"/>
  <c r="J99" i="6"/>
  <c r="K99" i="6"/>
  <c r="L99" i="6"/>
  <c r="J98" i="6"/>
  <c r="K98" i="6"/>
  <c r="L98" i="6"/>
  <c r="J97" i="6"/>
  <c r="K97" i="6"/>
  <c r="L97" i="6"/>
  <c r="J96" i="6"/>
  <c r="K96" i="6"/>
  <c r="L96" i="6"/>
  <c r="J95" i="6"/>
  <c r="K95" i="6"/>
  <c r="L95" i="6"/>
  <c r="J94" i="6"/>
  <c r="K94" i="6"/>
  <c r="L94" i="6"/>
  <c r="J93" i="6"/>
  <c r="K93" i="6"/>
  <c r="L93" i="6"/>
  <c r="J92" i="6"/>
  <c r="K92" i="6"/>
  <c r="L92" i="6"/>
  <c r="J91" i="6"/>
  <c r="K91" i="6"/>
  <c r="L91" i="6"/>
  <c r="J90" i="6"/>
  <c r="K90" i="6"/>
  <c r="L90" i="6"/>
  <c r="J89" i="6"/>
  <c r="K89" i="6"/>
  <c r="L89" i="6"/>
  <c r="J88" i="6"/>
  <c r="K88" i="6"/>
  <c r="L88" i="6"/>
  <c r="J87" i="6"/>
  <c r="K87" i="6"/>
  <c r="L87" i="6"/>
  <c r="J86" i="6"/>
  <c r="K86" i="6"/>
  <c r="L86" i="6"/>
  <c r="J85" i="6"/>
  <c r="K85" i="6"/>
  <c r="L85" i="6"/>
  <c r="J84" i="6"/>
  <c r="K84" i="6"/>
  <c r="L84" i="6"/>
  <c r="J83" i="6"/>
  <c r="K83" i="6"/>
  <c r="L83" i="6"/>
  <c r="J82" i="6"/>
  <c r="K82" i="6"/>
  <c r="L82" i="6"/>
  <c r="J81" i="6"/>
  <c r="K81" i="6"/>
  <c r="L81" i="6"/>
  <c r="J80" i="6"/>
  <c r="K80" i="6"/>
  <c r="L80" i="6"/>
  <c r="J79" i="6"/>
  <c r="K79" i="6"/>
  <c r="L79" i="6"/>
  <c r="J78" i="6"/>
  <c r="K78" i="6"/>
  <c r="L78" i="6"/>
  <c r="J77" i="6"/>
  <c r="K77" i="6"/>
  <c r="L77" i="6"/>
  <c r="J76" i="6"/>
  <c r="K76" i="6"/>
  <c r="L76" i="6"/>
  <c r="J75" i="6"/>
  <c r="K75" i="6"/>
  <c r="L75" i="6"/>
  <c r="J74" i="6"/>
  <c r="K74" i="6"/>
  <c r="L74" i="6"/>
  <c r="J73" i="6"/>
  <c r="K73" i="6"/>
  <c r="L73" i="6"/>
  <c r="J72" i="6"/>
  <c r="K72" i="6"/>
  <c r="L72" i="6"/>
  <c r="J71" i="6"/>
  <c r="K71" i="6"/>
  <c r="L71" i="6"/>
  <c r="J70" i="6"/>
  <c r="K70" i="6"/>
  <c r="L70" i="6"/>
  <c r="J69" i="6"/>
  <c r="K69" i="6"/>
  <c r="L69" i="6"/>
  <c r="J68" i="6"/>
  <c r="K68" i="6"/>
  <c r="L68" i="6"/>
  <c r="J67" i="6"/>
  <c r="K67" i="6"/>
  <c r="L67" i="6"/>
  <c r="J66" i="6"/>
  <c r="K66" i="6"/>
  <c r="L66" i="6"/>
  <c r="J65" i="6"/>
  <c r="K65" i="6"/>
  <c r="L65" i="6"/>
  <c r="J64" i="6"/>
  <c r="K64" i="6"/>
  <c r="L64" i="6"/>
  <c r="J63" i="6"/>
  <c r="K63" i="6"/>
  <c r="L63" i="6"/>
  <c r="J62" i="6"/>
  <c r="K62" i="6"/>
  <c r="L62" i="6"/>
  <c r="J61" i="6"/>
  <c r="K61" i="6"/>
  <c r="L61" i="6"/>
  <c r="J60" i="6"/>
  <c r="K60" i="6"/>
  <c r="L60" i="6"/>
  <c r="J59" i="6"/>
  <c r="K59" i="6"/>
  <c r="L59" i="6"/>
  <c r="J58" i="6"/>
  <c r="K58" i="6"/>
  <c r="L58" i="6"/>
  <c r="J57" i="6"/>
  <c r="K57" i="6"/>
  <c r="L57" i="6"/>
  <c r="J56" i="6"/>
  <c r="K56" i="6"/>
  <c r="L56" i="6"/>
  <c r="J55" i="6"/>
  <c r="K55" i="6"/>
  <c r="L55" i="6"/>
  <c r="J54" i="6"/>
  <c r="K54" i="6"/>
  <c r="L54" i="6"/>
  <c r="J53" i="6"/>
  <c r="K53" i="6"/>
  <c r="L53" i="6"/>
  <c r="J52" i="6"/>
  <c r="K52" i="6"/>
  <c r="L52" i="6"/>
  <c r="J51" i="6"/>
  <c r="K51" i="6"/>
  <c r="L51" i="6"/>
  <c r="J50" i="6"/>
  <c r="K50" i="6"/>
  <c r="L50" i="6"/>
  <c r="J49" i="6"/>
  <c r="K49" i="6"/>
  <c r="L49" i="6"/>
  <c r="J48" i="6"/>
  <c r="K48" i="6"/>
  <c r="L48" i="6"/>
  <c r="J47" i="6"/>
  <c r="K47" i="6"/>
  <c r="L47" i="6"/>
  <c r="J46" i="6"/>
  <c r="K46" i="6"/>
  <c r="L46" i="6"/>
  <c r="J45" i="6"/>
  <c r="K45" i="6"/>
  <c r="L45" i="6"/>
  <c r="J44" i="6"/>
  <c r="K44" i="6"/>
  <c r="L44" i="6"/>
  <c r="J43" i="6"/>
  <c r="K43" i="6"/>
  <c r="L43" i="6"/>
  <c r="J42" i="6"/>
  <c r="K42" i="6"/>
  <c r="L42" i="6"/>
  <c r="J41" i="6"/>
  <c r="K41" i="6"/>
  <c r="L41" i="6"/>
  <c r="J40" i="6"/>
  <c r="K40" i="6"/>
  <c r="L40" i="6"/>
  <c r="J39" i="6"/>
  <c r="K39" i="6"/>
  <c r="L39" i="6"/>
  <c r="J38" i="6"/>
  <c r="K38" i="6"/>
  <c r="L38" i="6"/>
  <c r="J37" i="6"/>
  <c r="K37" i="6"/>
  <c r="L37" i="6"/>
  <c r="J36" i="6"/>
  <c r="K36" i="6"/>
  <c r="L36" i="6"/>
  <c r="J35" i="6"/>
  <c r="K35" i="6"/>
  <c r="L35" i="6"/>
  <c r="J34" i="6"/>
  <c r="K34" i="6"/>
  <c r="L34" i="6"/>
  <c r="J33" i="6"/>
  <c r="K33" i="6"/>
  <c r="L33" i="6"/>
  <c r="J32" i="6"/>
  <c r="K32" i="6"/>
  <c r="L32" i="6"/>
  <c r="J31" i="6"/>
  <c r="K31" i="6"/>
  <c r="L31" i="6"/>
  <c r="J30" i="6"/>
  <c r="K30" i="6"/>
  <c r="L30" i="6"/>
  <c r="J29" i="6"/>
  <c r="K29" i="6"/>
  <c r="L29" i="6"/>
  <c r="J28" i="6"/>
  <c r="K28" i="6"/>
  <c r="L28" i="6"/>
  <c r="J27" i="6"/>
  <c r="K27" i="6"/>
  <c r="L27" i="6"/>
  <c r="J26" i="6"/>
  <c r="K26" i="6"/>
  <c r="L26" i="6"/>
  <c r="J25" i="6"/>
  <c r="K25" i="6"/>
  <c r="L25" i="6"/>
  <c r="J24" i="6"/>
  <c r="K24" i="6"/>
  <c r="L24" i="6"/>
  <c r="J23" i="6"/>
  <c r="K23" i="6"/>
  <c r="L23" i="6"/>
  <c r="J22" i="6"/>
  <c r="K22" i="6"/>
  <c r="L22" i="6"/>
  <c r="J21" i="6"/>
  <c r="K21" i="6"/>
  <c r="L21" i="6"/>
  <c r="J20" i="6"/>
  <c r="K20" i="6"/>
  <c r="L20" i="6"/>
  <c r="J19" i="6"/>
  <c r="K19" i="6"/>
  <c r="L19" i="6"/>
  <c r="J18" i="6"/>
  <c r="K18" i="6"/>
  <c r="L18" i="6"/>
  <c r="J17" i="6"/>
  <c r="K17" i="6"/>
  <c r="L17" i="6"/>
  <c r="J16" i="6"/>
  <c r="K16" i="6"/>
  <c r="L16" i="6"/>
  <c r="J15" i="6"/>
  <c r="K15" i="6"/>
  <c r="L15" i="6"/>
  <c r="J14" i="6"/>
  <c r="K14" i="6"/>
  <c r="L14" i="6"/>
  <c r="J13" i="6"/>
  <c r="K13" i="6"/>
  <c r="L13" i="6"/>
  <c r="J12" i="6"/>
  <c r="K12" i="6"/>
  <c r="L12" i="6"/>
  <c r="J11" i="6"/>
  <c r="K11" i="6"/>
  <c r="L11" i="6"/>
  <c r="J10" i="6"/>
  <c r="K10" i="6"/>
  <c r="L10" i="6"/>
  <c r="J9" i="6"/>
  <c r="K9" i="6"/>
  <c r="L9" i="6"/>
  <c r="J8" i="6"/>
  <c r="K8" i="6"/>
  <c r="L8" i="6"/>
  <c r="J7" i="6"/>
  <c r="K7" i="6"/>
  <c r="L7" i="6"/>
  <c r="J6" i="6"/>
  <c r="K6" i="6"/>
  <c r="L6" i="6"/>
  <c r="J5" i="6"/>
  <c r="K5" i="6"/>
  <c r="L5" i="6"/>
  <c r="J4" i="6"/>
  <c r="K4" i="6"/>
  <c r="L4" i="6"/>
  <c r="M3" i="6"/>
  <c r="L3" i="6"/>
  <c r="K3" i="6"/>
  <c r="J3" i="6"/>
  <c r="O2" i="6"/>
  <c r="N2" i="6"/>
  <c r="M2" i="6"/>
  <c r="L2" i="6"/>
  <c r="K2" i="6"/>
  <c r="J2" i="6"/>
  <c r="F5" i="5"/>
  <c r="F6" i="5"/>
  <c r="G5" i="5"/>
  <c r="F2" i="5"/>
  <c r="F3" i="5"/>
  <c r="G2" i="5"/>
  <c r="I5" i="5"/>
  <c r="H5" i="5"/>
  <c r="F7" i="5"/>
  <c r="G6" i="5"/>
  <c r="F4" i="5"/>
  <c r="G3" i="5"/>
  <c r="I6" i="5"/>
  <c r="H6" i="5"/>
  <c r="F8" i="5"/>
  <c r="G7" i="5"/>
  <c r="G4" i="5"/>
  <c r="I7" i="5"/>
  <c r="H7" i="5"/>
  <c r="F9" i="5"/>
  <c r="G8" i="5"/>
  <c r="I8" i="5"/>
  <c r="H8" i="5"/>
  <c r="F10" i="5"/>
  <c r="G9" i="5"/>
  <c r="I9" i="5"/>
  <c r="H9" i="5"/>
  <c r="F11" i="5"/>
  <c r="G10" i="5"/>
  <c r="I10" i="5"/>
  <c r="H10" i="5"/>
  <c r="F12" i="5"/>
  <c r="G11" i="5"/>
  <c r="I11" i="5"/>
  <c r="H11" i="5"/>
  <c r="F13" i="5"/>
  <c r="G12" i="5"/>
  <c r="I12" i="5"/>
  <c r="H12" i="5"/>
  <c r="F14" i="5"/>
  <c r="G13" i="5"/>
  <c r="I13" i="5"/>
  <c r="H13" i="5"/>
  <c r="F15" i="5"/>
  <c r="G14" i="5"/>
  <c r="I14" i="5"/>
  <c r="H14" i="5"/>
  <c r="F16" i="5"/>
  <c r="G15" i="5"/>
  <c r="I15" i="5"/>
  <c r="H15" i="5"/>
  <c r="F17" i="5"/>
  <c r="G16" i="5"/>
  <c r="I16" i="5"/>
  <c r="H16" i="5"/>
  <c r="F18" i="5"/>
  <c r="G17" i="5"/>
  <c r="I17" i="5"/>
  <c r="H17" i="5"/>
  <c r="F19" i="5"/>
  <c r="G18" i="5"/>
  <c r="I18" i="5"/>
  <c r="H18" i="5"/>
  <c r="F20" i="5"/>
  <c r="G19" i="5"/>
  <c r="I19" i="5"/>
  <c r="H19" i="5"/>
  <c r="F21" i="5"/>
  <c r="G20" i="5"/>
  <c r="I20" i="5"/>
  <c r="H20" i="5"/>
  <c r="F22" i="5"/>
  <c r="G21" i="5"/>
  <c r="I21" i="5"/>
  <c r="H21" i="5"/>
  <c r="F23" i="5"/>
  <c r="G22" i="5"/>
  <c r="I22" i="5"/>
  <c r="H22" i="5"/>
  <c r="F24" i="5"/>
  <c r="G23" i="5"/>
  <c r="I23" i="5"/>
  <c r="H23" i="5"/>
  <c r="F25" i="5"/>
  <c r="G24" i="5"/>
  <c r="I24" i="5"/>
  <c r="H24" i="5"/>
  <c r="F26" i="5"/>
  <c r="G25" i="5"/>
  <c r="I25" i="5"/>
  <c r="H25" i="5"/>
  <c r="F27" i="5"/>
  <c r="G26" i="5"/>
  <c r="I26" i="5"/>
  <c r="H26" i="5"/>
  <c r="F28" i="5"/>
  <c r="G27" i="5"/>
  <c r="I27" i="5"/>
  <c r="H27" i="5"/>
  <c r="F29" i="5"/>
  <c r="G28" i="5"/>
  <c r="I28" i="5"/>
  <c r="H28" i="5"/>
  <c r="F30" i="5"/>
  <c r="G29" i="5"/>
  <c r="I29" i="5"/>
  <c r="H29" i="5"/>
  <c r="F31" i="5"/>
  <c r="G30" i="5"/>
  <c r="I30" i="5"/>
  <c r="H30" i="5"/>
  <c r="F32" i="5"/>
  <c r="G31" i="5"/>
  <c r="I31" i="5"/>
  <c r="H31" i="5"/>
  <c r="F33" i="5"/>
  <c r="G32" i="5"/>
  <c r="I32" i="5"/>
  <c r="H32" i="5"/>
  <c r="F34" i="5"/>
  <c r="G33" i="5"/>
  <c r="I33" i="5"/>
  <c r="H33" i="5"/>
  <c r="F35" i="5"/>
  <c r="G34" i="5"/>
  <c r="I34" i="5"/>
  <c r="H34" i="5"/>
  <c r="F36" i="5"/>
  <c r="G35" i="5"/>
  <c r="I35" i="5"/>
  <c r="H35" i="5"/>
  <c r="F37" i="5"/>
  <c r="G36" i="5"/>
  <c r="I36" i="5"/>
  <c r="H36" i="5"/>
  <c r="F38" i="5"/>
  <c r="G37" i="5"/>
  <c r="I37" i="5"/>
  <c r="H37" i="5"/>
  <c r="F39" i="5"/>
  <c r="G38" i="5"/>
  <c r="I38" i="5"/>
  <c r="H38" i="5"/>
  <c r="F40" i="5"/>
  <c r="G39" i="5"/>
  <c r="I39" i="5"/>
  <c r="H39" i="5"/>
  <c r="F41" i="5"/>
  <c r="G40" i="5"/>
  <c r="I40" i="5"/>
  <c r="H40" i="5"/>
  <c r="F42" i="5"/>
  <c r="G41" i="5"/>
  <c r="I41" i="5"/>
  <c r="H41" i="5"/>
  <c r="F43" i="5"/>
  <c r="G42" i="5"/>
  <c r="I42" i="5"/>
  <c r="H42" i="5"/>
  <c r="F44" i="5"/>
  <c r="G43" i="5"/>
  <c r="I43" i="5"/>
  <c r="H43" i="5"/>
  <c r="F45" i="5"/>
  <c r="G44" i="5"/>
  <c r="I44" i="5"/>
  <c r="H44" i="5"/>
  <c r="F46" i="5"/>
  <c r="G45" i="5"/>
  <c r="I45" i="5"/>
  <c r="H45" i="5"/>
  <c r="F47" i="5"/>
  <c r="G46" i="5"/>
  <c r="I46" i="5"/>
  <c r="H46" i="5"/>
  <c r="F48" i="5"/>
  <c r="G47" i="5"/>
  <c r="I47" i="5"/>
  <c r="H47" i="5"/>
  <c r="F49" i="5"/>
  <c r="G48" i="5"/>
  <c r="I48" i="5"/>
  <c r="H48" i="5"/>
  <c r="F50" i="5"/>
  <c r="G49" i="5"/>
  <c r="I49" i="5"/>
  <c r="H49" i="5"/>
  <c r="F51" i="5"/>
  <c r="G50" i="5"/>
  <c r="I50" i="5"/>
  <c r="H50" i="5"/>
  <c r="F52" i="5"/>
  <c r="G51" i="5"/>
  <c r="I51" i="5"/>
  <c r="H51" i="5"/>
  <c r="F53" i="5"/>
  <c r="G52" i="5"/>
  <c r="I52" i="5"/>
  <c r="H52" i="5"/>
  <c r="F54" i="5"/>
  <c r="G53" i="5"/>
  <c r="I53" i="5"/>
  <c r="H53" i="5"/>
  <c r="F55" i="5"/>
  <c r="G54" i="5"/>
  <c r="I54" i="5"/>
  <c r="H54" i="5"/>
  <c r="F56" i="5"/>
  <c r="G55" i="5"/>
  <c r="I55" i="5"/>
  <c r="H55" i="5"/>
  <c r="F57" i="5"/>
  <c r="G56" i="5"/>
  <c r="I56" i="5"/>
  <c r="H56" i="5"/>
  <c r="F58" i="5"/>
  <c r="G57" i="5"/>
  <c r="I57" i="5"/>
  <c r="H57" i="5"/>
  <c r="F59" i="5"/>
  <c r="G58" i="5"/>
  <c r="I58" i="5"/>
  <c r="H58" i="5"/>
  <c r="F60" i="5"/>
  <c r="G59" i="5"/>
  <c r="I59" i="5"/>
  <c r="H59" i="5"/>
  <c r="F61" i="5"/>
  <c r="G60" i="5"/>
  <c r="I60" i="5"/>
  <c r="H60" i="5"/>
  <c r="F62" i="5"/>
  <c r="G61" i="5"/>
  <c r="I61" i="5"/>
  <c r="H61" i="5"/>
  <c r="F63" i="5"/>
  <c r="G62" i="5"/>
  <c r="I62" i="5"/>
  <c r="H62" i="5"/>
  <c r="F64" i="5"/>
  <c r="G63" i="5"/>
  <c r="I63" i="5"/>
  <c r="H63" i="5"/>
  <c r="F65" i="5"/>
  <c r="G64" i="5"/>
  <c r="I64" i="5"/>
  <c r="H64" i="5"/>
  <c r="F66" i="5"/>
  <c r="G65" i="5"/>
  <c r="I65" i="5"/>
  <c r="H65" i="5"/>
  <c r="F67" i="5"/>
  <c r="G66" i="5"/>
  <c r="I66" i="5"/>
  <c r="H66" i="5"/>
  <c r="F68" i="5"/>
  <c r="G67" i="5"/>
  <c r="I67" i="5"/>
  <c r="H67" i="5"/>
  <c r="F69" i="5"/>
  <c r="G68" i="5"/>
  <c r="I68" i="5"/>
  <c r="H68" i="5"/>
  <c r="F70" i="5"/>
  <c r="G69" i="5"/>
  <c r="I69" i="5"/>
  <c r="H69" i="5"/>
  <c r="F71" i="5"/>
  <c r="G70" i="5"/>
  <c r="I70" i="5"/>
  <c r="H70" i="5"/>
  <c r="F72" i="5"/>
  <c r="G71" i="5"/>
  <c r="I71" i="5"/>
  <c r="H71" i="5"/>
  <c r="F73" i="5"/>
  <c r="G72" i="5"/>
  <c r="I72" i="5"/>
  <c r="H72" i="5"/>
  <c r="F74" i="5"/>
  <c r="G73" i="5"/>
  <c r="I73" i="5"/>
  <c r="H73" i="5"/>
  <c r="F75" i="5"/>
  <c r="G74" i="5"/>
  <c r="I74" i="5"/>
  <c r="H74" i="5"/>
  <c r="F76" i="5"/>
  <c r="G75" i="5"/>
  <c r="I75" i="5"/>
  <c r="H75" i="5"/>
  <c r="F77" i="5"/>
  <c r="G76" i="5"/>
  <c r="I76" i="5"/>
  <c r="H76" i="5"/>
  <c r="F78" i="5"/>
  <c r="G77" i="5"/>
  <c r="I77" i="5"/>
  <c r="H77" i="5"/>
  <c r="F79" i="5"/>
  <c r="G78" i="5"/>
  <c r="I78" i="5"/>
  <c r="H78" i="5"/>
  <c r="F80" i="5"/>
  <c r="G79" i="5"/>
  <c r="I79" i="5"/>
  <c r="H79" i="5"/>
  <c r="F81" i="5"/>
  <c r="G80" i="5"/>
  <c r="I80" i="5"/>
  <c r="H80" i="5"/>
  <c r="F82" i="5"/>
  <c r="G81" i="5"/>
  <c r="I81" i="5"/>
  <c r="H81" i="5"/>
  <c r="F83" i="5"/>
  <c r="G82" i="5"/>
  <c r="I82" i="5"/>
  <c r="H82" i="5"/>
  <c r="F84" i="5"/>
  <c r="G83" i="5"/>
  <c r="I83" i="5"/>
  <c r="H83" i="5"/>
  <c r="F85" i="5"/>
  <c r="G84" i="5"/>
  <c r="I84" i="5"/>
  <c r="H84" i="5"/>
  <c r="F86" i="5"/>
  <c r="G85" i="5"/>
  <c r="I85" i="5"/>
  <c r="H85" i="5"/>
  <c r="F87" i="5"/>
  <c r="G86" i="5"/>
  <c r="I86" i="5"/>
  <c r="H86" i="5"/>
  <c r="F88" i="5"/>
  <c r="G87" i="5"/>
  <c r="I87" i="5"/>
  <c r="H87" i="5"/>
  <c r="F89" i="5"/>
  <c r="G88" i="5"/>
  <c r="I88" i="5"/>
  <c r="H88" i="5"/>
  <c r="F90" i="5"/>
  <c r="G89" i="5"/>
  <c r="I89" i="5"/>
  <c r="H89" i="5"/>
  <c r="F91" i="5"/>
  <c r="G90" i="5"/>
  <c r="I90" i="5"/>
  <c r="H90" i="5"/>
  <c r="F92" i="5"/>
  <c r="G91" i="5"/>
  <c r="I91" i="5"/>
  <c r="H91" i="5"/>
  <c r="F93" i="5"/>
  <c r="G92" i="5"/>
  <c r="I92" i="5"/>
  <c r="H92" i="5"/>
  <c r="F94" i="5"/>
  <c r="G93" i="5"/>
  <c r="I93" i="5"/>
  <c r="H93" i="5"/>
  <c r="F95" i="5"/>
  <c r="G94" i="5"/>
  <c r="I94" i="5"/>
  <c r="H94" i="5"/>
  <c r="F96" i="5"/>
  <c r="G95" i="5"/>
  <c r="I95" i="5"/>
  <c r="H95" i="5"/>
  <c r="F97" i="5"/>
  <c r="G96" i="5"/>
  <c r="I96" i="5"/>
  <c r="H96" i="5"/>
  <c r="F98" i="5"/>
  <c r="G97" i="5"/>
  <c r="I97" i="5"/>
  <c r="H97" i="5"/>
  <c r="F99" i="5"/>
  <c r="G98" i="5"/>
  <c r="I98" i="5"/>
  <c r="H98" i="5"/>
  <c r="F100" i="5"/>
  <c r="G99" i="5"/>
  <c r="I99" i="5"/>
  <c r="H99" i="5"/>
  <c r="F101" i="5"/>
  <c r="G100" i="5"/>
  <c r="I100" i="5"/>
  <c r="H100" i="5"/>
  <c r="F102" i="5"/>
  <c r="G101" i="5"/>
  <c r="I101" i="5"/>
  <c r="H101" i="5"/>
  <c r="F103" i="5"/>
  <c r="G102" i="5"/>
  <c r="I102" i="5"/>
  <c r="H102" i="5"/>
  <c r="F104" i="5"/>
  <c r="G103" i="5"/>
  <c r="I103" i="5"/>
  <c r="H103" i="5"/>
  <c r="F105" i="5"/>
  <c r="G104" i="5"/>
  <c r="I104" i="5"/>
  <c r="H104" i="5"/>
  <c r="F106" i="5"/>
  <c r="G105" i="5"/>
  <c r="I105" i="5"/>
  <c r="H105" i="5"/>
  <c r="F107" i="5"/>
  <c r="G106" i="5"/>
  <c r="I106" i="5"/>
  <c r="H106" i="5"/>
  <c r="F108" i="5"/>
  <c r="G107" i="5"/>
  <c r="I107" i="5"/>
  <c r="H107" i="5"/>
  <c r="F109" i="5"/>
  <c r="G108" i="5"/>
  <c r="I108" i="5"/>
  <c r="H108" i="5"/>
  <c r="F110" i="5"/>
  <c r="G109" i="5"/>
  <c r="I109" i="5"/>
  <c r="H109" i="5"/>
  <c r="F111" i="5"/>
  <c r="G110" i="5"/>
  <c r="I110" i="5"/>
  <c r="H110" i="5"/>
  <c r="F112" i="5"/>
  <c r="G111" i="5"/>
  <c r="I111" i="5"/>
  <c r="H111" i="5"/>
  <c r="F113" i="5"/>
  <c r="G112" i="5"/>
  <c r="I112" i="5"/>
  <c r="H112" i="5"/>
  <c r="F114" i="5"/>
  <c r="G113" i="5"/>
  <c r="I113" i="5"/>
  <c r="H113" i="5"/>
  <c r="F115" i="5"/>
  <c r="G114" i="5"/>
  <c r="I114" i="5"/>
  <c r="H114" i="5"/>
  <c r="F116" i="5"/>
  <c r="G115" i="5"/>
  <c r="I115" i="5"/>
  <c r="H115" i="5"/>
  <c r="F117" i="5"/>
  <c r="G116" i="5"/>
  <c r="I116" i="5"/>
  <c r="H116" i="5"/>
  <c r="F118" i="5"/>
  <c r="G117" i="5"/>
  <c r="I117" i="5"/>
  <c r="H117" i="5"/>
  <c r="F119" i="5"/>
  <c r="G118" i="5"/>
  <c r="I118" i="5"/>
  <c r="H118" i="5"/>
  <c r="F120" i="5"/>
  <c r="G119" i="5"/>
  <c r="I119" i="5"/>
  <c r="H119" i="5"/>
  <c r="F121" i="5"/>
  <c r="G120" i="5"/>
  <c r="I120" i="5"/>
  <c r="H120" i="5"/>
  <c r="F122" i="5"/>
  <c r="G121" i="5"/>
  <c r="I121" i="5"/>
  <c r="H121" i="5"/>
  <c r="F123" i="5"/>
  <c r="G122" i="5"/>
  <c r="I122" i="5"/>
  <c r="H122" i="5"/>
  <c r="F124" i="5"/>
  <c r="G123" i="5"/>
  <c r="I123" i="5"/>
  <c r="H123" i="5"/>
  <c r="F125" i="5"/>
  <c r="G124" i="5"/>
  <c r="I124" i="5"/>
  <c r="H124" i="5"/>
  <c r="F126" i="5"/>
  <c r="G125" i="5"/>
  <c r="I125" i="5"/>
  <c r="H125" i="5"/>
  <c r="F127" i="5"/>
  <c r="G126" i="5"/>
  <c r="I126" i="5"/>
  <c r="H126" i="5"/>
  <c r="F128" i="5"/>
  <c r="G127" i="5"/>
  <c r="I127" i="5"/>
  <c r="H127" i="5"/>
  <c r="F129" i="5"/>
  <c r="G128" i="5"/>
  <c r="I128" i="5"/>
  <c r="H128" i="5"/>
  <c r="F130" i="5"/>
  <c r="G129" i="5"/>
  <c r="I129" i="5"/>
  <c r="H129" i="5"/>
  <c r="F131" i="5"/>
  <c r="G130" i="5"/>
  <c r="I130" i="5"/>
  <c r="H130" i="5"/>
  <c r="F132" i="5"/>
  <c r="G131" i="5"/>
  <c r="I131" i="5"/>
  <c r="H131" i="5"/>
  <c r="F133" i="5"/>
  <c r="G132" i="5"/>
  <c r="I132" i="5"/>
  <c r="H132" i="5"/>
  <c r="F134" i="5"/>
  <c r="G133" i="5"/>
  <c r="I133" i="5"/>
  <c r="H133" i="5"/>
  <c r="F135" i="5"/>
  <c r="G134" i="5"/>
  <c r="I134" i="5"/>
  <c r="H134" i="5"/>
  <c r="F136" i="5"/>
  <c r="G135" i="5"/>
  <c r="I135" i="5"/>
  <c r="H135" i="5"/>
  <c r="F137" i="5"/>
  <c r="G136" i="5"/>
  <c r="I136" i="5"/>
  <c r="H136" i="5"/>
  <c r="F138" i="5"/>
  <c r="G137" i="5"/>
  <c r="I137" i="5"/>
  <c r="H137" i="5"/>
  <c r="F139" i="5"/>
  <c r="G138" i="5"/>
  <c r="I138" i="5"/>
  <c r="H138" i="5"/>
  <c r="F140" i="5"/>
  <c r="G139" i="5"/>
  <c r="I139" i="5"/>
  <c r="H139" i="5"/>
  <c r="F141" i="5"/>
  <c r="G140" i="5"/>
  <c r="I140" i="5"/>
  <c r="H140" i="5"/>
  <c r="F142" i="5"/>
  <c r="G141" i="5"/>
  <c r="I141" i="5"/>
  <c r="H141" i="5"/>
  <c r="F143" i="5"/>
  <c r="G142" i="5"/>
  <c r="I142" i="5"/>
  <c r="H142" i="5"/>
  <c r="F144" i="5"/>
  <c r="G143" i="5"/>
  <c r="I143" i="5"/>
  <c r="H143" i="5"/>
  <c r="F145" i="5"/>
  <c r="G144" i="5"/>
  <c r="I144" i="5"/>
  <c r="H144" i="5"/>
  <c r="G145" i="5"/>
  <c r="I145" i="5"/>
  <c r="H145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M3" i="5"/>
  <c r="I4" i="5"/>
  <c r="H4" i="5"/>
  <c r="J4" i="5"/>
  <c r="K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3" i="5"/>
  <c r="K3" i="5"/>
  <c r="J3" i="5"/>
  <c r="O2" i="5"/>
  <c r="N2" i="5"/>
  <c r="M2" i="5"/>
  <c r="L2" i="5"/>
  <c r="K2" i="5"/>
  <c r="J2" i="5"/>
  <c r="H2" i="5"/>
</calcChain>
</file>

<file path=xl/sharedStrings.xml><?xml version="1.0" encoding="utf-8"?>
<sst xmlns="http://schemas.openxmlformats.org/spreadsheetml/2006/main" count="958" uniqueCount="208">
  <si>
    <t>15 periods</t>
  </si>
  <si>
    <t>Returns</t>
  </si>
  <si>
    <t>Max Drawdown</t>
  </si>
  <si>
    <t>Stock_Average</t>
  </si>
  <si>
    <t>All Positive</t>
  </si>
  <si>
    <t>All Negative</t>
  </si>
  <si>
    <t>if all not same</t>
  </si>
  <si>
    <t>Return Average</t>
  </si>
  <si>
    <t>Draw Avg</t>
  </si>
  <si>
    <t>Number of Trades</t>
  </si>
  <si>
    <t>Profitable Trades</t>
  </si>
  <si>
    <t>ACC15</t>
  </si>
  <si>
    <t>ACC16</t>
  </si>
  <si>
    <t>ADANIPORTS14</t>
  </si>
  <si>
    <t>ADANIPORTS15</t>
  </si>
  <si>
    <t>ADANIPORTS16</t>
  </si>
  <si>
    <t>AMBUJACEM14</t>
  </si>
  <si>
    <t>AMBUJACEM15</t>
  </si>
  <si>
    <t>AMBUJACEM16</t>
  </si>
  <si>
    <t>ASIANPAINT14</t>
  </si>
  <si>
    <t>ASIANPAINT15</t>
  </si>
  <si>
    <t>ASIANPAINT16</t>
  </si>
  <si>
    <t>AUROPHARMA14</t>
  </si>
  <si>
    <t>AUROPHARMA15</t>
  </si>
  <si>
    <t>AUROPHARMA16</t>
  </si>
  <si>
    <t>AXISBANK14</t>
  </si>
  <si>
    <t>AXISBANK15</t>
  </si>
  <si>
    <t>AXISBANK16</t>
  </si>
  <si>
    <t>BAJAJ-AUTO14</t>
  </si>
  <si>
    <t>BAJAJ-AUTO15</t>
  </si>
  <si>
    <t>BAJAJ-AUTO16</t>
  </si>
  <si>
    <t>BANKBARODA14</t>
  </si>
  <si>
    <t>BANKBARODA15</t>
  </si>
  <si>
    <t>BANKBARODA16</t>
  </si>
  <si>
    <t>BHARTIARTL14</t>
  </si>
  <si>
    <t>BHARTIARTL15</t>
  </si>
  <si>
    <t>BHARTIARTL16</t>
  </si>
  <si>
    <t>BOSCHLTD15</t>
  </si>
  <si>
    <t>BOSCHLTD16</t>
  </si>
  <si>
    <t>BPCL14</t>
  </si>
  <si>
    <t>BPCL15</t>
  </si>
  <si>
    <t>BPCL16</t>
  </si>
  <si>
    <t>CIPLA14</t>
  </si>
  <si>
    <t>CIPLA15</t>
  </si>
  <si>
    <t>CIPLA16</t>
  </si>
  <si>
    <t>COALINDIA14</t>
  </si>
  <si>
    <t>COALINDIA15</t>
  </si>
  <si>
    <t>COALINDIA16</t>
  </si>
  <si>
    <t>DRREDDY14</t>
  </si>
  <si>
    <t>DRREDDY15</t>
  </si>
  <si>
    <t>DRREDDY16</t>
  </si>
  <si>
    <t>EICHERMOT15</t>
  </si>
  <si>
    <t>EICHERMOT16</t>
  </si>
  <si>
    <t>GAIL14</t>
  </si>
  <si>
    <t>GAIL15</t>
  </si>
  <si>
    <t>GAIL16</t>
  </si>
  <si>
    <t>HCLTECH14</t>
  </si>
  <si>
    <t>HCLTECH15</t>
  </si>
  <si>
    <t>HCLTECH16</t>
  </si>
  <si>
    <t>HDFC14</t>
  </si>
  <si>
    <t>HDFC15</t>
  </si>
  <si>
    <t>HDFC16</t>
  </si>
  <si>
    <t>HDFCBANK14</t>
  </si>
  <si>
    <t>HDFCBANK15</t>
  </si>
  <si>
    <t>HDFCBANK16</t>
  </si>
  <si>
    <t>HEROMOTOCO14</t>
  </si>
  <si>
    <t>HEROMOTOCO15</t>
  </si>
  <si>
    <t>HEROMOTOCO16</t>
  </si>
  <si>
    <t>HINDALCO14</t>
  </si>
  <si>
    <t>HINDALCO15</t>
  </si>
  <si>
    <t>HINDALCO16</t>
  </si>
  <si>
    <t>HINDUNILVR14</t>
  </si>
  <si>
    <t>HINDUNILVR15</t>
  </si>
  <si>
    <t>HINDUNILVR16</t>
  </si>
  <si>
    <t>IBULHSGFIN15</t>
  </si>
  <si>
    <t>IBULHSGFIN16</t>
  </si>
  <si>
    <t>ICICIBANK15</t>
  </si>
  <si>
    <t>ICICIBANK16</t>
  </si>
  <si>
    <t>INDUSINDBK14</t>
  </si>
  <si>
    <t>INDUSINDBK15</t>
  </si>
  <si>
    <t>INDUSINDBK16</t>
  </si>
  <si>
    <t>INFRATEL16</t>
  </si>
  <si>
    <t>INFY14</t>
  </si>
  <si>
    <t>INFY15</t>
  </si>
  <si>
    <t>INFY16</t>
  </si>
  <si>
    <t>IOC14</t>
  </si>
  <si>
    <t>IOC15</t>
  </si>
  <si>
    <t>IOC16</t>
  </si>
  <si>
    <t>ITC14</t>
  </si>
  <si>
    <t>ITC15</t>
  </si>
  <si>
    <t>ITC16</t>
  </si>
  <si>
    <t>KOTAKBANK14</t>
  </si>
  <si>
    <t>KOTAKBANK15</t>
  </si>
  <si>
    <t>KOTAKBANK16</t>
  </si>
  <si>
    <t>LT14</t>
  </si>
  <si>
    <t>LT15</t>
  </si>
  <si>
    <t>LT16</t>
  </si>
  <si>
    <t>LUPIN14</t>
  </si>
  <si>
    <t>LUPIN15</t>
  </si>
  <si>
    <t>LUPIN16</t>
  </si>
  <si>
    <t>M&amp;M14</t>
  </si>
  <si>
    <t>M&amp;M15</t>
  </si>
  <si>
    <t>M&amp;M16</t>
  </si>
  <si>
    <t>MARUTI14</t>
  </si>
  <si>
    <t>MARUTI15</t>
  </si>
  <si>
    <t>MARUTI16</t>
  </si>
  <si>
    <t>NTPC14</t>
  </si>
  <si>
    <t>NTPC15</t>
  </si>
  <si>
    <t>NTPC16</t>
  </si>
  <si>
    <t>ONGC14</t>
  </si>
  <si>
    <t>ONGC15</t>
  </si>
  <si>
    <t>ONGC16</t>
  </si>
  <si>
    <t>POWERGRID14</t>
  </si>
  <si>
    <t>POWERGRID15</t>
  </si>
  <si>
    <t>POWERGRID16</t>
  </si>
  <si>
    <t>RELIANCE14</t>
  </si>
  <si>
    <t>RELIANCE15</t>
  </si>
  <si>
    <t>RELIANCE16</t>
  </si>
  <si>
    <t>SBIN14</t>
  </si>
  <si>
    <t>SBIN15</t>
  </si>
  <si>
    <t>SBIN16</t>
  </si>
  <si>
    <t>SUNPHARMA14</t>
  </si>
  <si>
    <t>SUNPHARMA15</t>
  </si>
  <si>
    <t>SUNPHARMA16</t>
  </si>
  <si>
    <t>TATAMOTORS14</t>
  </si>
  <si>
    <t>TATAMOTORS15</t>
  </si>
  <si>
    <t>TATAMOTORS16</t>
  </si>
  <si>
    <t>TATAMTRDVR14</t>
  </si>
  <si>
    <t>TATAMTRDVR15</t>
  </si>
  <si>
    <t>TATAMTRDVR16</t>
  </si>
  <si>
    <t>TATAPOWER14</t>
  </si>
  <si>
    <t>TATAPOWER15</t>
  </si>
  <si>
    <t>TATAPOWER16</t>
  </si>
  <si>
    <t>TATASTEEL14</t>
  </si>
  <si>
    <t>TATASTEEL15</t>
  </si>
  <si>
    <t>TATASTEEL16</t>
  </si>
  <si>
    <t>TCS14</t>
  </si>
  <si>
    <t>TCS15</t>
  </si>
  <si>
    <t>TCS16</t>
  </si>
  <si>
    <t>TECHM14</t>
  </si>
  <si>
    <t>TECHM15</t>
  </si>
  <si>
    <t>TECHM16</t>
  </si>
  <si>
    <t>ULTRACEMCO14</t>
  </si>
  <si>
    <t>ULTRACEMCO15</t>
  </si>
  <si>
    <t>ULTRACEMCO16</t>
  </si>
  <si>
    <t>VEDL16</t>
  </si>
  <si>
    <t>WIPRO14</t>
  </si>
  <si>
    <t>WIPRO15</t>
  </si>
  <si>
    <t>WIPRO16</t>
  </si>
  <si>
    <t>YESBANK14</t>
  </si>
  <si>
    <t>YESBANK15</t>
  </si>
  <si>
    <t>YESBANK16</t>
  </si>
  <si>
    <t>ZEEL14</t>
  </si>
  <si>
    <t>ZEEL15</t>
  </si>
  <si>
    <t>ZEEL16</t>
  </si>
  <si>
    <t>14</t>
  </si>
  <si>
    <t>`</t>
  </si>
  <si>
    <t>15</t>
  </si>
  <si>
    <t>16</t>
  </si>
  <si>
    <t>ACC</t>
  </si>
  <si>
    <t>ADANIPORTS</t>
  </si>
  <si>
    <t>AMBUJACEM</t>
  </si>
  <si>
    <t>ASIANPAINT</t>
  </si>
  <si>
    <t>AUROPHARMA</t>
  </si>
  <si>
    <t>AXISBANK</t>
  </si>
  <si>
    <t>BAJAJ-AUTO</t>
  </si>
  <si>
    <t>BANKBARODA</t>
  </si>
  <si>
    <t>BHARTIARTL</t>
  </si>
  <si>
    <t>BOSCHLTD</t>
  </si>
  <si>
    <t>BPCL</t>
  </si>
  <si>
    <t>CIPLA</t>
  </si>
  <si>
    <t>COALINDIA</t>
  </si>
  <si>
    <t>DRREDDY</t>
  </si>
  <si>
    <t>EICHERMOT</t>
  </si>
  <si>
    <t>GAIL</t>
  </si>
  <si>
    <t>HCLTECH</t>
  </si>
  <si>
    <t>HDFC</t>
  </si>
  <si>
    <t>HDFCBANK</t>
  </si>
  <si>
    <t>HEROMOTOCO</t>
  </si>
  <si>
    <t>HINDALCO</t>
  </si>
  <si>
    <t>HINDUNILVR</t>
  </si>
  <si>
    <t>IBULHSGFIN</t>
  </si>
  <si>
    <t>ICICIBANK</t>
  </si>
  <si>
    <t>INDUSINDBK</t>
  </si>
  <si>
    <t>INFY</t>
  </si>
  <si>
    <t>IOC</t>
  </si>
  <si>
    <t>ITC</t>
  </si>
  <si>
    <t>KOTAKBANK</t>
  </si>
  <si>
    <t>LT</t>
  </si>
  <si>
    <t>LUPIN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</si>
  <si>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</si>
  <si>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</si>
  <si>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</si>
  <si>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</si>
  <si>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</si>
  <si>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</si>
  <si>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</si>
  <si>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</si>
  <si>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TATAMOTORS</t>
  </si>
  <si>
    <t>TATAMTRDVR</t>
  </si>
  <si>
    <t>TATAPOWER</t>
  </si>
  <si>
    <t>TATASTEEL</t>
  </si>
  <si>
    <t>TCS</t>
  </si>
  <si>
    <t>TECHM</t>
  </si>
  <si>
    <t>ULTRACEMCO</t>
  </si>
  <si>
    <t>WIPRO</t>
  </si>
  <si>
    <t>YESBANK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</si>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</sst>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72"/>
      <name val="Arial"/>
      <family val="2"/>
      <charset val="204"/>
    </font>
    <font>
      <sz val="10"/>
      <color indexed="8"/>
      <name val="FreeSans"/>
      <family val="2"/>
    </font>
    <font>
      <sz val="10"/>
      <color indexed="9"/>
      <name val="FreeSans"/>
      <family val="2"/>
    </font>
    <font>
      <sz val="10"/>
      <color indexed="23"/>
      <name val="FreeSans"/>
      <family val="2"/>
    </font>
    <font>
      <sz val="10"/>
      <name val="FreeSans"/>
      <family val="2"/>
    </font>
    <font>
      <sz val="10"/>
      <color indexed="10"/>
      <name val="FreeSans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1" applyFill="1"/>
    <xf numFmtId="0" fontId="1" fillId="3" borderId="0" xfId="1" applyFill="1"/>
    <xf numFmtId="0" fontId="1" fillId="0" borderId="0" xfId="1"/>
    <xf numFmtId="0" fontId="1" fillId="4" borderId="0" xfId="1" applyFill="1"/>
    <xf numFmtId="0" fontId="2" fillId="0" borderId="0" xfId="1" applyFont="1"/>
    <xf numFmtId="0" fontId="1" fillId="9" borderId="0" xfId="1" applyFill="1"/>
    <xf numFmtId="0" fontId="1" fillId="10" borderId="0" xfId="1" applyFill="1"/>
    <xf numFmtId="0" fontId="8" fillId="0" borderId="0" xfId="0" applyFont="1"/>
    <xf numFmtId="0" fontId="9" fillId="0" borderId="0" xfId="0" applyFont="1"/>
  </cellXfs>
  <cellStyles count="12">
    <cellStyle name="Accent" xfId="2"/>
    <cellStyle name="Accent 1" xfId="3"/>
    <cellStyle name="Accent 2" xfId="4"/>
    <cellStyle name="Accent 3" xfId="5"/>
    <cellStyle name="Error" xfId="6"/>
    <cellStyle name="Footnote" xfId="7"/>
    <cellStyle name="Heading" xfId="8"/>
    <cellStyle name="Normal" xfId="0" builtinId="0"/>
    <cellStyle name="Normal 2" xfId="1"/>
    <cellStyle name="Status" xfId="9"/>
    <cellStyle name="Text" xfId="10"/>
    <cellStyle name="Warning" xf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topLeftCell="C1" zoomScale="130" zoomScaleNormal="130" zoomScalePageLayoutView="130" workbookViewId="0">
      <selection activeCell="N2" sqref="N2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s="8" t="s">
        <v>11</v>
      </c>
      <c r="B2" s="8">
        <v>0.143613509</v>
      </c>
      <c r="C2" s="8">
        <v>0.12363078500000001</v>
      </c>
      <c r="D2" s="8">
        <v>126</v>
      </c>
      <c r="E2" s="8">
        <v>51</v>
      </c>
      <c r="F2" s="5" t="str">
        <f>LEFT(A2,LEN(A2)-2)</f>
        <v>ACC</v>
      </c>
      <c r="G2" s="3">
        <f>IF(F2&lt;&gt;F3,1,0)</f>
        <v>0</v>
      </c>
      <c r="H2" s="6">
        <f>COUNTIF(H4:H145,"&lt;&gt;"&amp;0)</f>
        <v>50</v>
      </c>
      <c r="I2" s="6"/>
      <c r="J2" s="6">
        <f>COUNTIF(J4:J145,"&lt;&gt;"&amp;0)</f>
        <v>18</v>
      </c>
      <c r="K2" s="6">
        <f>COUNTIF(K4:K145,"&lt;&gt;"&amp;0)</f>
        <v>6</v>
      </c>
      <c r="L2" s="6">
        <f>COUNTIF(L4:L145,"&gt;"&amp;0)</f>
        <v>19</v>
      </c>
      <c r="M2" s="3">
        <f>AVERAGEIFS(H4:H145,H4:H145,"&gt;"&amp;0,J4:J145,0,K4:K145,0)/3</f>
        <v>2.7315706959064323E-2</v>
      </c>
      <c r="N2" s="3">
        <f>AVERAGE(B2:B145)</f>
        <v>8.7560687569444448E-2</v>
      </c>
      <c r="O2" s="3">
        <f>AVERAGE(C2:C145)</f>
        <v>0.19750931450000006</v>
      </c>
    </row>
    <row r="3" spans="1:15" x14ac:dyDescent="0.2">
      <c r="A3" s="8" t="s">
        <v>12</v>
      </c>
      <c r="B3" s="8">
        <v>-6.8424960000000007E-2</v>
      </c>
      <c r="C3" s="8">
        <v>0.20624435099999999</v>
      </c>
      <c r="D3" s="8">
        <v>155</v>
      </c>
      <c r="E3" s="8">
        <v>58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0.27579557545370365</v>
      </c>
      <c r="K3" s="6">
        <f>AVERAGEIF(K4:K145,1,H4:H151)</f>
        <v>-0.2108542681111111</v>
      </c>
      <c r="L3" s="6">
        <f>COUNTIF(L4:L145,"&lt;"&amp;0)</f>
        <v>7</v>
      </c>
      <c r="M3" s="3">
        <f>AVERAGEIFS(H5:H146,H5:H146,"&lt;"&amp;0,J5:J146,0,K5:K146,0)/3</f>
        <v>-1.7941542285714283E-2</v>
      </c>
    </row>
    <row r="4" spans="1:15" x14ac:dyDescent="0.2">
      <c r="A4" s="8" t="s">
        <v>13</v>
      </c>
      <c r="B4" s="8">
        <v>0.22265618000000001</v>
      </c>
      <c r="C4" s="8">
        <v>0.255853832</v>
      </c>
      <c r="D4" s="8">
        <v>138</v>
      </c>
      <c r="E4" s="8">
        <v>57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s="8" t="s">
        <v>14</v>
      </c>
      <c r="B5" s="8">
        <v>0.16143632499999999</v>
      </c>
      <c r="C5" s="8">
        <v>0.179304241</v>
      </c>
      <c r="D5" s="8">
        <v>143</v>
      </c>
      <c r="E5" s="8">
        <v>60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s="8" t="s">
        <v>15</v>
      </c>
      <c r="B6" s="8">
        <v>0.14772178399999999</v>
      </c>
      <c r="C6" s="8">
        <v>0.159490255</v>
      </c>
      <c r="D6" s="8">
        <v>124</v>
      </c>
      <c r="E6" s="8">
        <v>52</v>
      </c>
      <c r="F6" s="5" t="str">
        <f t="shared" si="0"/>
        <v>ADANIPORTS</v>
      </c>
      <c r="G6" s="3">
        <f t="shared" si="1"/>
        <v>1</v>
      </c>
      <c r="H6" s="7">
        <f t="shared" si="2"/>
        <v>0.17727142966666667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s="8" t="s">
        <v>16</v>
      </c>
      <c r="B7" s="8">
        <v>-0.306277943</v>
      </c>
      <c r="C7" s="8">
        <v>0.42954180400000003</v>
      </c>
      <c r="D7" s="8">
        <v>131</v>
      </c>
      <c r="E7" s="8">
        <v>47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s="8" t="s">
        <v>17</v>
      </c>
      <c r="B8" s="8">
        <v>-0.120053988</v>
      </c>
      <c r="C8" s="8">
        <v>0.26887402799999999</v>
      </c>
      <c r="D8" s="8">
        <v>147</v>
      </c>
      <c r="E8" s="8">
        <v>61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s="8" t="s">
        <v>18</v>
      </c>
      <c r="B9" s="8">
        <v>-0.26464462100000002</v>
      </c>
      <c r="C9" s="8">
        <v>0.40866327899999999</v>
      </c>
      <c r="D9" s="8">
        <v>155</v>
      </c>
      <c r="E9" s="8">
        <v>48</v>
      </c>
      <c r="F9" s="5" t="str">
        <f t="shared" si="0"/>
        <v>AMBUJACEM</v>
      </c>
      <c r="G9" s="3">
        <f t="shared" si="1"/>
        <v>1</v>
      </c>
      <c r="H9" s="7">
        <f t="shared" si="2"/>
        <v>-0.23032551733333331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s="8" t="s">
        <v>19</v>
      </c>
      <c r="B10" s="8">
        <v>6.7998726999999995E-2</v>
      </c>
      <c r="C10" s="8">
        <v>0.12722183500000001</v>
      </c>
      <c r="D10" s="8">
        <v>133</v>
      </c>
      <c r="E10" s="8">
        <v>51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s="8" t="s">
        <v>20</v>
      </c>
      <c r="B11" s="8">
        <v>-0.15917536400000001</v>
      </c>
      <c r="C11" s="8">
        <v>0.25643396099999999</v>
      </c>
      <c r="D11" s="8">
        <v>147</v>
      </c>
      <c r="E11" s="8">
        <v>47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s="8" t="s">
        <v>21</v>
      </c>
      <c r="B12" s="8">
        <v>-1.5428367E-2</v>
      </c>
      <c r="C12" s="8">
        <v>0.19508378300000001</v>
      </c>
      <c r="D12" s="8">
        <v>153</v>
      </c>
      <c r="E12" s="8">
        <v>55</v>
      </c>
      <c r="F12" s="5" t="str">
        <f t="shared" si="0"/>
        <v>ASIANPAINT</v>
      </c>
      <c r="G12" s="3">
        <f t="shared" si="1"/>
        <v>1</v>
      </c>
      <c r="H12" s="7">
        <f t="shared" si="2"/>
        <v>-3.5535001333333337E-2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-3.5535001333333337E-2</v>
      </c>
    </row>
    <row r="13" spans="1:15" x14ac:dyDescent="0.2">
      <c r="A13" s="8" t="s">
        <v>22</v>
      </c>
      <c r="B13" s="8">
        <v>0.52377517399999995</v>
      </c>
      <c r="C13" s="8">
        <v>0.14410867499999999</v>
      </c>
      <c r="D13" s="8">
        <v>130</v>
      </c>
      <c r="E13" s="8">
        <v>52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s="8" t="s">
        <v>23</v>
      </c>
      <c r="B14" s="8">
        <v>0.13955258200000001</v>
      </c>
      <c r="C14" s="8">
        <v>0.19310249700000001</v>
      </c>
      <c r="D14" s="8">
        <v>139</v>
      </c>
      <c r="E14" s="8">
        <v>56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s="8" t="s">
        <v>24</v>
      </c>
      <c r="B15" s="8">
        <v>-0.18719643999999999</v>
      </c>
      <c r="C15" s="8">
        <v>0.29770179299999999</v>
      </c>
      <c r="D15" s="8">
        <v>143</v>
      </c>
      <c r="E15" s="8">
        <v>54</v>
      </c>
      <c r="F15" s="5" t="str">
        <f t="shared" si="0"/>
        <v>AUROPHARMA</v>
      </c>
      <c r="G15" s="3">
        <f t="shared" si="1"/>
        <v>1</v>
      </c>
      <c r="H15" s="7">
        <f t="shared" si="2"/>
        <v>0.15871043866666665</v>
      </c>
      <c r="I15" s="7">
        <f t="shared" si="3"/>
        <v>1</v>
      </c>
      <c r="J15" s="7">
        <f t="shared" si="6"/>
        <v>0</v>
      </c>
      <c r="K15" s="7">
        <f t="shared" si="4"/>
        <v>0</v>
      </c>
      <c r="L15" s="7">
        <f t="shared" si="5"/>
        <v>0.15871043866666665</v>
      </c>
    </row>
    <row r="16" spans="1:15" x14ac:dyDescent="0.2">
      <c r="A16" s="8" t="s">
        <v>25</v>
      </c>
      <c r="B16" s="8">
        <v>0.21964551099999999</v>
      </c>
      <c r="C16" s="8">
        <v>0.155126442</v>
      </c>
      <c r="D16" s="8">
        <v>138</v>
      </c>
      <c r="E16" s="8">
        <v>54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s="8" t="s">
        <v>26</v>
      </c>
      <c r="B17" s="8">
        <v>0.40044183799999999</v>
      </c>
      <c r="C17" s="8">
        <v>6.9430364999999994E-2</v>
      </c>
      <c r="D17" s="8">
        <v>132</v>
      </c>
      <c r="E17" s="8">
        <v>59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s="8" t="s">
        <v>27</v>
      </c>
      <c r="B18" s="8">
        <v>8.2464516000000002E-2</v>
      </c>
      <c r="C18" s="8">
        <v>0.19884131999999999</v>
      </c>
      <c r="D18" s="8">
        <v>158</v>
      </c>
      <c r="E18" s="8">
        <v>66</v>
      </c>
      <c r="F18" s="5" t="str">
        <f t="shared" si="0"/>
        <v>AXISBANK</v>
      </c>
      <c r="G18" s="3">
        <f t="shared" si="1"/>
        <v>1</v>
      </c>
      <c r="H18" s="7">
        <f t="shared" si="2"/>
        <v>0.234183955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s="8" t="s">
        <v>28</v>
      </c>
      <c r="B19" s="8">
        <v>-9.5681296999999998E-2</v>
      </c>
      <c r="C19" s="8">
        <v>0.179670316</v>
      </c>
      <c r="D19" s="8">
        <v>142</v>
      </c>
      <c r="E19" s="8">
        <v>53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s="8" t="s">
        <v>29</v>
      </c>
      <c r="B20" s="8">
        <v>-2.5692053999999999E-2</v>
      </c>
      <c r="C20" s="8">
        <v>0.16355197599999999</v>
      </c>
      <c r="D20" s="8">
        <v>137</v>
      </c>
      <c r="E20" s="8">
        <v>48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s="8" t="s">
        <v>30</v>
      </c>
      <c r="B21" s="8">
        <v>-0.205804131</v>
      </c>
      <c r="C21" s="8">
        <v>0.23939101400000001</v>
      </c>
      <c r="D21" s="8">
        <v>145</v>
      </c>
      <c r="E21" s="8">
        <v>50</v>
      </c>
      <c r="F21" s="5" t="str">
        <f t="shared" si="0"/>
        <v>BAJAJ-AUTO</v>
      </c>
      <c r="G21" s="3">
        <f t="shared" si="1"/>
        <v>1</v>
      </c>
      <c r="H21" s="7">
        <f t="shared" si="2"/>
        <v>-0.10905916066666665</v>
      </c>
      <c r="I21" s="7">
        <f t="shared" si="3"/>
        <v>1</v>
      </c>
      <c r="J21" s="7">
        <f t="shared" si="6"/>
        <v>0</v>
      </c>
      <c r="K21" s="7">
        <f t="shared" si="4"/>
        <v>1</v>
      </c>
      <c r="L21" s="7">
        <f t="shared" si="5"/>
        <v>0</v>
      </c>
    </row>
    <row r="22" spans="1:12" x14ac:dyDescent="0.2">
      <c r="A22" s="8" t="s">
        <v>31</v>
      </c>
      <c r="B22" s="8">
        <v>0.208524668</v>
      </c>
      <c r="C22" s="8">
        <v>0.201642921</v>
      </c>
      <c r="D22" s="8">
        <v>123</v>
      </c>
      <c r="E22" s="8">
        <v>53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s="8" t="s">
        <v>32</v>
      </c>
      <c r="B23" s="8">
        <v>0.30498019900000001</v>
      </c>
      <c r="C23" s="8">
        <v>0.21785406199999999</v>
      </c>
      <c r="D23" s="8">
        <v>125</v>
      </c>
      <c r="E23" s="8">
        <v>45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s="8" t="s">
        <v>33</v>
      </c>
      <c r="B24" s="8">
        <v>-1.8754704000000001E-2</v>
      </c>
      <c r="C24" s="8">
        <v>0.26779398300000001</v>
      </c>
      <c r="D24" s="8">
        <v>157</v>
      </c>
      <c r="E24" s="8">
        <v>58</v>
      </c>
      <c r="F24" s="5" t="str">
        <f t="shared" si="0"/>
        <v>BANKBARODA</v>
      </c>
      <c r="G24" s="3">
        <f t="shared" si="1"/>
        <v>1</v>
      </c>
      <c r="H24" s="7">
        <f t="shared" si="2"/>
        <v>0.16491672099999999</v>
      </c>
      <c r="I24" s="7">
        <f t="shared" si="3"/>
        <v>1</v>
      </c>
      <c r="J24" s="7">
        <f t="shared" si="6"/>
        <v>0</v>
      </c>
      <c r="K24" s="7">
        <f t="shared" si="4"/>
        <v>0</v>
      </c>
      <c r="L24" s="7">
        <f t="shared" si="5"/>
        <v>0.16491672099999999</v>
      </c>
    </row>
    <row r="25" spans="1:12" x14ac:dyDescent="0.2">
      <c r="A25" s="8" t="s">
        <v>34</v>
      </c>
      <c r="B25" s="8">
        <v>-0.13684610999999999</v>
      </c>
      <c r="C25" s="8">
        <v>0.21246563800000001</v>
      </c>
      <c r="D25" s="8">
        <v>127</v>
      </c>
      <c r="E25" s="8">
        <v>38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s="8" t="s">
        <v>35</v>
      </c>
      <c r="B26" s="8">
        <v>0.21885297000000001</v>
      </c>
      <c r="C26" s="8">
        <v>0.17396467500000001</v>
      </c>
      <c r="D26" s="8">
        <v>128</v>
      </c>
      <c r="E26" s="8">
        <v>50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s="8" t="s">
        <v>36</v>
      </c>
      <c r="B27" s="8">
        <v>-0.209893106</v>
      </c>
      <c r="C27" s="8">
        <v>0.292852642</v>
      </c>
      <c r="D27" s="8">
        <v>140</v>
      </c>
      <c r="E27" s="8">
        <v>50</v>
      </c>
      <c r="F27" s="5" t="str">
        <f t="shared" si="0"/>
        <v>BHARTIARTL</v>
      </c>
      <c r="G27" s="3">
        <f t="shared" si="1"/>
        <v>1</v>
      </c>
      <c r="H27" s="7">
        <f t="shared" si="2"/>
        <v>-4.262874866666666E-2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-4.262874866666666E-2</v>
      </c>
    </row>
    <row r="28" spans="1:12" x14ac:dyDescent="0.2">
      <c r="A28" s="8" t="s">
        <v>37</v>
      </c>
      <c r="B28" s="8">
        <v>0.52838709399999995</v>
      </c>
      <c r="C28" s="8">
        <v>8.3949197000000003E-2</v>
      </c>
      <c r="D28" s="8">
        <v>130</v>
      </c>
      <c r="E28" s="8">
        <v>64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s="8" t="s">
        <v>38</v>
      </c>
      <c r="B29" s="8">
        <v>0.18674906899999999</v>
      </c>
      <c r="C29" s="8">
        <v>0.15701258800000001</v>
      </c>
      <c r="D29" s="8">
        <v>129</v>
      </c>
      <c r="E29" s="8">
        <v>49</v>
      </c>
      <c r="F29" s="5" t="str">
        <f t="shared" si="0"/>
        <v>BOSCHLTD</v>
      </c>
      <c r="G29" s="3">
        <f t="shared" si="1"/>
        <v>1</v>
      </c>
      <c r="H29" s="7">
        <f t="shared" si="2"/>
        <v>0.35756808149999997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s="8" t="s">
        <v>39</v>
      </c>
      <c r="B30" s="8">
        <v>0.25385680300000002</v>
      </c>
      <c r="C30" s="8">
        <v>0.15046127300000001</v>
      </c>
      <c r="D30" s="8">
        <v>128</v>
      </c>
      <c r="E30" s="8">
        <v>50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s="8" t="s">
        <v>40</v>
      </c>
      <c r="B31" s="8">
        <v>0.113571092</v>
      </c>
      <c r="C31" s="8">
        <v>0.14475111199999999</v>
      </c>
      <c r="D31" s="8">
        <v>137</v>
      </c>
      <c r="E31" s="8">
        <v>54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s="8" t="s">
        <v>41</v>
      </c>
      <c r="B32" s="8">
        <v>-0.120424819</v>
      </c>
      <c r="C32" s="8">
        <v>0.16672593299999999</v>
      </c>
      <c r="D32" s="8">
        <v>139</v>
      </c>
      <c r="E32" s="8">
        <v>57</v>
      </c>
      <c r="F32" s="5" t="str">
        <f t="shared" si="0"/>
        <v>BPCL</v>
      </c>
      <c r="G32" s="3">
        <f t="shared" si="1"/>
        <v>1</v>
      </c>
      <c r="H32" s="7">
        <f t="shared" si="2"/>
        <v>8.2334358666666663E-2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8.2334358666666663E-2</v>
      </c>
    </row>
    <row r="33" spans="1:12" x14ac:dyDescent="0.2">
      <c r="A33" s="8" t="s">
        <v>42</v>
      </c>
      <c r="B33" s="8">
        <v>0.125554057</v>
      </c>
      <c r="C33" s="8">
        <v>0.23980272699999999</v>
      </c>
      <c r="D33" s="8">
        <v>136</v>
      </c>
      <c r="E33" s="8">
        <v>50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s="8" t="s">
        <v>43</v>
      </c>
      <c r="B34" s="8">
        <v>-4.0786408000000003E-2</v>
      </c>
      <c r="C34" s="8">
        <v>0.25537541800000002</v>
      </c>
      <c r="D34" s="8">
        <v>150</v>
      </c>
      <c r="E34" s="8">
        <v>53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s="8" t="s">
        <v>44</v>
      </c>
      <c r="B35" s="8">
        <v>-3.5118916999999999E-2</v>
      </c>
      <c r="C35" s="8">
        <v>0.238291325</v>
      </c>
      <c r="D35" s="8">
        <v>137</v>
      </c>
      <c r="E35" s="8">
        <v>50</v>
      </c>
      <c r="F35" s="5" t="str">
        <f t="shared" si="0"/>
        <v>CIPLA</v>
      </c>
      <c r="G35" s="3">
        <f t="shared" si="1"/>
        <v>1</v>
      </c>
      <c r="H35" s="7">
        <f t="shared" si="2"/>
        <v>1.6549577333333333E-2</v>
      </c>
      <c r="I35" s="7">
        <f t="shared" si="3"/>
        <v>1</v>
      </c>
      <c r="J35" s="7">
        <f t="shared" si="6"/>
        <v>0</v>
      </c>
      <c r="K35" s="7">
        <f t="shared" si="4"/>
        <v>0</v>
      </c>
      <c r="L35" s="7">
        <f t="shared" si="5"/>
        <v>1.6549577333333333E-2</v>
      </c>
    </row>
    <row r="36" spans="1:12" x14ac:dyDescent="0.2">
      <c r="A36" s="8" t="s">
        <v>45</v>
      </c>
      <c r="B36" s="8">
        <v>0.19072207699999999</v>
      </c>
      <c r="C36" s="8">
        <v>0.15040429399999999</v>
      </c>
      <c r="D36" s="8">
        <v>127</v>
      </c>
      <c r="E36" s="8">
        <v>53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s="8" t="s">
        <v>46</v>
      </c>
      <c r="B37" s="8">
        <v>0.15189191099999999</v>
      </c>
      <c r="C37" s="8">
        <v>9.9029594999999998E-2</v>
      </c>
      <c r="D37" s="8">
        <v>135</v>
      </c>
      <c r="E37" s="8">
        <v>53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s="8" t="s">
        <v>47</v>
      </c>
      <c r="B38" s="8">
        <v>-6.4360986999999995E-2</v>
      </c>
      <c r="C38" s="8">
        <v>0.20778476200000001</v>
      </c>
      <c r="D38" s="8">
        <v>151</v>
      </c>
      <c r="E38" s="8">
        <v>50</v>
      </c>
      <c r="F38" s="5" t="str">
        <f t="shared" si="0"/>
        <v>COALINDIA</v>
      </c>
      <c r="G38" s="3">
        <f t="shared" si="1"/>
        <v>1</v>
      </c>
      <c r="H38" s="7">
        <f t="shared" si="2"/>
        <v>9.2751000333333333E-2</v>
      </c>
      <c r="I38" s="7">
        <f t="shared" si="3"/>
        <v>1</v>
      </c>
      <c r="J38" s="7">
        <f t="shared" si="6"/>
        <v>0</v>
      </c>
      <c r="K38" s="7">
        <f t="shared" si="4"/>
        <v>0</v>
      </c>
      <c r="L38" s="7">
        <f t="shared" si="5"/>
        <v>9.2751000333333333E-2</v>
      </c>
    </row>
    <row r="39" spans="1:12" x14ac:dyDescent="0.2">
      <c r="A39" s="8" t="s">
        <v>48</v>
      </c>
      <c r="B39" s="8">
        <v>0.36774362599999999</v>
      </c>
      <c r="C39" s="8">
        <v>0.1059385</v>
      </c>
      <c r="D39" s="8">
        <v>123</v>
      </c>
      <c r="E39" s="8">
        <v>51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s="8" t="s">
        <v>49</v>
      </c>
      <c r="B40" s="8">
        <v>0.69629498999999995</v>
      </c>
      <c r="C40" s="8">
        <v>8.8229396000000002E-2</v>
      </c>
      <c r="D40" s="8">
        <v>122</v>
      </c>
      <c r="E40" s="8">
        <v>62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s="8" t="s">
        <v>50</v>
      </c>
      <c r="B41" s="8">
        <v>0.24791463499999999</v>
      </c>
      <c r="C41" s="8">
        <v>9.0289502999999993E-2</v>
      </c>
      <c r="D41" s="8">
        <v>125</v>
      </c>
      <c r="E41" s="8">
        <v>48</v>
      </c>
      <c r="F41" s="5" t="str">
        <f t="shared" si="0"/>
        <v>DRREDDY</v>
      </c>
      <c r="G41" s="3">
        <f t="shared" si="1"/>
        <v>1</v>
      </c>
      <c r="H41" s="7">
        <f t="shared" si="2"/>
        <v>0.43731775033333325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s="8" t="s">
        <v>51</v>
      </c>
      <c r="B42" s="8">
        <v>0.70560842300000004</v>
      </c>
      <c r="C42" s="8">
        <v>9.4524902999999993E-2</v>
      </c>
      <c r="D42" s="8">
        <v>128</v>
      </c>
      <c r="E42" s="8">
        <v>60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s="8" t="s">
        <v>52</v>
      </c>
      <c r="B43" s="8">
        <v>0.49684130500000001</v>
      </c>
      <c r="C43" s="8">
        <v>0.10242098199999999</v>
      </c>
      <c r="D43" s="8">
        <v>135</v>
      </c>
      <c r="E43" s="8">
        <v>60</v>
      </c>
      <c r="F43" s="5" t="str">
        <f t="shared" si="0"/>
        <v>EICHERMOT</v>
      </c>
      <c r="G43" s="3">
        <f t="shared" si="1"/>
        <v>1</v>
      </c>
      <c r="H43" s="7">
        <f t="shared" si="2"/>
        <v>0.60122486399999997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s="8" t="s">
        <v>53</v>
      </c>
      <c r="B44" s="8">
        <v>1.3662485E-2</v>
      </c>
      <c r="C44" s="8">
        <v>0.285821353</v>
      </c>
      <c r="D44" s="8">
        <v>122</v>
      </c>
      <c r="E44" s="8">
        <v>47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s="8" t="s">
        <v>54</v>
      </c>
      <c r="B45" s="8">
        <v>0.28078740499999999</v>
      </c>
      <c r="C45" s="8">
        <v>0.182603144</v>
      </c>
      <c r="D45" s="8">
        <v>139</v>
      </c>
      <c r="E45" s="8">
        <v>55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s="8" t="s">
        <v>55</v>
      </c>
      <c r="B46" s="8">
        <v>-1.2672004000000001E-2</v>
      </c>
      <c r="C46" s="8">
        <v>0.25909032399999998</v>
      </c>
      <c r="D46" s="8">
        <v>140</v>
      </c>
      <c r="E46" s="8">
        <v>51</v>
      </c>
      <c r="F46" s="5" t="str">
        <f t="shared" si="0"/>
        <v>GAIL</v>
      </c>
      <c r="G46" s="3">
        <f t="shared" si="1"/>
        <v>1</v>
      </c>
      <c r="H46" s="7">
        <f t="shared" si="2"/>
        <v>9.3925961999999988E-2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9.3925961999999988E-2</v>
      </c>
    </row>
    <row r="47" spans="1:12" x14ac:dyDescent="0.2">
      <c r="A47" s="8" t="s">
        <v>56</v>
      </c>
      <c r="B47" s="8">
        <v>0.28926346400000003</v>
      </c>
      <c r="C47" s="8">
        <v>0.122051743</v>
      </c>
      <c r="D47" s="8">
        <v>135</v>
      </c>
      <c r="E47" s="8">
        <v>56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s="8" t="s">
        <v>57</v>
      </c>
      <c r="B48" s="8">
        <v>-0.147960059</v>
      </c>
      <c r="C48" s="8">
        <v>0.21573118499999999</v>
      </c>
      <c r="D48" s="8">
        <v>140</v>
      </c>
      <c r="E48" s="8">
        <v>60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s="8" t="s">
        <v>58</v>
      </c>
      <c r="B49" s="8">
        <v>8.0027570000000006E-2</v>
      </c>
      <c r="C49" s="8">
        <v>0.12841402800000001</v>
      </c>
      <c r="D49" s="8">
        <v>136</v>
      </c>
      <c r="E49" s="8">
        <v>51</v>
      </c>
      <c r="F49" s="5" t="str">
        <f t="shared" si="0"/>
        <v>HCLTECH</v>
      </c>
      <c r="G49" s="3">
        <f t="shared" si="1"/>
        <v>1</v>
      </c>
      <c r="H49" s="7">
        <f t="shared" si="2"/>
        <v>7.377699166666668E-2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7.377699166666668E-2</v>
      </c>
    </row>
    <row r="50" spans="1:12" x14ac:dyDescent="0.2">
      <c r="A50" s="8" t="s">
        <v>59</v>
      </c>
      <c r="B50" s="8">
        <v>2.4510407000000001E-2</v>
      </c>
      <c r="C50" s="8">
        <v>0.11871661</v>
      </c>
      <c r="D50" s="8">
        <v>128</v>
      </c>
      <c r="E50" s="8">
        <v>49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s="8" t="s">
        <v>60</v>
      </c>
      <c r="B51" s="8">
        <v>6.568768E-3</v>
      </c>
      <c r="C51" s="8">
        <v>0.24813093899999999</v>
      </c>
      <c r="D51" s="8">
        <v>145</v>
      </c>
      <c r="E51" s="8">
        <v>60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s="8" t="s">
        <v>61</v>
      </c>
      <c r="B52" s="8">
        <v>2.764341E-3</v>
      </c>
      <c r="C52" s="8">
        <v>0.12967930599999999</v>
      </c>
      <c r="D52" s="8">
        <v>155</v>
      </c>
      <c r="E52" s="8">
        <v>56</v>
      </c>
      <c r="F52" s="5" t="str">
        <f t="shared" si="0"/>
        <v>HDFC</v>
      </c>
      <c r="G52" s="3">
        <f t="shared" si="1"/>
        <v>1</v>
      </c>
      <c r="H52" s="7">
        <f t="shared" si="2"/>
        <v>1.1281172000000001E-2</v>
      </c>
      <c r="I52" s="7">
        <f t="shared" si="3"/>
        <v>1</v>
      </c>
      <c r="J52" s="7">
        <f t="shared" si="6"/>
        <v>1</v>
      </c>
      <c r="K52" s="7">
        <f t="shared" si="4"/>
        <v>0</v>
      </c>
      <c r="L52" s="7">
        <f t="shared" si="5"/>
        <v>0</v>
      </c>
    </row>
    <row r="53" spans="1:12" x14ac:dyDescent="0.2">
      <c r="A53" s="8" t="s">
        <v>62</v>
      </c>
      <c r="B53" s="8">
        <v>-0.24810214899999999</v>
      </c>
      <c r="C53" s="8">
        <v>0.269729632</v>
      </c>
      <c r="D53" s="8">
        <v>153</v>
      </c>
      <c r="E53" s="8">
        <v>44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s="8" t="s">
        <v>63</v>
      </c>
      <c r="B54" s="8">
        <v>-0.475085329</v>
      </c>
      <c r="C54" s="8">
        <v>0.49894925099999998</v>
      </c>
      <c r="D54" s="8">
        <v>157</v>
      </c>
      <c r="E54" s="8">
        <v>38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s="8" t="s">
        <v>64</v>
      </c>
      <c r="B55" s="8">
        <v>-0.52125538999999999</v>
      </c>
      <c r="C55" s="8">
        <v>0.54926702000000005</v>
      </c>
      <c r="D55" s="8">
        <v>173</v>
      </c>
      <c r="E55" s="8">
        <v>42</v>
      </c>
      <c r="F55" s="5" t="str">
        <f t="shared" si="0"/>
        <v>HDFCBANK</v>
      </c>
      <c r="G55" s="3">
        <f t="shared" si="1"/>
        <v>1</v>
      </c>
      <c r="H55" s="7">
        <f t="shared" si="2"/>
        <v>-0.41481428933333336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s="8" t="s">
        <v>65</v>
      </c>
      <c r="B56" s="8">
        <v>-9.1315411999999999E-2</v>
      </c>
      <c r="C56" s="8">
        <v>0.22200904499999999</v>
      </c>
      <c r="D56" s="8">
        <v>128</v>
      </c>
      <c r="E56" s="8">
        <v>46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s="8" t="s">
        <v>66</v>
      </c>
      <c r="B57" s="8">
        <v>1.3126215E-2</v>
      </c>
      <c r="C57" s="8">
        <v>0.153089159</v>
      </c>
      <c r="D57" s="8">
        <v>141</v>
      </c>
      <c r="E57" s="8">
        <v>51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s="8" t="s">
        <v>67</v>
      </c>
      <c r="B58" s="8">
        <v>-0.12467007500000001</v>
      </c>
      <c r="C58" s="8">
        <v>0.31923597300000001</v>
      </c>
      <c r="D58" s="8">
        <v>143</v>
      </c>
      <c r="E58" s="8">
        <v>52</v>
      </c>
      <c r="F58" s="5" t="str">
        <f t="shared" si="0"/>
        <v>HEROMOTOCO</v>
      </c>
      <c r="G58" s="3">
        <f t="shared" si="1"/>
        <v>1</v>
      </c>
      <c r="H58" s="7">
        <f t="shared" si="2"/>
        <v>-6.7619757333333336E-2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-6.7619757333333336E-2</v>
      </c>
    </row>
    <row r="59" spans="1:12" x14ac:dyDescent="0.2">
      <c r="A59" s="8" t="s">
        <v>68</v>
      </c>
      <c r="B59" s="8">
        <v>-5.3938252999999999E-2</v>
      </c>
      <c r="C59" s="8">
        <v>0.38786372699999999</v>
      </c>
      <c r="D59" s="8">
        <v>143</v>
      </c>
      <c r="E59" s="8">
        <v>53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s="8" t="s">
        <v>69</v>
      </c>
      <c r="B60" s="8">
        <v>0.33237176000000002</v>
      </c>
      <c r="C60" s="8">
        <v>0.228177034</v>
      </c>
      <c r="D60" s="8">
        <v>134</v>
      </c>
      <c r="E60" s="8">
        <v>52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s="8" t="s">
        <v>70</v>
      </c>
      <c r="B61" s="8">
        <v>0.12866549599999999</v>
      </c>
      <c r="C61" s="8">
        <v>0.28421183700000002</v>
      </c>
      <c r="D61" s="8">
        <v>135</v>
      </c>
      <c r="E61" s="8">
        <v>61</v>
      </c>
      <c r="F61" s="5" t="str">
        <f t="shared" si="0"/>
        <v>HINDALCO</v>
      </c>
      <c r="G61" s="3">
        <f t="shared" si="1"/>
        <v>1</v>
      </c>
      <c r="H61" s="7">
        <f t="shared" si="2"/>
        <v>0.13569966766666666</v>
      </c>
      <c r="I61" s="7">
        <f t="shared" si="3"/>
        <v>1</v>
      </c>
      <c r="J61" s="7">
        <f t="shared" si="6"/>
        <v>0</v>
      </c>
      <c r="K61" s="7">
        <f t="shared" si="4"/>
        <v>0</v>
      </c>
      <c r="L61" s="7">
        <f t="shared" si="5"/>
        <v>0.13569966766666666</v>
      </c>
    </row>
    <row r="62" spans="1:12" x14ac:dyDescent="0.2">
      <c r="A62" s="8" t="s">
        <v>71</v>
      </c>
      <c r="B62" s="8">
        <v>-1.7048829000000001E-2</v>
      </c>
      <c r="C62" s="8">
        <v>0.18666371100000001</v>
      </c>
      <c r="D62" s="8">
        <v>145</v>
      </c>
      <c r="E62" s="8">
        <v>53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s="8" t="s">
        <v>72</v>
      </c>
      <c r="B63" s="8">
        <v>0.103705454</v>
      </c>
      <c r="C63" s="8">
        <v>0.21007867399999999</v>
      </c>
      <c r="D63" s="8">
        <v>135</v>
      </c>
      <c r="E63" s="8">
        <v>48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s="8" t="s">
        <v>73</v>
      </c>
      <c r="B64" s="8">
        <v>-0.136278603</v>
      </c>
      <c r="C64" s="8">
        <v>0.20304032999999999</v>
      </c>
      <c r="D64" s="8">
        <v>146</v>
      </c>
      <c r="E64" s="8">
        <v>57</v>
      </c>
      <c r="F64" s="5" t="str">
        <f t="shared" si="0"/>
        <v>HINDUNILVR</v>
      </c>
      <c r="G64" s="3">
        <f t="shared" si="1"/>
        <v>1</v>
      </c>
      <c r="H64" s="7">
        <f t="shared" si="2"/>
        <v>-1.6540659333333332E-2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-1.6540659333333332E-2</v>
      </c>
    </row>
    <row r="65" spans="1:12" x14ac:dyDescent="0.2">
      <c r="A65" s="8" t="s">
        <v>74</v>
      </c>
      <c r="B65" s="8">
        <v>0.421877214</v>
      </c>
      <c r="C65" s="8">
        <v>0.11598757799999999</v>
      </c>
      <c r="D65" s="8">
        <v>135</v>
      </c>
      <c r="E65" s="8">
        <v>52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s="8" t="s">
        <v>75</v>
      </c>
      <c r="B66" s="8">
        <v>0.39419279400000001</v>
      </c>
      <c r="C66" s="8">
        <v>0.14757050899999999</v>
      </c>
      <c r="D66" s="8">
        <v>121</v>
      </c>
      <c r="E66" s="8">
        <v>52</v>
      </c>
      <c r="F66" s="5" t="str">
        <f t="shared" si="0"/>
        <v>IBULHSGFIN</v>
      </c>
      <c r="G66" s="3">
        <f t="shared" si="1"/>
        <v>1</v>
      </c>
      <c r="H66" s="7">
        <f t="shared" si="2"/>
        <v>0.40803500400000003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s="8" t="s">
        <v>76</v>
      </c>
      <c r="B67" s="8">
        <v>0.19350400500000001</v>
      </c>
      <c r="C67" s="8">
        <v>0.109934462</v>
      </c>
      <c r="D67" s="8">
        <v>139</v>
      </c>
      <c r="E67" s="8">
        <v>61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s="8" t="s">
        <v>77</v>
      </c>
      <c r="B68" s="8">
        <v>0.28367638499999998</v>
      </c>
      <c r="C68" s="8">
        <v>0.13515924400000001</v>
      </c>
      <c r="D68" s="8">
        <v>126</v>
      </c>
      <c r="E68" s="8">
        <v>53</v>
      </c>
      <c r="F68" s="5" t="str">
        <f t="shared" si="7"/>
        <v>ICICIBANK</v>
      </c>
      <c r="G68" s="3">
        <f t="shared" si="8"/>
        <v>1</v>
      </c>
      <c r="H68" s="7">
        <f t="shared" si="2"/>
        <v>0.238590195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s="8" t="s">
        <v>78</v>
      </c>
      <c r="B69" s="8">
        <v>-0.12900977</v>
      </c>
      <c r="C69" s="8">
        <v>0.257251603</v>
      </c>
      <c r="D69" s="8">
        <v>133</v>
      </c>
      <c r="E69" s="8">
        <v>47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s="8" t="s">
        <v>79</v>
      </c>
      <c r="B70" s="8">
        <v>0.10179645599999999</v>
      </c>
      <c r="C70" s="8">
        <v>0.13885502299999999</v>
      </c>
      <c r="D70" s="8">
        <v>149</v>
      </c>
      <c r="E70" s="8">
        <v>53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s="8" t="s">
        <v>80</v>
      </c>
      <c r="B71" s="8">
        <v>-0.16850694399999999</v>
      </c>
      <c r="C71" s="8">
        <v>0.203347047</v>
      </c>
      <c r="D71" s="8">
        <v>160</v>
      </c>
      <c r="E71" s="8">
        <v>54</v>
      </c>
      <c r="F71" s="5" t="str">
        <f t="shared" si="7"/>
        <v>INDUSINDBK</v>
      </c>
      <c r="G71" s="3">
        <f t="shared" si="8"/>
        <v>1</v>
      </c>
      <c r="H71" s="7">
        <f t="shared" si="9"/>
        <v>-6.5240085999999989E-2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-6.5240085999999989E-2</v>
      </c>
    </row>
    <row r="72" spans="1:12" x14ac:dyDescent="0.2">
      <c r="A72" s="8" t="s">
        <v>81</v>
      </c>
      <c r="B72" s="8">
        <v>0.21325099</v>
      </c>
      <c r="C72" s="8">
        <v>0.17198049400000001</v>
      </c>
      <c r="D72" s="8">
        <v>135</v>
      </c>
      <c r="E72" s="8">
        <v>63</v>
      </c>
      <c r="F72" s="5" t="str">
        <f t="shared" si="7"/>
        <v>INFRATEL</v>
      </c>
      <c r="G72" s="3">
        <f t="shared" si="8"/>
        <v>1</v>
      </c>
      <c r="H72" s="7">
        <f t="shared" si="9"/>
        <v>2.2372023000000005E-2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2.2372023000000005E-2</v>
      </c>
    </row>
    <row r="73" spans="1:12" x14ac:dyDescent="0.2">
      <c r="A73" s="8" t="s">
        <v>82</v>
      </c>
      <c r="B73" s="8">
        <v>1.7756583999999999E-2</v>
      </c>
      <c r="C73" s="8">
        <v>0.18060683299999999</v>
      </c>
      <c r="D73" s="8">
        <v>138</v>
      </c>
      <c r="E73" s="8">
        <v>57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s="8" t="s">
        <v>83</v>
      </c>
      <c r="B74" s="8">
        <v>0.153760063</v>
      </c>
      <c r="C74" s="8">
        <v>0.126306371</v>
      </c>
      <c r="D74" s="8">
        <v>112</v>
      </c>
      <c r="E74" s="8">
        <v>48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s="8" t="s">
        <v>84</v>
      </c>
      <c r="B75" s="8">
        <v>-1.7185657999999999E-2</v>
      </c>
      <c r="C75" s="8">
        <v>0.17774990199999999</v>
      </c>
      <c r="D75" s="8">
        <v>134</v>
      </c>
      <c r="E75" s="8">
        <v>56</v>
      </c>
      <c r="F75" s="5" t="str">
        <f t="shared" si="7"/>
        <v>INFY</v>
      </c>
      <c r="G75" s="3">
        <f t="shared" si="8"/>
        <v>1</v>
      </c>
      <c r="H75" s="7">
        <f t="shared" si="9"/>
        <v>5.1443663000000001E-2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5.1443663000000001E-2</v>
      </c>
    </row>
    <row r="76" spans="1:12" x14ac:dyDescent="0.2">
      <c r="A76" s="8" t="s">
        <v>85</v>
      </c>
      <c r="B76" s="8">
        <v>0.31117766699999999</v>
      </c>
      <c r="C76" s="8">
        <v>0.13861256599999999</v>
      </c>
      <c r="D76" s="8">
        <v>106</v>
      </c>
      <c r="E76" s="8">
        <v>44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s="8" t="s">
        <v>86</v>
      </c>
      <c r="B77" s="8">
        <v>-0.318871619</v>
      </c>
      <c r="C77" s="8">
        <v>0.320334762</v>
      </c>
      <c r="D77" s="8">
        <v>151</v>
      </c>
      <c r="E77" s="8">
        <v>48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s="8" t="s">
        <v>87</v>
      </c>
      <c r="B78" s="8">
        <v>0.100218867</v>
      </c>
      <c r="C78" s="8">
        <v>0.14597759499999999</v>
      </c>
      <c r="D78" s="8">
        <v>139</v>
      </c>
      <c r="E78" s="8">
        <v>55</v>
      </c>
      <c r="F78" s="5" t="str">
        <f t="shared" si="7"/>
        <v>IOC</v>
      </c>
      <c r="G78" s="3">
        <f t="shared" si="8"/>
        <v>1</v>
      </c>
      <c r="H78" s="7">
        <f t="shared" si="9"/>
        <v>3.0841638333333334E-2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3.0841638333333334E-2</v>
      </c>
    </row>
    <row r="79" spans="1:12" x14ac:dyDescent="0.2">
      <c r="A79" s="8" t="s">
        <v>88</v>
      </c>
      <c r="B79" s="8">
        <v>-9.0354646999999996E-2</v>
      </c>
      <c r="C79" s="8">
        <v>0.15434957399999999</v>
      </c>
      <c r="D79" s="8">
        <v>131</v>
      </c>
      <c r="E79" s="8">
        <v>49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s="8" t="s">
        <v>89</v>
      </c>
      <c r="B80" s="8">
        <v>-3.5804529000000002E-2</v>
      </c>
      <c r="C80" s="8">
        <v>0.136111818</v>
      </c>
      <c r="D80" s="8">
        <v>120</v>
      </c>
      <c r="E80" s="8">
        <v>43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s="8" t="s">
        <v>90</v>
      </c>
      <c r="B81" s="8">
        <v>-0.20065408000000001</v>
      </c>
      <c r="C81" s="8">
        <v>0.35474588000000001</v>
      </c>
      <c r="D81" s="8">
        <v>158</v>
      </c>
      <c r="E81" s="8">
        <v>52</v>
      </c>
      <c r="F81" s="5" t="str">
        <f t="shared" si="7"/>
        <v>ITC</v>
      </c>
      <c r="G81" s="3">
        <f t="shared" si="8"/>
        <v>1</v>
      </c>
      <c r="H81" s="7">
        <f t="shared" si="9"/>
        <v>-0.108937752</v>
      </c>
      <c r="I81" s="7">
        <f t="shared" si="10"/>
        <v>1</v>
      </c>
      <c r="J81" s="7">
        <f t="shared" si="13"/>
        <v>0</v>
      </c>
      <c r="K81" s="7">
        <f t="shared" si="11"/>
        <v>1</v>
      </c>
      <c r="L81" s="7">
        <f t="shared" si="12"/>
        <v>0</v>
      </c>
    </row>
    <row r="82" spans="1:12" x14ac:dyDescent="0.2">
      <c r="A82" s="8" t="s">
        <v>91</v>
      </c>
      <c r="B82" s="8">
        <v>-0.145491338</v>
      </c>
      <c r="C82" s="8">
        <v>0.21129514099999999</v>
      </c>
      <c r="D82" s="8">
        <v>134</v>
      </c>
      <c r="E82" s="8">
        <v>43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s="8" t="s">
        <v>92</v>
      </c>
      <c r="B83" s="8">
        <v>-0.15670311100000001</v>
      </c>
      <c r="C83" s="8">
        <v>0.33812906599999998</v>
      </c>
      <c r="D83" s="8">
        <v>128</v>
      </c>
      <c r="E83" s="8">
        <v>45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s="8" t="s">
        <v>93</v>
      </c>
      <c r="B84" s="8">
        <v>-0.27318258499999998</v>
      </c>
      <c r="C84" s="8">
        <v>0.28703398699999999</v>
      </c>
      <c r="D84" s="8">
        <v>158</v>
      </c>
      <c r="E84" s="8">
        <v>53</v>
      </c>
      <c r="F84" s="5" t="str">
        <f t="shared" si="7"/>
        <v>KOTAKBANK</v>
      </c>
      <c r="G84" s="3">
        <f t="shared" si="8"/>
        <v>1</v>
      </c>
      <c r="H84" s="7">
        <f t="shared" si="9"/>
        <v>-0.19179234466666664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s="8" t="s">
        <v>94</v>
      </c>
      <c r="B85" s="8">
        <v>9.8821346000000004E-2</v>
      </c>
      <c r="C85" s="8">
        <v>0.198549843</v>
      </c>
      <c r="D85" s="8">
        <v>129</v>
      </c>
      <c r="E85" s="8">
        <v>51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s="8" t="s">
        <v>95</v>
      </c>
      <c r="B86" s="8">
        <v>0.25866620800000001</v>
      </c>
      <c r="C86" s="8">
        <v>0.10528151400000001</v>
      </c>
      <c r="D86" s="8">
        <v>129</v>
      </c>
      <c r="E86" s="8">
        <v>61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s="8" t="s">
        <v>96</v>
      </c>
      <c r="B87" s="8">
        <v>-0.11301051199999999</v>
      </c>
      <c r="C87" s="8">
        <v>0.20062280299999999</v>
      </c>
      <c r="D87" s="8">
        <v>150</v>
      </c>
      <c r="E87" s="8">
        <v>53</v>
      </c>
      <c r="F87" s="5" t="str">
        <f t="shared" si="7"/>
        <v>LT</v>
      </c>
      <c r="G87" s="3">
        <f t="shared" si="8"/>
        <v>1</v>
      </c>
      <c r="H87" s="7">
        <f t="shared" si="9"/>
        <v>8.1492347333333326E-2</v>
      </c>
      <c r="I87" s="7">
        <f t="shared" si="10"/>
        <v>1</v>
      </c>
      <c r="J87" s="7">
        <f t="shared" si="13"/>
        <v>0</v>
      </c>
      <c r="K87" s="7">
        <f t="shared" si="11"/>
        <v>0</v>
      </c>
      <c r="L87" s="7">
        <f t="shared" si="12"/>
        <v>8.1492347333333326E-2</v>
      </c>
    </row>
    <row r="88" spans="1:12" x14ac:dyDescent="0.2">
      <c r="A88" s="8" t="s">
        <v>97</v>
      </c>
      <c r="B88" s="8">
        <v>5.2347183999999998E-2</v>
      </c>
      <c r="C88" s="8">
        <v>0.12895821199999999</v>
      </c>
      <c r="D88" s="8">
        <v>131</v>
      </c>
      <c r="E88" s="8">
        <v>53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s="8" t="s">
        <v>98</v>
      </c>
      <c r="B89" s="8">
        <v>0.25520472</v>
      </c>
      <c r="C89" s="8">
        <v>0.172245131</v>
      </c>
      <c r="D89" s="8">
        <v>139</v>
      </c>
      <c r="E89" s="8">
        <v>51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s="8" t="s">
        <v>99</v>
      </c>
      <c r="B90" s="8">
        <v>0.234351172</v>
      </c>
      <c r="C90" s="8">
        <v>0.19271732</v>
      </c>
      <c r="D90" s="8">
        <v>128</v>
      </c>
      <c r="E90" s="8">
        <v>54</v>
      </c>
      <c r="F90" s="5" t="str">
        <f t="shared" si="7"/>
        <v>LUPIN</v>
      </c>
      <c r="G90" s="3">
        <f t="shared" si="8"/>
        <v>1</v>
      </c>
      <c r="H90" s="7">
        <f t="shared" si="9"/>
        <v>0.18063435866666666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s="8" t="s">
        <v>100</v>
      </c>
      <c r="B91" s="8">
        <v>-5.6785402999999998E-2</v>
      </c>
      <c r="C91" s="8">
        <v>0.16422600300000001</v>
      </c>
      <c r="D91" s="8">
        <v>135</v>
      </c>
      <c r="E91" s="8">
        <v>48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s="8" t="s">
        <v>101</v>
      </c>
      <c r="B92" s="8">
        <v>2.8091739999999998E-3</v>
      </c>
      <c r="C92" s="8">
        <v>0.23185291399999999</v>
      </c>
      <c r="D92" s="8">
        <v>144</v>
      </c>
      <c r="E92" s="8">
        <v>53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s="8" t="s">
        <v>102</v>
      </c>
      <c r="B93" s="8">
        <v>5.0374051000000003E-2</v>
      </c>
      <c r="C93" s="8">
        <v>0.20600001600000001</v>
      </c>
      <c r="D93" s="8">
        <v>139</v>
      </c>
      <c r="E93" s="8">
        <v>58</v>
      </c>
      <c r="F93" s="5" t="str">
        <f t="shared" si="7"/>
        <v>M&amp;M</v>
      </c>
      <c r="G93" s="3">
        <f t="shared" si="8"/>
        <v>1</v>
      </c>
      <c r="H93" s="7">
        <f t="shared" si="9"/>
        <v>-1.2007259999999992E-3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-1.2007259999999992E-3</v>
      </c>
    </row>
    <row r="94" spans="1:12" x14ac:dyDescent="0.2">
      <c r="A94" s="8" t="s">
        <v>103</v>
      </c>
      <c r="B94" s="8">
        <v>0.25669725900000001</v>
      </c>
      <c r="C94" s="8">
        <v>0.11544692400000001</v>
      </c>
      <c r="D94" s="8">
        <v>134</v>
      </c>
      <c r="E94" s="8">
        <v>53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s="8" t="s">
        <v>104</v>
      </c>
      <c r="B95" s="8">
        <v>0.19867642799999999</v>
      </c>
      <c r="C95" s="8">
        <v>0.11497895900000001</v>
      </c>
      <c r="D95" s="8">
        <v>139</v>
      </c>
      <c r="E95" s="8">
        <v>48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s="8" t="s">
        <v>105</v>
      </c>
      <c r="B96" s="8">
        <v>0.19349618499999999</v>
      </c>
      <c r="C96" s="8">
        <v>0.14842397399999999</v>
      </c>
      <c r="D96" s="8">
        <v>143</v>
      </c>
      <c r="E96" s="8">
        <v>54</v>
      </c>
      <c r="F96" s="5" t="str">
        <f t="shared" si="7"/>
        <v>MARUTI</v>
      </c>
      <c r="G96" s="3">
        <f t="shared" si="8"/>
        <v>1</v>
      </c>
      <c r="H96" s="7">
        <f t="shared" si="9"/>
        <v>0.21628995733333334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s="8" t="s">
        <v>106</v>
      </c>
      <c r="B97" s="8">
        <v>8.0039944000000002E-2</v>
      </c>
      <c r="C97" s="8">
        <v>0.158222274</v>
      </c>
      <c r="D97" s="8">
        <v>125</v>
      </c>
      <c r="E97" s="8">
        <v>53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s="8" t="s">
        <v>107</v>
      </c>
      <c r="B98" s="8">
        <v>0.26111079599999998</v>
      </c>
      <c r="C98" s="8">
        <v>0.138617568</v>
      </c>
      <c r="D98" s="8">
        <v>122</v>
      </c>
      <c r="E98" s="8">
        <v>57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s="8" t="s">
        <v>108</v>
      </c>
      <c r="B99" s="8">
        <v>-8.2419407E-2</v>
      </c>
      <c r="C99" s="8">
        <v>0.29056401900000001</v>
      </c>
      <c r="D99" s="8">
        <v>135</v>
      </c>
      <c r="E99" s="8">
        <v>51</v>
      </c>
      <c r="F99" s="5" t="str">
        <f t="shared" si="7"/>
        <v>NTPC</v>
      </c>
      <c r="G99" s="3">
        <f t="shared" si="8"/>
        <v>1</v>
      </c>
      <c r="H99" s="7">
        <f t="shared" si="9"/>
        <v>8.6243777666666674E-2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8.6243777666666674E-2</v>
      </c>
    </row>
    <row r="100" spans="1:12" x14ac:dyDescent="0.2">
      <c r="A100" s="8" t="s">
        <v>109</v>
      </c>
      <c r="B100" s="8">
        <v>0.195981618</v>
      </c>
      <c r="C100" s="8">
        <v>0.16837147699999999</v>
      </c>
      <c r="D100" s="8">
        <v>129</v>
      </c>
      <c r="E100" s="8">
        <v>52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s="8" t="s">
        <v>110</v>
      </c>
      <c r="B101" s="8">
        <v>0.439909669</v>
      </c>
      <c r="C101" s="8">
        <v>0.10813097200000001</v>
      </c>
      <c r="D101" s="8">
        <v>132</v>
      </c>
      <c r="E101" s="8">
        <v>51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s="8" t="s">
        <v>111</v>
      </c>
      <c r="B102" s="8">
        <v>0.12524287200000001</v>
      </c>
      <c r="C102" s="8">
        <v>0.17366834</v>
      </c>
      <c r="D102" s="8">
        <v>137</v>
      </c>
      <c r="E102" s="8">
        <v>54</v>
      </c>
      <c r="F102" s="5" t="str">
        <f t="shared" si="7"/>
        <v>ONGC</v>
      </c>
      <c r="G102" s="3">
        <f t="shared" si="8"/>
        <v>1</v>
      </c>
      <c r="H102" s="7">
        <f t="shared" si="9"/>
        <v>0.25371138633333334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s="8" t="s">
        <v>112</v>
      </c>
      <c r="B103" s="8">
        <v>-0.39431688300000001</v>
      </c>
      <c r="C103" s="8">
        <v>0.41524831499999998</v>
      </c>
      <c r="D103" s="8">
        <v>138</v>
      </c>
      <c r="E103" s="8">
        <v>43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s="8" t="s">
        <v>113</v>
      </c>
      <c r="B104" s="8">
        <v>-7.0972699E-2</v>
      </c>
      <c r="C104" s="8">
        <v>0.24539319100000001</v>
      </c>
      <c r="D104" s="8">
        <v>128</v>
      </c>
      <c r="E104" s="8">
        <v>47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s="8" t="s">
        <v>114</v>
      </c>
      <c r="B105" s="8">
        <v>-0.165300052</v>
      </c>
      <c r="C105" s="8">
        <v>0.31268269399999998</v>
      </c>
      <c r="D105" s="8">
        <v>149</v>
      </c>
      <c r="E105" s="8">
        <v>50</v>
      </c>
      <c r="F105" s="5" t="str">
        <f t="shared" si="7"/>
        <v>POWERGRID</v>
      </c>
      <c r="G105" s="3">
        <f t="shared" si="8"/>
        <v>1</v>
      </c>
      <c r="H105" s="7">
        <f t="shared" si="9"/>
        <v>-0.21019654466666668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s="8" t="s">
        <v>115</v>
      </c>
      <c r="B106" s="8">
        <v>6.0194451000000003E-2</v>
      </c>
      <c r="C106" s="8">
        <v>0.13642617800000001</v>
      </c>
      <c r="D106" s="8">
        <v>132</v>
      </c>
      <c r="E106" s="8">
        <v>59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s="8" t="s">
        <v>116</v>
      </c>
      <c r="B107" s="8">
        <v>0.19076278599999999</v>
      </c>
      <c r="C107" s="8">
        <v>0.14979894999999999</v>
      </c>
      <c r="D107" s="8">
        <v>146</v>
      </c>
      <c r="E107" s="8">
        <v>59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s="8" t="s">
        <v>117</v>
      </c>
      <c r="B108" s="8">
        <v>-0.118999152</v>
      </c>
      <c r="C108" s="8">
        <v>0.18216533400000001</v>
      </c>
      <c r="D108" s="8">
        <v>145</v>
      </c>
      <c r="E108" s="8">
        <v>49</v>
      </c>
      <c r="F108" s="5" t="str">
        <f t="shared" si="7"/>
        <v>RELIANCE</v>
      </c>
      <c r="G108" s="3">
        <f t="shared" si="8"/>
        <v>1</v>
      </c>
      <c r="H108" s="7">
        <f t="shared" si="9"/>
        <v>4.3986028333333337E-2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4.3986028333333337E-2</v>
      </c>
    </row>
    <row r="109" spans="1:12" x14ac:dyDescent="0.2">
      <c r="A109" s="8" t="s">
        <v>118</v>
      </c>
      <c r="B109" s="8">
        <v>0.10881386699999999</v>
      </c>
      <c r="C109" s="8">
        <v>0.18296697200000001</v>
      </c>
      <c r="D109" s="8">
        <v>123</v>
      </c>
      <c r="E109" s="8">
        <v>45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s="8" t="s">
        <v>119</v>
      </c>
      <c r="B110" s="8">
        <v>0.12556826600000001</v>
      </c>
      <c r="C110" s="8">
        <v>0.11032560700000001</v>
      </c>
      <c r="D110" s="8">
        <v>125</v>
      </c>
      <c r="E110" s="8">
        <v>50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s="8" t="s">
        <v>120</v>
      </c>
      <c r="B111" s="8">
        <v>0.46136109600000003</v>
      </c>
      <c r="C111" s="8">
        <v>0.116163742</v>
      </c>
      <c r="D111" s="8">
        <v>129</v>
      </c>
      <c r="E111" s="8">
        <v>56</v>
      </c>
      <c r="F111" s="5" t="str">
        <f t="shared" si="7"/>
        <v>SBIN</v>
      </c>
      <c r="G111" s="3">
        <f t="shared" si="8"/>
        <v>1</v>
      </c>
      <c r="H111" s="7">
        <f t="shared" si="9"/>
        <v>0.23191440966666668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s="8" t="s">
        <v>121</v>
      </c>
      <c r="B112" s="8">
        <v>0.182180183</v>
      </c>
      <c r="C112" s="8">
        <v>9.7916613999999999E-2</v>
      </c>
      <c r="D112" s="8">
        <v>129</v>
      </c>
      <c r="E112" s="8">
        <v>51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s="8" t="s">
        <v>122</v>
      </c>
      <c r="B113" s="8">
        <v>0.43524829199999998</v>
      </c>
      <c r="C113" s="8">
        <v>0.111600055</v>
      </c>
      <c r="D113" s="8">
        <v>121</v>
      </c>
      <c r="E113" s="8">
        <v>59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s="8" t="s">
        <v>123</v>
      </c>
      <c r="B114" s="8">
        <v>0.217315326</v>
      </c>
      <c r="C114" s="8">
        <v>0.222166798</v>
      </c>
      <c r="D114" s="8">
        <v>138</v>
      </c>
      <c r="E114" s="8">
        <v>57</v>
      </c>
      <c r="F114" s="5" t="str">
        <f t="shared" si="7"/>
        <v>SUNPHARMA</v>
      </c>
      <c r="G114" s="3">
        <f t="shared" si="8"/>
        <v>1</v>
      </c>
      <c r="H114" s="7">
        <f t="shared" si="9"/>
        <v>0.27824793366666667</v>
      </c>
      <c r="I114" s="7">
        <f t="shared" si="10"/>
        <v>1</v>
      </c>
      <c r="J114" s="7">
        <f t="shared" si="13"/>
        <v>1</v>
      </c>
      <c r="K114" s="7">
        <f t="shared" si="11"/>
        <v>0</v>
      </c>
      <c r="L114" s="7">
        <f t="shared" si="12"/>
        <v>0</v>
      </c>
    </row>
    <row r="115" spans="1:12" x14ac:dyDescent="0.2">
      <c r="A115" s="8" t="s">
        <v>124</v>
      </c>
      <c r="B115" s="8">
        <v>-0.166262927</v>
      </c>
      <c r="C115" s="8">
        <v>0.30824220400000002</v>
      </c>
      <c r="D115" s="8">
        <v>134</v>
      </c>
      <c r="E115" s="8">
        <v>45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s="8" t="s">
        <v>125</v>
      </c>
      <c r="B116" s="8">
        <v>0.13998173699999999</v>
      </c>
      <c r="C116" s="8">
        <v>0.16024938799999999</v>
      </c>
      <c r="D116" s="8">
        <v>146</v>
      </c>
      <c r="E116" s="8">
        <v>57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s="8" t="s">
        <v>126</v>
      </c>
      <c r="B117" s="8">
        <v>0.20844258399999999</v>
      </c>
      <c r="C117" s="8">
        <v>0.178558947</v>
      </c>
      <c r="D117" s="8">
        <v>135</v>
      </c>
      <c r="E117" s="8">
        <v>48</v>
      </c>
      <c r="F117" s="5" t="str">
        <f t="shared" si="7"/>
        <v>TATAMOTORS</v>
      </c>
      <c r="G117" s="3">
        <f t="shared" si="8"/>
        <v>1</v>
      </c>
      <c r="H117" s="7">
        <f t="shared" si="9"/>
        <v>6.0720464666666661E-2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6.0720464666666661E-2</v>
      </c>
    </row>
    <row r="118" spans="1:12" x14ac:dyDescent="0.2">
      <c r="A118" s="8" t="s">
        <v>127</v>
      </c>
      <c r="B118" s="8">
        <v>0.21289798200000001</v>
      </c>
      <c r="C118" s="8">
        <v>0.28288509099999998</v>
      </c>
      <c r="D118" s="8">
        <v>127</v>
      </c>
      <c r="E118" s="8">
        <v>53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s="8" t="s">
        <v>128</v>
      </c>
      <c r="B119" s="8">
        <v>0.24047207200000001</v>
      </c>
      <c r="C119" s="8">
        <v>0.15400797599999999</v>
      </c>
      <c r="D119" s="8">
        <v>145</v>
      </c>
      <c r="E119" s="8">
        <v>56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s="8" t="s">
        <v>129</v>
      </c>
      <c r="B120" s="8">
        <v>-5.5297116E-2</v>
      </c>
      <c r="C120" s="8">
        <v>0.26525690699999999</v>
      </c>
      <c r="D120" s="8">
        <v>142</v>
      </c>
      <c r="E120" s="8">
        <v>57</v>
      </c>
      <c r="F120" s="5" t="str">
        <f t="shared" si="7"/>
        <v>TATAMTRDVR</v>
      </c>
      <c r="G120" s="3">
        <f t="shared" si="8"/>
        <v>1</v>
      </c>
      <c r="H120" s="7">
        <f t="shared" si="9"/>
        <v>0.13269097933333335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0.13269097933333335</v>
      </c>
    </row>
    <row r="121" spans="1:12" x14ac:dyDescent="0.2">
      <c r="A121" s="8" t="s">
        <v>130</v>
      </c>
      <c r="B121" s="8">
        <v>0.45586586200000001</v>
      </c>
      <c r="C121" s="8">
        <v>0.148061363</v>
      </c>
      <c r="D121" s="8">
        <v>122</v>
      </c>
      <c r="E121" s="8">
        <v>54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s="8" t="s">
        <v>131</v>
      </c>
      <c r="B122" s="8">
        <v>-0.164081107</v>
      </c>
      <c r="C122" s="8">
        <v>0.26687960599999999</v>
      </c>
      <c r="D122" s="8">
        <v>151</v>
      </c>
      <c r="E122" s="8">
        <v>50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s="8" t="s">
        <v>132</v>
      </c>
      <c r="B123" s="8">
        <v>-0.17839629200000001</v>
      </c>
      <c r="C123" s="8">
        <v>0.32077143000000002</v>
      </c>
      <c r="D123" s="8">
        <v>137</v>
      </c>
      <c r="E123" s="8">
        <v>47</v>
      </c>
      <c r="F123" s="5" t="str">
        <f t="shared" si="7"/>
        <v>TATAPOWER</v>
      </c>
      <c r="G123" s="3">
        <f t="shared" si="8"/>
        <v>1</v>
      </c>
      <c r="H123" s="7">
        <f t="shared" si="9"/>
        <v>3.7796154333333332E-2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3.7796154333333332E-2</v>
      </c>
    </row>
    <row r="124" spans="1:12" x14ac:dyDescent="0.2">
      <c r="A124" s="8" t="s">
        <v>133</v>
      </c>
      <c r="B124" s="8">
        <v>0.13175878099999999</v>
      </c>
      <c r="C124" s="8">
        <v>0.162700711</v>
      </c>
      <c r="D124" s="8">
        <v>136</v>
      </c>
      <c r="E124" s="8">
        <v>56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s="8" t="s">
        <v>134</v>
      </c>
      <c r="B125" s="8">
        <v>0.38342510800000001</v>
      </c>
      <c r="C125" s="8">
        <v>0.14500658499999999</v>
      </c>
      <c r="D125" s="8">
        <v>150</v>
      </c>
      <c r="E125" s="8">
        <v>65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s="8" t="s">
        <v>135</v>
      </c>
      <c r="B126" s="8">
        <v>0.13700690600000001</v>
      </c>
      <c r="C126" s="8">
        <v>0.31694184399999997</v>
      </c>
      <c r="D126" s="8">
        <v>124</v>
      </c>
      <c r="E126" s="8">
        <v>50</v>
      </c>
      <c r="F126" s="5" t="str">
        <f t="shared" si="7"/>
        <v>TATASTEEL</v>
      </c>
      <c r="G126" s="3">
        <f t="shared" si="8"/>
        <v>1</v>
      </c>
      <c r="H126" s="7">
        <f t="shared" si="9"/>
        <v>0.21739693166666665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s="8" t="s">
        <v>136</v>
      </c>
      <c r="B127" s="8">
        <v>0.18210215399999999</v>
      </c>
      <c r="C127" s="8">
        <v>8.5239574999999998E-2</v>
      </c>
      <c r="D127" s="8">
        <v>135</v>
      </c>
      <c r="E127" s="8">
        <v>53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s="8" t="s">
        <v>137</v>
      </c>
      <c r="B128" s="8">
        <v>-4.8637583999999998E-2</v>
      </c>
      <c r="C128" s="8">
        <v>0.23562340800000001</v>
      </c>
      <c r="D128" s="8">
        <v>142</v>
      </c>
      <c r="E128" s="8">
        <v>55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s="8" t="s">
        <v>138</v>
      </c>
      <c r="B129" s="8">
        <v>0.23056075600000001</v>
      </c>
      <c r="C129" s="8">
        <v>8.4185763999999996E-2</v>
      </c>
      <c r="D129" s="8">
        <v>129</v>
      </c>
      <c r="E129" s="8">
        <v>56</v>
      </c>
      <c r="F129" s="5" t="str">
        <f t="shared" si="7"/>
        <v>TCS</v>
      </c>
      <c r="G129" s="3">
        <f t="shared" si="8"/>
        <v>1</v>
      </c>
      <c r="H129" s="7">
        <f t="shared" si="9"/>
        <v>0.12134177533333335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0.12134177533333335</v>
      </c>
    </row>
    <row r="130" spans="1:12" x14ac:dyDescent="0.2">
      <c r="A130" s="8" t="s">
        <v>139</v>
      </c>
      <c r="B130" s="8">
        <v>8.8491322999999997E-2</v>
      </c>
      <c r="C130" s="8">
        <v>0.112235285</v>
      </c>
      <c r="D130" s="8">
        <v>136</v>
      </c>
      <c r="E130" s="8">
        <v>56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s="8" t="s">
        <v>140</v>
      </c>
      <c r="B131" s="8">
        <v>0.25574942099999998</v>
      </c>
      <c r="C131" s="8">
        <v>0.22602309300000001</v>
      </c>
      <c r="D131" s="8">
        <v>116</v>
      </c>
      <c r="E131" s="8">
        <v>54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s="8" t="s">
        <v>141</v>
      </c>
      <c r="B132" s="8">
        <v>9.0581921999999995E-2</v>
      </c>
      <c r="C132" s="8">
        <v>0.154899129</v>
      </c>
      <c r="D132" s="8">
        <v>126</v>
      </c>
      <c r="E132" s="8">
        <v>50</v>
      </c>
      <c r="F132" s="5" t="str">
        <f t="shared" si="14"/>
        <v>TECHM</v>
      </c>
      <c r="G132" s="3">
        <f t="shared" si="15"/>
        <v>1</v>
      </c>
      <c r="H132" s="7">
        <f t="shared" si="9"/>
        <v>0.14494088866666666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s="8" t="s">
        <v>142</v>
      </c>
      <c r="B133" s="8">
        <v>0.18503006399999999</v>
      </c>
      <c r="C133" s="8">
        <v>0.151521028</v>
      </c>
      <c r="D133" s="8">
        <v>116</v>
      </c>
      <c r="E133" s="8">
        <v>47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s="8" t="s">
        <v>143</v>
      </c>
      <c r="B134" s="8">
        <v>0.24040604900000001</v>
      </c>
      <c r="C134" s="8">
        <v>0.20355037300000001</v>
      </c>
      <c r="D134" s="8">
        <v>121</v>
      </c>
      <c r="E134" s="8">
        <v>57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s="8" t="s">
        <v>144</v>
      </c>
      <c r="B135" s="8">
        <v>0.16619213699999999</v>
      </c>
      <c r="C135" s="8">
        <v>0.122412086</v>
      </c>
      <c r="D135" s="8">
        <v>144</v>
      </c>
      <c r="E135" s="8">
        <v>47</v>
      </c>
      <c r="F135" s="5" t="str">
        <f t="shared" si="14"/>
        <v>ULTRACEMCO</v>
      </c>
      <c r="G135" s="3">
        <f t="shared" si="15"/>
        <v>1</v>
      </c>
      <c r="H135" s="7">
        <f t="shared" si="16"/>
        <v>0.19720941666666666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s="8" t="s">
        <v>145</v>
      </c>
      <c r="B136" s="8">
        <v>0.79226216900000002</v>
      </c>
      <c r="C136" s="8">
        <v>0.19943200999999999</v>
      </c>
      <c r="D136" s="8">
        <v>139</v>
      </c>
      <c r="E136" s="8">
        <v>63</v>
      </c>
      <c r="F136" s="5" t="str">
        <f t="shared" si="14"/>
        <v>VEDL</v>
      </c>
      <c r="G136" s="3">
        <f t="shared" si="15"/>
        <v>1</v>
      </c>
      <c r="H136" s="7">
        <f t="shared" si="16"/>
        <v>0.47922715300000002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s="8" t="s">
        <v>146</v>
      </c>
      <c r="B137" s="8">
        <v>6.5524440000000002E-3</v>
      </c>
      <c r="C137" s="8">
        <v>0.18163349300000001</v>
      </c>
      <c r="D137" s="8">
        <v>138</v>
      </c>
      <c r="E137" s="8">
        <v>60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s="8" t="s">
        <v>147</v>
      </c>
      <c r="B138" s="8">
        <v>-0.242589737</v>
      </c>
      <c r="C138" s="8">
        <v>0.283390066</v>
      </c>
      <c r="D138" s="8">
        <v>137</v>
      </c>
      <c r="E138" s="8">
        <v>51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s="8" t="s">
        <v>148</v>
      </c>
      <c r="B139" s="8">
        <v>-0.20798493500000001</v>
      </c>
      <c r="C139" s="8">
        <v>0.26378553100000002</v>
      </c>
      <c r="D139" s="8">
        <v>154</v>
      </c>
      <c r="E139" s="8">
        <v>55</v>
      </c>
      <c r="F139" s="5" t="str">
        <f t="shared" si="14"/>
        <v>WIPRO</v>
      </c>
      <c r="G139" s="3">
        <f t="shared" si="15"/>
        <v>1</v>
      </c>
      <c r="H139" s="7">
        <f t="shared" si="16"/>
        <v>-0.14800740933333334</v>
      </c>
      <c r="I139" s="7">
        <f t="shared" si="17"/>
        <v>1</v>
      </c>
      <c r="J139" s="7">
        <f t="shared" si="20"/>
        <v>0</v>
      </c>
      <c r="K139" s="7">
        <f t="shared" si="18"/>
        <v>0</v>
      </c>
      <c r="L139" s="7">
        <f t="shared" si="19"/>
        <v>-0.14800740933333334</v>
      </c>
    </row>
    <row r="140" spans="1:12" x14ac:dyDescent="0.2">
      <c r="A140" s="8" t="s">
        <v>149</v>
      </c>
      <c r="B140" s="8">
        <v>0.39485479000000001</v>
      </c>
      <c r="C140" s="8">
        <v>0.13991928100000001</v>
      </c>
      <c r="D140" s="8">
        <v>114</v>
      </c>
      <c r="E140" s="8">
        <v>46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s="8" t="s">
        <v>150</v>
      </c>
      <c r="B141" s="8">
        <v>0.37377347100000002</v>
      </c>
      <c r="C141" s="8">
        <v>0.184461299</v>
      </c>
      <c r="D141" s="8">
        <v>134</v>
      </c>
      <c r="E141" s="8">
        <v>65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s="8" t="s">
        <v>151</v>
      </c>
      <c r="B142" s="8">
        <v>0.12919815200000001</v>
      </c>
      <c r="C142" s="8">
        <v>0.21707311200000001</v>
      </c>
      <c r="D142" s="8">
        <v>144</v>
      </c>
      <c r="E142" s="8">
        <v>56</v>
      </c>
      <c r="F142" s="5" t="str">
        <f t="shared" si="14"/>
        <v>YESBANK</v>
      </c>
      <c r="G142" s="3">
        <f t="shared" si="15"/>
        <v>1</v>
      </c>
      <c r="H142" s="7">
        <f t="shared" si="16"/>
        <v>0.29927547100000002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s="8" t="s">
        <v>152</v>
      </c>
      <c r="B143" s="8">
        <v>0.16194266399999999</v>
      </c>
      <c r="C143" s="8">
        <v>0.113545745</v>
      </c>
      <c r="D143" s="8">
        <v>126</v>
      </c>
      <c r="E143" s="8">
        <v>53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s="8" t="s">
        <v>153</v>
      </c>
      <c r="B144" s="8">
        <v>0.16487321999999999</v>
      </c>
      <c r="C144" s="8">
        <v>0.188871069</v>
      </c>
      <c r="D144" s="8">
        <v>143</v>
      </c>
      <c r="E144" s="8">
        <v>49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s="8" t="s">
        <v>154</v>
      </c>
      <c r="B145" s="8">
        <v>-0.1186107</v>
      </c>
      <c r="C145" s="8">
        <v>0.23751971499999999</v>
      </c>
      <c r="D145" s="8">
        <v>158</v>
      </c>
      <c r="E145" s="8">
        <v>52</v>
      </c>
      <c r="F145" s="5" t="str">
        <f t="shared" si="14"/>
        <v>ZEEL</v>
      </c>
      <c r="G145" s="3">
        <f t="shared" si="15"/>
        <v>1</v>
      </c>
      <c r="H145" s="7">
        <f t="shared" si="16"/>
        <v>6.9401727999999982E-2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6.9401727999999982E-2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A2" sqref="A2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11</v>
      </c>
      <c r="B2">
        <v>-0.16683547381200001</v>
      </c>
      <c r="C2">
        <v>0.21758006872999999</v>
      </c>
      <c r="D2">
        <v>170</v>
      </c>
      <c r="E2">
        <v>61</v>
      </c>
      <c r="F2" s="5" t="str">
        <f>LEFT(A2,LEN(A2)-2)</f>
        <v>ACC</v>
      </c>
      <c r="G2" s="3">
        <f>IF(F2&lt;&gt;F3,1,0)</f>
        <v>0</v>
      </c>
      <c r="H2" s="6">
        <f>COUNTIF(H4:H145,"&lt;&gt;"&amp;0)</f>
        <v>50</v>
      </c>
      <c r="I2" s="6"/>
      <c r="J2" s="6">
        <f>COUNTIF(J4:J145,"&lt;&gt;"&amp;0)</f>
        <v>22</v>
      </c>
      <c r="K2" s="6">
        <f>COUNTIF(K4:K145,"&lt;&gt;"&amp;0)</f>
        <v>7</v>
      </c>
      <c r="L2" s="6">
        <f>COUNTIF(L4:L145,"&gt;"&amp;0)</f>
        <v>12</v>
      </c>
      <c r="M2" s="3">
        <f>AVERAGEIFS(H4:H145,H4:H145,"&gt;"&amp;0,J4:J145,0,K4:K145,0)/3</f>
        <v>3.1368878934485374E-2</v>
      </c>
      <c r="N2" s="3">
        <f>AVERAGE(B2:B145)</f>
        <v>9.6608438236171296E-2</v>
      </c>
      <c r="O2" s="3">
        <f>AVERAGE(C2:C145)</f>
        <v>0.21035075625305763</v>
      </c>
    </row>
    <row r="3" spans="1:15" x14ac:dyDescent="0.2">
      <c r="A3" t="s">
        <v>12</v>
      </c>
      <c r="B3">
        <v>1.31469574329E-2</v>
      </c>
      <c r="C3">
        <v>0.17686228852999999</v>
      </c>
      <c r="D3">
        <v>161</v>
      </c>
      <c r="E3">
        <v>63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0.27762640468599453</v>
      </c>
      <c r="K3" s="6">
        <f>AVERAGEIF(K4:K145,1,H4:H151)</f>
        <v>-0.21299358755959999</v>
      </c>
      <c r="L3" s="6">
        <f>COUNTIF(L4:L145,"&lt;"&amp;0)</f>
        <v>9</v>
      </c>
      <c r="M3" s="3">
        <f>AVERAGEIFS(H5:H146,H5:H146,"&lt;"&amp;0,J5:J146,0,K5:K146,0)/3</f>
        <v>-1.6842993126933308E-2</v>
      </c>
    </row>
    <row r="4" spans="1:15" x14ac:dyDescent="0.2">
      <c r="A4" t="s">
        <v>13</v>
      </c>
      <c r="B4">
        <v>0.25180244525000001</v>
      </c>
      <c r="C4">
        <v>0.153869621969</v>
      </c>
      <c r="D4">
        <v>144</v>
      </c>
      <c r="E4">
        <v>57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14</v>
      </c>
      <c r="B5">
        <v>0.46295702540900002</v>
      </c>
      <c r="C5">
        <v>0.143899732078</v>
      </c>
      <c r="D5">
        <v>149</v>
      </c>
      <c r="E5">
        <v>69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15</v>
      </c>
      <c r="B6">
        <v>0.19054120259099999</v>
      </c>
      <c r="C6">
        <v>0.251587276144</v>
      </c>
      <c r="D6">
        <v>151</v>
      </c>
      <c r="E6">
        <v>62</v>
      </c>
      <c r="F6" s="5" t="str">
        <f t="shared" si="0"/>
        <v>ADANIPORTS</v>
      </c>
      <c r="G6" s="3">
        <f t="shared" si="1"/>
        <v>1</v>
      </c>
      <c r="H6" s="7">
        <f t="shared" si="2"/>
        <v>0.30176689108333332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t="s">
        <v>16</v>
      </c>
      <c r="B7">
        <v>-0.16164452355600001</v>
      </c>
      <c r="C7">
        <v>0.445939553195</v>
      </c>
      <c r="D7">
        <v>167</v>
      </c>
      <c r="E7">
        <v>62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t="s">
        <v>17</v>
      </c>
      <c r="B8">
        <v>-0.40078724437699997</v>
      </c>
      <c r="C8">
        <v>0.50203002321599999</v>
      </c>
      <c r="D8">
        <v>164</v>
      </c>
      <c r="E8">
        <v>58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t="s">
        <v>18</v>
      </c>
      <c r="B9">
        <v>-0.28620495937500001</v>
      </c>
      <c r="C9">
        <v>0.39831298047300001</v>
      </c>
      <c r="D9">
        <v>174</v>
      </c>
      <c r="E9">
        <v>50</v>
      </c>
      <c r="F9" s="5" t="str">
        <f t="shared" si="0"/>
        <v>AMBUJACEM</v>
      </c>
      <c r="G9" s="3">
        <f t="shared" si="1"/>
        <v>1</v>
      </c>
      <c r="H9" s="7">
        <f t="shared" si="2"/>
        <v>-0.28287890910266666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19</v>
      </c>
      <c r="B10">
        <v>7.9793255105599994E-3</v>
      </c>
      <c r="C10">
        <v>0.204474929985</v>
      </c>
      <c r="D10">
        <v>148</v>
      </c>
      <c r="E10">
        <v>57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20</v>
      </c>
      <c r="B11">
        <v>-0.14883065237000001</v>
      </c>
      <c r="C11">
        <v>0.30219619657500002</v>
      </c>
      <c r="D11">
        <v>166</v>
      </c>
      <c r="E11">
        <v>56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21</v>
      </c>
      <c r="B12">
        <v>6.4060974955000002E-2</v>
      </c>
      <c r="C12">
        <v>0.17470127530400001</v>
      </c>
      <c r="D12">
        <v>154</v>
      </c>
      <c r="E12">
        <v>60</v>
      </c>
      <c r="F12" s="5" t="str">
        <f t="shared" si="0"/>
        <v>ASIANPAINT</v>
      </c>
      <c r="G12" s="3">
        <f t="shared" si="1"/>
        <v>1</v>
      </c>
      <c r="H12" s="7">
        <f t="shared" si="2"/>
        <v>-2.5596783968146672E-2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-2.5596783968146672E-2</v>
      </c>
    </row>
    <row r="13" spans="1:15" x14ac:dyDescent="0.2">
      <c r="A13" t="s">
        <v>22</v>
      </c>
      <c r="B13">
        <v>0.37440189560499998</v>
      </c>
      <c r="C13">
        <v>0.14410867477700001</v>
      </c>
      <c r="D13">
        <v>133</v>
      </c>
      <c r="E13">
        <v>56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23</v>
      </c>
      <c r="B14">
        <v>0.288934892409</v>
      </c>
      <c r="C14">
        <v>0.17874957957900001</v>
      </c>
      <c r="D14">
        <v>160</v>
      </c>
      <c r="E14">
        <v>69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24</v>
      </c>
      <c r="B15">
        <v>0.19257523675900001</v>
      </c>
      <c r="C15">
        <v>0.17610323253099999</v>
      </c>
      <c r="D15">
        <v>166</v>
      </c>
      <c r="E15">
        <v>72</v>
      </c>
      <c r="F15" s="5" t="str">
        <f t="shared" si="0"/>
        <v>AUROPHARMA</v>
      </c>
      <c r="G15" s="3">
        <f t="shared" si="1"/>
        <v>1</v>
      </c>
      <c r="H15" s="7">
        <f t="shared" si="2"/>
        <v>0.28530400825766666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25</v>
      </c>
      <c r="B16">
        <v>0.18301140378700001</v>
      </c>
      <c r="C16">
        <v>0.171644733524</v>
      </c>
      <c r="D16">
        <v>149</v>
      </c>
      <c r="E16">
        <v>58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26</v>
      </c>
      <c r="B17">
        <v>0.27596376336</v>
      </c>
      <c r="C17">
        <v>0.101455911106</v>
      </c>
      <c r="D17">
        <v>161</v>
      </c>
      <c r="E17">
        <v>70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27</v>
      </c>
      <c r="B18">
        <v>0.31324751495000003</v>
      </c>
      <c r="C18">
        <v>0.16875873769800001</v>
      </c>
      <c r="D18">
        <v>145</v>
      </c>
      <c r="E18">
        <v>68</v>
      </c>
      <c r="F18" s="5" t="str">
        <f t="shared" si="0"/>
        <v>AXISBANK</v>
      </c>
      <c r="G18" s="3">
        <f t="shared" si="1"/>
        <v>1</v>
      </c>
      <c r="H18" s="7">
        <f t="shared" si="2"/>
        <v>0.257407560699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t="s">
        <v>28</v>
      </c>
      <c r="B19">
        <v>-4.3251410061999999E-2</v>
      </c>
      <c r="C19">
        <v>0.14294093330900001</v>
      </c>
      <c r="D19">
        <v>141</v>
      </c>
      <c r="E19">
        <v>57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t="s">
        <v>29</v>
      </c>
      <c r="B20">
        <v>7.4196974694900001E-3</v>
      </c>
      <c r="C20">
        <v>0.22518978346499999</v>
      </c>
      <c r="D20">
        <v>162</v>
      </c>
      <c r="E20">
        <v>60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t="s">
        <v>30</v>
      </c>
      <c r="B21">
        <v>-7.3120619200699996E-2</v>
      </c>
      <c r="C21">
        <v>0.197408740561</v>
      </c>
      <c r="D21">
        <v>148</v>
      </c>
      <c r="E21">
        <v>58</v>
      </c>
      <c r="F21" s="5" t="str">
        <f t="shared" si="0"/>
        <v>BAJAJ-AUTO</v>
      </c>
      <c r="G21" s="3">
        <f t="shared" si="1"/>
        <v>1</v>
      </c>
      <c r="H21" s="7">
        <f t="shared" si="2"/>
        <v>-3.6317443931069997E-2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-3.6317443931069997E-2</v>
      </c>
    </row>
    <row r="22" spans="1:12" x14ac:dyDescent="0.2">
      <c r="A22" t="s">
        <v>31</v>
      </c>
      <c r="B22">
        <v>0.48135338402299999</v>
      </c>
      <c r="C22">
        <v>0.15675138278199999</v>
      </c>
      <c r="D22">
        <v>137</v>
      </c>
      <c r="E22">
        <v>64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32</v>
      </c>
      <c r="B23">
        <v>0.13539080574199999</v>
      </c>
      <c r="C23">
        <v>0.32725295183100001</v>
      </c>
      <c r="D23">
        <v>157</v>
      </c>
      <c r="E23">
        <v>57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33</v>
      </c>
      <c r="B24">
        <v>0.201757497359</v>
      </c>
      <c r="C24">
        <v>0.16735293833000001</v>
      </c>
      <c r="D24">
        <v>165</v>
      </c>
      <c r="E24">
        <v>63</v>
      </c>
      <c r="F24" s="5" t="str">
        <f t="shared" si="0"/>
        <v>BANKBARODA</v>
      </c>
      <c r="G24" s="3">
        <f t="shared" si="1"/>
        <v>1</v>
      </c>
      <c r="H24" s="7">
        <f t="shared" si="2"/>
        <v>0.27283389570800004</v>
      </c>
      <c r="I24" s="7">
        <f t="shared" si="3"/>
        <v>1</v>
      </c>
      <c r="J24" s="7">
        <f t="shared" si="6"/>
        <v>1</v>
      </c>
      <c r="K24" s="7">
        <f t="shared" si="4"/>
        <v>0</v>
      </c>
      <c r="L24" s="7">
        <f t="shared" si="5"/>
        <v>0</v>
      </c>
    </row>
    <row r="25" spans="1:12" x14ac:dyDescent="0.2">
      <c r="A25" t="s">
        <v>34</v>
      </c>
      <c r="B25">
        <v>-0.43490599417800002</v>
      </c>
      <c r="C25">
        <v>0.45696233496299998</v>
      </c>
      <c r="D25">
        <v>156</v>
      </c>
      <c r="E25">
        <v>49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t="s">
        <v>35</v>
      </c>
      <c r="B26">
        <v>0.11621298128</v>
      </c>
      <c r="C26">
        <v>0.18901728536599999</v>
      </c>
      <c r="D26">
        <v>160</v>
      </c>
      <c r="E26">
        <v>65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t="s">
        <v>36</v>
      </c>
      <c r="B27">
        <v>-9.9574892214899999E-2</v>
      </c>
      <c r="C27">
        <v>0.19588672220100001</v>
      </c>
      <c r="D27">
        <v>166</v>
      </c>
      <c r="E27">
        <v>63</v>
      </c>
      <c r="F27" s="5" t="str">
        <f t="shared" si="0"/>
        <v>BHARTIARTL</v>
      </c>
      <c r="G27" s="3">
        <f t="shared" si="1"/>
        <v>1</v>
      </c>
      <c r="H27" s="7">
        <f t="shared" si="2"/>
        <v>-0.13942263503763333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-0.13942263503763333</v>
      </c>
    </row>
    <row r="28" spans="1:12" x14ac:dyDescent="0.2">
      <c r="A28" t="s">
        <v>37</v>
      </c>
      <c r="B28">
        <v>0.66946943640599998</v>
      </c>
      <c r="C28">
        <v>0.114838171346</v>
      </c>
      <c r="D28">
        <v>145</v>
      </c>
      <c r="E28">
        <v>68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38</v>
      </c>
      <c r="B29">
        <v>0.35244397250800003</v>
      </c>
      <c r="C29">
        <v>0.12613639366099999</v>
      </c>
      <c r="D29">
        <v>148</v>
      </c>
      <c r="E29">
        <v>60</v>
      </c>
      <c r="F29" s="5" t="str">
        <f t="shared" si="0"/>
        <v>BOSCHLTD</v>
      </c>
      <c r="G29" s="3">
        <f t="shared" si="1"/>
        <v>1</v>
      </c>
      <c r="H29" s="7">
        <f t="shared" si="2"/>
        <v>0.51095670445700003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39</v>
      </c>
      <c r="B30">
        <v>0.20146327777799999</v>
      </c>
      <c r="C30">
        <v>0.150461273407</v>
      </c>
      <c r="D30">
        <v>138</v>
      </c>
      <c r="E30">
        <v>52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40</v>
      </c>
      <c r="B31">
        <v>0.159091925588</v>
      </c>
      <c r="C31">
        <v>0.13963881527300001</v>
      </c>
      <c r="D31">
        <v>170</v>
      </c>
      <c r="E31">
        <v>74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41</v>
      </c>
      <c r="B32">
        <v>-0.198479749496</v>
      </c>
      <c r="C32">
        <v>0.24577365168500001</v>
      </c>
      <c r="D32">
        <v>167</v>
      </c>
      <c r="E32">
        <v>56</v>
      </c>
      <c r="F32" s="5" t="str">
        <f t="shared" si="0"/>
        <v>BPCL</v>
      </c>
      <c r="G32" s="3">
        <f t="shared" si="1"/>
        <v>1</v>
      </c>
      <c r="H32" s="7">
        <f t="shared" si="2"/>
        <v>5.4025151289999997E-2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5.4025151289999997E-2</v>
      </c>
    </row>
    <row r="33" spans="1:12" x14ac:dyDescent="0.2">
      <c r="A33" t="s">
        <v>42</v>
      </c>
      <c r="B33">
        <v>0.173089335393</v>
      </c>
      <c r="C33">
        <v>0.233131848616</v>
      </c>
      <c r="D33">
        <v>150</v>
      </c>
      <c r="E33">
        <v>53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43</v>
      </c>
      <c r="B34">
        <v>0.20383083922199999</v>
      </c>
      <c r="C34">
        <v>0.16308217080199999</v>
      </c>
      <c r="D34">
        <v>150</v>
      </c>
      <c r="E34">
        <v>56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44</v>
      </c>
      <c r="B35">
        <v>-3.6158409197799999E-3</v>
      </c>
      <c r="C35">
        <v>0.27142428632499999</v>
      </c>
      <c r="D35">
        <v>149</v>
      </c>
      <c r="E35">
        <v>61</v>
      </c>
      <c r="F35" s="5" t="str">
        <f t="shared" si="0"/>
        <v>CIPLA</v>
      </c>
      <c r="G35" s="3">
        <f t="shared" si="1"/>
        <v>1</v>
      </c>
      <c r="H35" s="7">
        <f t="shared" si="2"/>
        <v>0.12443477789840666</v>
      </c>
      <c r="I35" s="7">
        <f t="shared" si="3"/>
        <v>1</v>
      </c>
      <c r="J35" s="7">
        <f t="shared" si="6"/>
        <v>0</v>
      </c>
      <c r="K35" s="7">
        <f t="shared" si="4"/>
        <v>0</v>
      </c>
      <c r="L35" s="7">
        <f t="shared" si="5"/>
        <v>0.12443477789840666</v>
      </c>
    </row>
    <row r="36" spans="1:12" x14ac:dyDescent="0.2">
      <c r="A36" t="s">
        <v>45</v>
      </c>
      <c r="B36">
        <v>0.34720025942900001</v>
      </c>
      <c r="C36">
        <v>0.150404294253</v>
      </c>
      <c r="D36">
        <v>149</v>
      </c>
      <c r="E36">
        <v>63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46</v>
      </c>
      <c r="B37">
        <v>2.7880122891999998E-2</v>
      </c>
      <c r="C37">
        <v>0.20163412890099999</v>
      </c>
      <c r="D37">
        <v>154</v>
      </c>
      <c r="E37">
        <v>58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47</v>
      </c>
      <c r="B38">
        <v>0.10332021806900001</v>
      </c>
      <c r="C38">
        <v>0.176486551145</v>
      </c>
      <c r="D38">
        <v>156</v>
      </c>
      <c r="E38">
        <v>52</v>
      </c>
      <c r="F38" s="5" t="str">
        <f t="shared" si="0"/>
        <v>COALINDIA</v>
      </c>
      <c r="G38" s="3">
        <f t="shared" si="1"/>
        <v>1</v>
      </c>
      <c r="H38" s="7">
        <f t="shared" si="2"/>
        <v>0.15946686679666666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48</v>
      </c>
      <c r="B39">
        <v>0.33013455644599998</v>
      </c>
      <c r="C39">
        <v>9.6606178902299999E-2</v>
      </c>
      <c r="D39">
        <v>140</v>
      </c>
      <c r="E39">
        <v>60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49</v>
      </c>
      <c r="B40">
        <v>0.71769271814400004</v>
      </c>
      <c r="C40">
        <v>7.4229826244500002E-2</v>
      </c>
      <c r="D40">
        <v>138</v>
      </c>
      <c r="E40">
        <v>67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50</v>
      </c>
      <c r="B41">
        <v>0.286163329721</v>
      </c>
      <c r="C41">
        <v>9.57914990685E-2</v>
      </c>
      <c r="D41">
        <v>143</v>
      </c>
      <c r="E41">
        <v>57</v>
      </c>
      <c r="F41" s="5" t="str">
        <f t="shared" si="0"/>
        <v>DRREDDY</v>
      </c>
      <c r="G41" s="3">
        <f t="shared" si="1"/>
        <v>1</v>
      </c>
      <c r="H41" s="7">
        <f t="shared" si="2"/>
        <v>0.44466353477033332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51</v>
      </c>
      <c r="B42">
        <v>0.60719447505400004</v>
      </c>
      <c r="C42">
        <v>0.124586171045</v>
      </c>
      <c r="D42">
        <v>146</v>
      </c>
      <c r="E42">
        <v>70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52</v>
      </c>
      <c r="B43">
        <v>0.42483854654499997</v>
      </c>
      <c r="C43">
        <v>0.11363408969200001</v>
      </c>
      <c r="D43">
        <v>156</v>
      </c>
      <c r="E43">
        <v>72</v>
      </c>
      <c r="F43" s="5" t="str">
        <f t="shared" si="0"/>
        <v>EICHERMOT</v>
      </c>
      <c r="G43" s="3">
        <f t="shared" si="1"/>
        <v>1</v>
      </c>
      <c r="H43" s="7">
        <f t="shared" si="2"/>
        <v>0.51601651079950006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53</v>
      </c>
      <c r="B44">
        <v>0.145905128276</v>
      </c>
      <c r="C44">
        <v>0.17791981062500001</v>
      </c>
      <c r="D44">
        <v>139</v>
      </c>
      <c r="E44">
        <v>55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54</v>
      </c>
      <c r="B45">
        <v>0.42530153639500001</v>
      </c>
      <c r="C45">
        <v>0.15322871989100001</v>
      </c>
      <c r="D45">
        <v>135</v>
      </c>
      <c r="E45">
        <v>59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55</v>
      </c>
      <c r="B46">
        <v>-9.1971212845799996E-2</v>
      </c>
      <c r="C46">
        <v>0.24649444616800001</v>
      </c>
      <c r="D46">
        <v>150</v>
      </c>
      <c r="E46">
        <v>58</v>
      </c>
      <c r="F46" s="5" t="str">
        <f t="shared" si="0"/>
        <v>GAIL</v>
      </c>
      <c r="G46" s="3">
        <f t="shared" si="1"/>
        <v>1</v>
      </c>
      <c r="H46" s="7">
        <f t="shared" si="2"/>
        <v>0.1597451506084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0.1597451506084</v>
      </c>
    </row>
    <row r="47" spans="1:12" x14ac:dyDescent="0.2">
      <c r="A47" t="s">
        <v>56</v>
      </c>
      <c r="B47">
        <v>9.6869341738499995E-2</v>
      </c>
      <c r="C47">
        <v>0.15765014173899999</v>
      </c>
      <c r="D47">
        <v>149</v>
      </c>
      <c r="E47">
        <v>63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57</v>
      </c>
      <c r="B48">
        <v>-3.9240391748899999E-3</v>
      </c>
      <c r="C48">
        <v>0.20276565916299999</v>
      </c>
      <c r="D48">
        <v>160</v>
      </c>
      <c r="E48">
        <v>65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58</v>
      </c>
      <c r="B49">
        <v>-0.20329991406600001</v>
      </c>
      <c r="C49">
        <v>0.33917711980499998</v>
      </c>
      <c r="D49">
        <v>155</v>
      </c>
      <c r="E49">
        <v>54</v>
      </c>
      <c r="F49" s="5" t="str">
        <f t="shared" si="0"/>
        <v>HCLTECH</v>
      </c>
      <c r="G49" s="3">
        <f t="shared" si="1"/>
        <v>1</v>
      </c>
      <c r="H49" s="7">
        <f t="shared" si="2"/>
        <v>-3.6784870500796672E-2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-3.6784870500796672E-2</v>
      </c>
    </row>
    <row r="50" spans="1:12" x14ac:dyDescent="0.2">
      <c r="A50" t="s">
        <v>59</v>
      </c>
      <c r="B50">
        <v>-1.32780007734E-2</v>
      </c>
      <c r="C50">
        <v>0.13952845508</v>
      </c>
      <c r="D50">
        <v>140</v>
      </c>
      <c r="E50">
        <v>53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60</v>
      </c>
      <c r="B51">
        <v>3.45893030372E-4</v>
      </c>
      <c r="C51">
        <v>0.162755227861</v>
      </c>
      <c r="D51">
        <v>152</v>
      </c>
      <c r="E51">
        <v>64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61</v>
      </c>
      <c r="B52">
        <v>-9.2480239174299993E-3</v>
      </c>
      <c r="C52">
        <v>0.154197145057</v>
      </c>
      <c r="D52">
        <v>158</v>
      </c>
      <c r="E52">
        <v>60</v>
      </c>
      <c r="F52" s="5" t="str">
        <f t="shared" si="0"/>
        <v>HDFC</v>
      </c>
      <c r="G52" s="3">
        <f t="shared" si="1"/>
        <v>1</v>
      </c>
      <c r="H52" s="7">
        <f t="shared" si="2"/>
        <v>-7.3933772201526665E-3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-7.3933772201526665E-3</v>
      </c>
    </row>
    <row r="53" spans="1:12" x14ac:dyDescent="0.2">
      <c r="A53" t="s">
        <v>62</v>
      </c>
      <c r="B53">
        <v>-0.186109661644</v>
      </c>
      <c r="C53">
        <v>0.19695311376499999</v>
      </c>
      <c r="D53">
        <v>169</v>
      </c>
      <c r="E53">
        <v>50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t="s">
        <v>63</v>
      </c>
      <c r="B54">
        <v>-0.54886693502700001</v>
      </c>
      <c r="C54">
        <v>0.58409032097000002</v>
      </c>
      <c r="D54">
        <v>178</v>
      </c>
      <c r="E54">
        <v>48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t="s">
        <v>64</v>
      </c>
      <c r="B55">
        <v>-0.37709500381700001</v>
      </c>
      <c r="C55">
        <v>0.43852092648399998</v>
      </c>
      <c r="D55">
        <v>180</v>
      </c>
      <c r="E55">
        <v>52</v>
      </c>
      <c r="F55" s="5" t="str">
        <f t="shared" si="0"/>
        <v>HDFCBANK</v>
      </c>
      <c r="G55" s="3">
        <f t="shared" si="1"/>
        <v>1</v>
      </c>
      <c r="H55" s="7">
        <f t="shared" si="2"/>
        <v>-0.37069053349600001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t="s">
        <v>65</v>
      </c>
      <c r="B56">
        <v>7.0909174485699999E-2</v>
      </c>
      <c r="C56">
        <v>0.204007112957</v>
      </c>
      <c r="D56">
        <v>133</v>
      </c>
      <c r="E56">
        <v>46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t="s">
        <v>66</v>
      </c>
      <c r="B57">
        <v>-9.1047705456799993E-2</v>
      </c>
      <c r="C57">
        <v>0.30300774603899999</v>
      </c>
      <c r="D57">
        <v>163</v>
      </c>
      <c r="E57">
        <v>61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t="s">
        <v>67</v>
      </c>
      <c r="B58">
        <v>5.2649570383900002E-2</v>
      </c>
      <c r="C58">
        <v>0.17125456373100001</v>
      </c>
      <c r="D58">
        <v>152</v>
      </c>
      <c r="E58">
        <v>66</v>
      </c>
      <c r="F58" s="5" t="str">
        <f t="shared" si="0"/>
        <v>HEROMOTOCO</v>
      </c>
      <c r="G58" s="3">
        <f t="shared" si="1"/>
        <v>1</v>
      </c>
      <c r="H58" s="7">
        <f t="shared" si="2"/>
        <v>1.0837013137600002E-2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1.0837013137600002E-2</v>
      </c>
    </row>
    <row r="59" spans="1:12" x14ac:dyDescent="0.2">
      <c r="A59" t="s">
        <v>68</v>
      </c>
      <c r="B59">
        <v>-3.4824175284699999E-2</v>
      </c>
      <c r="C59">
        <v>0.42536579171799999</v>
      </c>
      <c r="D59">
        <v>153</v>
      </c>
      <c r="E59">
        <v>62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69</v>
      </c>
      <c r="B60">
        <v>0.118471622283</v>
      </c>
      <c r="C60">
        <v>0.16413176895500001</v>
      </c>
      <c r="D60">
        <v>159</v>
      </c>
      <c r="E60">
        <v>60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70</v>
      </c>
      <c r="B61">
        <v>0.399402027903</v>
      </c>
      <c r="C61">
        <v>0.23117999595800001</v>
      </c>
      <c r="D61">
        <v>158</v>
      </c>
      <c r="E61">
        <v>74</v>
      </c>
      <c r="F61" s="5" t="str">
        <f t="shared" si="0"/>
        <v>HINDALCO</v>
      </c>
      <c r="G61" s="3">
        <f t="shared" si="1"/>
        <v>1</v>
      </c>
      <c r="H61" s="7">
        <f t="shared" si="2"/>
        <v>0.16101649163376666</v>
      </c>
      <c r="I61" s="7">
        <f t="shared" si="3"/>
        <v>1</v>
      </c>
      <c r="J61" s="7">
        <f t="shared" si="6"/>
        <v>0</v>
      </c>
      <c r="K61" s="7">
        <f t="shared" si="4"/>
        <v>0</v>
      </c>
      <c r="L61" s="7">
        <f t="shared" si="5"/>
        <v>0.16101649163376666</v>
      </c>
    </row>
    <row r="62" spans="1:12" x14ac:dyDescent="0.2">
      <c r="A62" t="s">
        <v>71</v>
      </c>
      <c r="B62">
        <v>-0.33641638412399999</v>
      </c>
      <c r="C62">
        <v>0.35042883557100002</v>
      </c>
      <c r="D62">
        <v>162</v>
      </c>
      <c r="E62">
        <v>50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t="s">
        <v>72</v>
      </c>
      <c r="B63">
        <v>-1.6991481038700001E-2</v>
      </c>
      <c r="C63">
        <v>0.29888789866299997</v>
      </c>
      <c r="D63">
        <v>164</v>
      </c>
      <c r="E63">
        <v>60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t="s">
        <v>73</v>
      </c>
      <c r="B64">
        <v>-9.6403172066300002E-2</v>
      </c>
      <c r="C64">
        <v>0.19044261138999999</v>
      </c>
      <c r="D64">
        <v>167</v>
      </c>
      <c r="E64">
        <v>62</v>
      </c>
      <c r="F64" s="5" t="str">
        <f t="shared" si="0"/>
        <v>HINDUNILVR</v>
      </c>
      <c r="G64" s="3">
        <f t="shared" si="1"/>
        <v>1</v>
      </c>
      <c r="H64" s="7">
        <f t="shared" si="2"/>
        <v>-0.14993701240966667</v>
      </c>
      <c r="I64" s="7">
        <f t="shared" si="3"/>
        <v>1</v>
      </c>
      <c r="J64" s="7">
        <f t="shared" si="6"/>
        <v>0</v>
      </c>
      <c r="K64" s="7">
        <f t="shared" si="4"/>
        <v>1</v>
      </c>
      <c r="L64" s="7">
        <f t="shared" si="5"/>
        <v>0</v>
      </c>
    </row>
    <row r="65" spans="1:12" x14ac:dyDescent="0.2">
      <c r="A65" t="s">
        <v>74</v>
      </c>
      <c r="B65">
        <v>0.111920735502</v>
      </c>
      <c r="C65">
        <v>0.16586840543600001</v>
      </c>
      <c r="D65">
        <v>164</v>
      </c>
      <c r="E65">
        <v>62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75</v>
      </c>
      <c r="B66">
        <v>0.22258670746299999</v>
      </c>
      <c r="C66">
        <v>0.21402640432700001</v>
      </c>
      <c r="D66">
        <v>148</v>
      </c>
      <c r="E66">
        <v>59</v>
      </c>
      <c r="F66" s="5" t="str">
        <f t="shared" si="0"/>
        <v>IBULHSGFIN</v>
      </c>
      <c r="G66" s="3">
        <f t="shared" si="1"/>
        <v>1</v>
      </c>
      <c r="H66" s="7">
        <f t="shared" si="2"/>
        <v>0.16725372148250001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76</v>
      </c>
      <c r="B67">
        <v>-2.9170523017800001E-2</v>
      </c>
      <c r="C67">
        <v>0.302364426741</v>
      </c>
      <c r="D67">
        <v>166</v>
      </c>
      <c r="E67">
        <v>67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77</v>
      </c>
      <c r="B68">
        <v>0.21256518576299999</v>
      </c>
      <c r="C68">
        <v>0.13515924443800001</v>
      </c>
      <c r="D68">
        <v>143</v>
      </c>
      <c r="E68">
        <v>63</v>
      </c>
      <c r="F68" s="5" t="str">
        <f t="shared" si="7"/>
        <v>ICICIBANK</v>
      </c>
      <c r="G68" s="3">
        <f t="shared" si="8"/>
        <v>1</v>
      </c>
      <c r="H68" s="7">
        <f t="shared" si="2"/>
        <v>9.1697331372599999E-2</v>
      </c>
      <c r="I68" s="7">
        <f t="shared" si="3"/>
        <v>0</v>
      </c>
      <c r="J68" s="7">
        <f t="shared" si="6"/>
        <v>0</v>
      </c>
      <c r="K68" s="7">
        <f t="shared" si="4"/>
        <v>0</v>
      </c>
      <c r="L68" s="7">
        <f t="shared" si="5"/>
        <v>9.1697331372599999E-2</v>
      </c>
    </row>
    <row r="69" spans="1:12" x14ac:dyDescent="0.2">
      <c r="A69" t="s">
        <v>78</v>
      </c>
      <c r="B69">
        <v>3.6791838096E-2</v>
      </c>
      <c r="C69">
        <v>0.30243324389199999</v>
      </c>
      <c r="D69">
        <v>143</v>
      </c>
      <c r="E69">
        <v>52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79</v>
      </c>
      <c r="B70">
        <v>-0.20816103193300001</v>
      </c>
      <c r="C70">
        <v>0.25348921440900002</v>
      </c>
      <c r="D70">
        <v>166</v>
      </c>
      <c r="E70">
        <v>57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80</v>
      </c>
      <c r="B71">
        <v>-3.5613011556299999E-2</v>
      </c>
      <c r="C71">
        <v>0.11885362283799999</v>
      </c>
      <c r="D71">
        <v>172</v>
      </c>
      <c r="E71">
        <v>68</v>
      </c>
      <c r="F71" s="5" t="str">
        <f t="shared" si="7"/>
        <v>INDUSINDBK</v>
      </c>
      <c r="G71" s="3">
        <f t="shared" si="8"/>
        <v>1</v>
      </c>
      <c r="H71" s="7">
        <f t="shared" si="9"/>
        <v>-6.8994068464433331E-2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-6.8994068464433331E-2</v>
      </c>
    </row>
    <row r="72" spans="1:12" x14ac:dyDescent="0.2">
      <c r="A72" t="s">
        <v>81</v>
      </c>
      <c r="B72">
        <v>-3.8690453644100002E-2</v>
      </c>
      <c r="C72">
        <v>0.37482536158700003</v>
      </c>
      <c r="D72">
        <v>162</v>
      </c>
      <c r="E72">
        <v>62</v>
      </c>
      <c r="F72" s="5" t="str">
        <f t="shared" si="7"/>
        <v>INFRATEL</v>
      </c>
      <c r="G72" s="3">
        <f t="shared" si="8"/>
        <v>1</v>
      </c>
      <c r="H72" s="7">
        <f t="shared" si="9"/>
        <v>-3.7151732600200001E-2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1</v>
      </c>
      <c r="L72" s="7">
        <f t="shared" si="12"/>
        <v>0</v>
      </c>
    </row>
    <row r="73" spans="1:12" x14ac:dyDescent="0.2">
      <c r="A73" t="s">
        <v>82</v>
      </c>
      <c r="B73">
        <v>0.206726406</v>
      </c>
      <c r="C73">
        <v>0.12107295</v>
      </c>
      <c r="D73">
        <v>146</v>
      </c>
      <c r="E73">
        <v>59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83</v>
      </c>
      <c r="B74">
        <v>3.7009489777100002E-2</v>
      </c>
      <c r="C74">
        <v>0.174923574247</v>
      </c>
      <c r="D74">
        <v>154</v>
      </c>
      <c r="E74">
        <v>57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84</v>
      </c>
      <c r="B75">
        <v>3.2590566945399999E-3</v>
      </c>
      <c r="C75">
        <v>0.12651280517899999</v>
      </c>
      <c r="D75">
        <v>160</v>
      </c>
      <c r="E75">
        <v>64</v>
      </c>
      <c r="F75" s="5" t="str">
        <f t="shared" si="7"/>
        <v>INFY</v>
      </c>
      <c r="G75" s="3">
        <f t="shared" si="8"/>
        <v>1</v>
      </c>
      <c r="H75" s="7">
        <f t="shared" si="9"/>
        <v>8.2331650823879998E-2</v>
      </c>
      <c r="I75" s="7">
        <f t="shared" si="10"/>
        <v>1</v>
      </c>
      <c r="J75" s="7">
        <f t="shared" si="13"/>
        <v>1</v>
      </c>
      <c r="K75" s="7">
        <f t="shared" si="11"/>
        <v>0</v>
      </c>
      <c r="L75" s="7">
        <f t="shared" si="12"/>
        <v>0</v>
      </c>
    </row>
    <row r="76" spans="1:12" x14ac:dyDescent="0.2">
      <c r="A76" t="s">
        <v>85</v>
      </c>
      <c r="B76">
        <v>0.31466201659100002</v>
      </c>
      <c r="C76">
        <v>0.138612565844</v>
      </c>
      <c r="D76">
        <v>131</v>
      </c>
      <c r="E76">
        <v>58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86</v>
      </c>
      <c r="B77">
        <v>-0.11026381346399999</v>
      </c>
      <c r="C77">
        <v>0.21239804522799999</v>
      </c>
      <c r="D77">
        <v>163</v>
      </c>
      <c r="E77">
        <v>63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87</v>
      </c>
      <c r="B78">
        <v>0.11398087525300001</v>
      </c>
      <c r="C78">
        <v>0.151383722789</v>
      </c>
      <c r="D78">
        <v>166</v>
      </c>
      <c r="E78">
        <v>64</v>
      </c>
      <c r="F78" s="5" t="str">
        <f t="shared" si="7"/>
        <v>IOC</v>
      </c>
      <c r="G78" s="3">
        <f t="shared" si="8"/>
        <v>1</v>
      </c>
      <c r="H78" s="7">
        <f t="shared" si="9"/>
        <v>0.10612635946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0.10612635946</v>
      </c>
    </row>
    <row r="79" spans="1:12" x14ac:dyDescent="0.2">
      <c r="A79" t="s">
        <v>88</v>
      </c>
      <c r="B79">
        <v>-8.1378542931799996E-2</v>
      </c>
      <c r="C79">
        <v>0.17933430570200001</v>
      </c>
      <c r="D79">
        <v>155</v>
      </c>
      <c r="E79">
        <v>61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t="s">
        <v>89</v>
      </c>
      <c r="B80">
        <v>8.9067104827400004E-2</v>
      </c>
      <c r="C80">
        <v>0.15652309045099999</v>
      </c>
      <c r="D80">
        <v>156</v>
      </c>
      <c r="E80">
        <v>60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t="s">
        <v>90</v>
      </c>
      <c r="B81">
        <v>-9.24779633081E-2</v>
      </c>
      <c r="C81">
        <v>0.30447847309300002</v>
      </c>
      <c r="D81">
        <v>171</v>
      </c>
      <c r="E81">
        <v>65</v>
      </c>
      <c r="F81" s="5" t="str">
        <f t="shared" si="7"/>
        <v>ITC</v>
      </c>
      <c r="G81" s="3">
        <f t="shared" si="8"/>
        <v>1</v>
      </c>
      <c r="H81" s="7">
        <f t="shared" si="9"/>
        <v>-2.8263133804166663E-2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-2.8263133804166663E-2</v>
      </c>
    </row>
    <row r="82" spans="1:12" x14ac:dyDescent="0.2">
      <c r="A82" t="s">
        <v>91</v>
      </c>
      <c r="B82">
        <v>-0.16808716058500001</v>
      </c>
      <c r="C82">
        <v>0.20516779713399999</v>
      </c>
      <c r="D82">
        <v>148</v>
      </c>
      <c r="E82">
        <v>49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t="s">
        <v>92</v>
      </c>
      <c r="B83">
        <v>-0.267338732528</v>
      </c>
      <c r="C83">
        <v>0.34825166236499999</v>
      </c>
      <c r="D83">
        <v>187</v>
      </c>
      <c r="E83">
        <v>62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t="s">
        <v>93</v>
      </c>
      <c r="B84">
        <v>-0.27166109447800002</v>
      </c>
      <c r="C84">
        <v>0.28551249597299999</v>
      </c>
      <c r="D84">
        <v>173</v>
      </c>
      <c r="E84">
        <v>59</v>
      </c>
      <c r="F84" s="5" t="str">
        <f t="shared" si="7"/>
        <v>KOTAKBANK</v>
      </c>
      <c r="G84" s="3">
        <f t="shared" si="8"/>
        <v>1</v>
      </c>
      <c r="H84" s="7">
        <f t="shared" si="9"/>
        <v>-0.23569566253033333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94</v>
      </c>
      <c r="B85">
        <v>0.27801079956699998</v>
      </c>
      <c r="C85">
        <v>0.14981226245400001</v>
      </c>
      <c r="D85">
        <v>133</v>
      </c>
      <c r="E85">
        <v>58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95</v>
      </c>
      <c r="B86">
        <v>9.1340735043200005E-2</v>
      </c>
      <c r="C86">
        <v>0.15698420862099999</v>
      </c>
      <c r="D86">
        <v>156</v>
      </c>
      <c r="E86">
        <v>69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96</v>
      </c>
      <c r="B87">
        <v>3.8602964334399997E-2</v>
      </c>
      <c r="C87">
        <v>0.183946834186</v>
      </c>
      <c r="D87">
        <v>167</v>
      </c>
      <c r="E87">
        <v>64</v>
      </c>
      <c r="F87" s="5" t="str">
        <f t="shared" si="7"/>
        <v>LT</v>
      </c>
      <c r="G87" s="3">
        <f t="shared" si="8"/>
        <v>1</v>
      </c>
      <c r="H87" s="7">
        <f t="shared" si="9"/>
        <v>0.13598483298153333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97</v>
      </c>
      <c r="B88">
        <v>0.16417222164199999</v>
      </c>
      <c r="C88">
        <v>0.119337580831</v>
      </c>
      <c r="D88">
        <v>141</v>
      </c>
      <c r="E88">
        <v>61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98</v>
      </c>
      <c r="B89">
        <v>0.19702826615399999</v>
      </c>
      <c r="C89">
        <v>0.23165659688099999</v>
      </c>
      <c r="D89">
        <v>148</v>
      </c>
      <c r="E89">
        <v>61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99</v>
      </c>
      <c r="B90">
        <v>0.44585110594499999</v>
      </c>
      <c r="C90">
        <v>0.139285015057</v>
      </c>
      <c r="D90">
        <v>144</v>
      </c>
      <c r="E90">
        <v>64</v>
      </c>
      <c r="F90" s="5" t="str">
        <f t="shared" si="7"/>
        <v>LUPIN</v>
      </c>
      <c r="G90" s="3">
        <f t="shared" si="8"/>
        <v>1</v>
      </c>
      <c r="H90" s="7">
        <f t="shared" si="9"/>
        <v>0.26901719791366668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t="s">
        <v>100</v>
      </c>
      <c r="B91">
        <v>-0.24337002434499999</v>
      </c>
      <c r="C91">
        <v>0.33153472862900002</v>
      </c>
      <c r="D91">
        <v>151</v>
      </c>
      <c r="E91">
        <v>51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t="s">
        <v>101</v>
      </c>
      <c r="B92">
        <v>0.15357217703500001</v>
      </c>
      <c r="C92">
        <v>0.16852833248400001</v>
      </c>
      <c r="D92">
        <v>146</v>
      </c>
      <c r="E92">
        <v>59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t="s">
        <v>102</v>
      </c>
      <c r="B93">
        <v>-0.18255077753499999</v>
      </c>
      <c r="C93">
        <v>0.31122047983200002</v>
      </c>
      <c r="D93">
        <v>158</v>
      </c>
      <c r="E93">
        <v>63</v>
      </c>
      <c r="F93" s="5" t="str">
        <f t="shared" si="7"/>
        <v>M&amp;M</v>
      </c>
      <c r="G93" s="3">
        <f t="shared" si="8"/>
        <v>1</v>
      </c>
      <c r="H93" s="7">
        <f t="shared" si="9"/>
        <v>-9.0782874948333328E-2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-9.0782874948333328E-2</v>
      </c>
    </row>
    <row r="94" spans="1:12" x14ac:dyDescent="0.2">
      <c r="A94" t="s">
        <v>103</v>
      </c>
      <c r="B94">
        <v>0.213259858233</v>
      </c>
      <c r="C94">
        <v>0.166925939335</v>
      </c>
      <c r="D94">
        <v>126</v>
      </c>
      <c r="E94">
        <v>51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104</v>
      </c>
      <c r="B95">
        <v>0.23252239213600001</v>
      </c>
      <c r="C95">
        <v>9.4977838902600004E-2</v>
      </c>
      <c r="D95">
        <v>153</v>
      </c>
      <c r="E95">
        <v>58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105</v>
      </c>
      <c r="B96">
        <v>0.31875280601700001</v>
      </c>
      <c r="C96">
        <v>0.14729630852700001</v>
      </c>
      <c r="D96">
        <v>146</v>
      </c>
      <c r="E96">
        <v>59</v>
      </c>
      <c r="F96" s="5" t="str">
        <f t="shared" si="7"/>
        <v>MARUTI</v>
      </c>
      <c r="G96" s="3">
        <f t="shared" si="8"/>
        <v>1</v>
      </c>
      <c r="H96" s="7">
        <f t="shared" si="9"/>
        <v>0.25484501879533333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106</v>
      </c>
      <c r="B97">
        <v>0.255050893911</v>
      </c>
      <c r="C97">
        <v>0.17124570578100001</v>
      </c>
      <c r="D97">
        <v>138</v>
      </c>
      <c r="E97">
        <v>56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107</v>
      </c>
      <c r="B98">
        <v>0.22242757103300001</v>
      </c>
      <c r="C98">
        <v>0.12729028637000001</v>
      </c>
      <c r="D98">
        <v>142</v>
      </c>
      <c r="E98">
        <v>66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108</v>
      </c>
      <c r="B99">
        <v>-0.32596143693500002</v>
      </c>
      <c r="C99">
        <v>0.46960049318199998</v>
      </c>
      <c r="D99">
        <v>165</v>
      </c>
      <c r="E99">
        <v>52</v>
      </c>
      <c r="F99" s="5" t="str">
        <f t="shared" si="7"/>
        <v>NTPC</v>
      </c>
      <c r="G99" s="3">
        <f t="shared" si="8"/>
        <v>1</v>
      </c>
      <c r="H99" s="7">
        <f t="shared" si="9"/>
        <v>5.0505676003000009E-2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5.0505676003000009E-2</v>
      </c>
    </row>
    <row r="100" spans="1:12" x14ac:dyDescent="0.2">
      <c r="A100" t="s">
        <v>109</v>
      </c>
      <c r="B100">
        <v>0.16263007810399999</v>
      </c>
      <c r="C100">
        <v>0.12726708296899999</v>
      </c>
      <c r="D100">
        <v>138</v>
      </c>
      <c r="E100">
        <v>58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110</v>
      </c>
      <c r="B101">
        <v>0.29514021372299998</v>
      </c>
      <c r="C101">
        <v>9.75486682592E-2</v>
      </c>
      <c r="D101">
        <v>153</v>
      </c>
      <c r="E101">
        <v>58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111</v>
      </c>
      <c r="B102">
        <v>0.449694258151</v>
      </c>
      <c r="C102">
        <v>0.21685080267699999</v>
      </c>
      <c r="D102">
        <v>148</v>
      </c>
      <c r="E102">
        <v>63</v>
      </c>
      <c r="F102" s="5" t="str">
        <f t="shared" si="7"/>
        <v>ONGC</v>
      </c>
      <c r="G102" s="3">
        <f t="shared" si="8"/>
        <v>1</v>
      </c>
      <c r="H102" s="7">
        <f t="shared" si="9"/>
        <v>0.30248818332599997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t="s">
        <v>112</v>
      </c>
      <c r="B103">
        <v>-0.14814809378999999</v>
      </c>
      <c r="C103">
        <v>0.23498030442599999</v>
      </c>
      <c r="D103">
        <v>150</v>
      </c>
      <c r="E103">
        <v>54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t="s">
        <v>113</v>
      </c>
      <c r="B104">
        <v>-0.30286361487500002</v>
      </c>
      <c r="C104">
        <v>0.40219468311599998</v>
      </c>
      <c r="D104">
        <v>166</v>
      </c>
      <c r="E104">
        <v>58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t="s">
        <v>114</v>
      </c>
      <c r="B105">
        <v>-0.22424661490799999</v>
      </c>
      <c r="C105">
        <v>0.33083270273299997</v>
      </c>
      <c r="D105">
        <v>159</v>
      </c>
      <c r="E105">
        <v>57</v>
      </c>
      <c r="F105" s="5" t="str">
        <f t="shared" si="7"/>
        <v>POWERGRID</v>
      </c>
      <c r="G105" s="3">
        <f t="shared" si="8"/>
        <v>1</v>
      </c>
      <c r="H105" s="7">
        <f t="shared" si="9"/>
        <v>-0.22508610785766667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115</v>
      </c>
      <c r="B106">
        <v>-5.8470626358400002E-2</v>
      </c>
      <c r="C106">
        <v>0.232162985563</v>
      </c>
      <c r="D106">
        <v>151</v>
      </c>
      <c r="E106">
        <v>58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116</v>
      </c>
      <c r="B107">
        <v>0.20222253506599999</v>
      </c>
      <c r="C107">
        <v>9.3171591781399998E-2</v>
      </c>
      <c r="D107">
        <v>157</v>
      </c>
      <c r="E107">
        <v>65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117</v>
      </c>
      <c r="B108">
        <v>-0.207368788365</v>
      </c>
      <c r="C108">
        <v>0.29189729146600002</v>
      </c>
      <c r="D108">
        <v>167</v>
      </c>
      <c r="E108">
        <v>56</v>
      </c>
      <c r="F108" s="5" t="str">
        <f t="shared" si="7"/>
        <v>RELIANCE</v>
      </c>
      <c r="G108" s="3">
        <f t="shared" si="8"/>
        <v>1</v>
      </c>
      <c r="H108" s="7">
        <f t="shared" si="9"/>
        <v>-2.1205626552466671E-2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-2.1205626552466671E-2</v>
      </c>
    </row>
    <row r="109" spans="1:12" x14ac:dyDescent="0.2">
      <c r="A109" t="s">
        <v>118</v>
      </c>
      <c r="B109">
        <v>0.25045862290300003</v>
      </c>
      <c r="C109">
        <v>0.18296697183300001</v>
      </c>
      <c r="D109">
        <v>148</v>
      </c>
      <c r="E109">
        <v>60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119</v>
      </c>
      <c r="B110">
        <v>0.15419326218099999</v>
      </c>
      <c r="C110">
        <v>0.138061078644</v>
      </c>
      <c r="D110">
        <v>152</v>
      </c>
      <c r="E110">
        <v>63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120</v>
      </c>
      <c r="B111">
        <v>0.50002817475700001</v>
      </c>
      <c r="C111">
        <v>0.107996312774</v>
      </c>
      <c r="D111">
        <v>157</v>
      </c>
      <c r="E111">
        <v>67</v>
      </c>
      <c r="F111" s="5" t="str">
        <f t="shared" si="7"/>
        <v>SBIN</v>
      </c>
      <c r="G111" s="3">
        <f t="shared" si="8"/>
        <v>1</v>
      </c>
      <c r="H111" s="7">
        <f t="shared" si="9"/>
        <v>0.30156001994700005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t="s">
        <v>121</v>
      </c>
      <c r="B112">
        <v>-0.19154023016499999</v>
      </c>
      <c r="C112">
        <v>0.286359918474</v>
      </c>
      <c r="D112">
        <v>145</v>
      </c>
      <c r="E112">
        <v>55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t="s">
        <v>122</v>
      </c>
      <c r="B113">
        <v>0.119377520527</v>
      </c>
      <c r="C113">
        <v>0.27045837512100002</v>
      </c>
      <c r="D113">
        <v>130</v>
      </c>
      <c r="E113">
        <v>56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t="s">
        <v>123</v>
      </c>
      <c r="B114">
        <v>0.249592122286</v>
      </c>
      <c r="C114">
        <v>0.14907341659000001</v>
      </c>
      <c r="D114">
        <v>160</v>
      </c>
      <c r="E114">
        <v>63</v>
      </c>
      <c r="F114" s="5" t="str">
        <f t="shared" si="7"/>
        <v>SUNPHARMA</v>
      </c>
      <c r="G114" s="3">
        <f t="shared" si="8"/>
        <v>1</v>
      </c>
      <c r="H114" s="7">
        <f t="shared" si="9"/>
        <v>5.9143137549333334E-2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5.9143137549333334E-2</v>
      </c>
    </row>
    <row r="115" spans="1:12" x14ac:dyDescent="0.2">
      <c r="A115" t="s">
        <v>124</v>
      </c>
      <c r="B115">
        <v>3.7379751375900001E-2</v>
      </c>
      <c r="C115">
        <v>0.21905417160000001</v>
      </c>
      <c r="D115">
        <v>154</v>
      </c>
      <c r="E115">
        <v>57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t="s">
        <v>125</v>
      </c>
      <c r="B116">
        <v>0.31584630844799999</v>
      </c>
      <c r="C116">
        <v>0.21061871751399999</v>
      </c>
      <c r="D116">
        <v>159</v>
      </c>
      <c r="E116">
        <v>68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t="s">
        <v>126</v>
      </c>
      <c r="B117">
        <v>0.39092426418199999</v>
      </c>
      <c r="C117">
        <v>0.14519232622799999</v>
      </c>
      <c r="D117">
        <v>153</v>
      </c>
      <c r="E117">
        <v>58</v>
      </c>
      <c r="F117" s="5" t="str">
        <f t="shared" si="7"/>
        <v>TATAMOTORS</v>
      </c>
      <c r="G117" s="3">
        <f t="shared" si="8"/>
        <v>1</v>
      </c>
      <c r="H117" s="7">
        <f t="shared" si="9"/>
        <v>0.24805010800196667</v>
      </c>
      <c r="I117" s="7">
        <f t="shared" si="10"/>
        <v>1</v>
      </c>
      <c r="J117" s="7">
        <f t="shared" si="13"/>
        <v>1</v>
      </c>
      <c r="K117" s="7">
        <f t="shared" si="11"/>
        <v>0</v>
      </c>
      <c r="L117" s="7">
        <f t="shared" si="12"/>
        <v>0</v>
      </c>
    </row>
    <row r="118" spans="1:12" x14ac:dyDescent="0.2">
      <c r="A118" t="s">
        <v>127</v>
      </c>
      <c r="B118">
        <v>0.18299313804100001</v>
      </c>
      <c r="C118">
        <v>0.28227834438400001</v>
      </c>
      <c r="D118">
        <v>143</v>
      </c>
      <c r="E118">
        <v>63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128</v>
      </c>
      <c r="B119">
        <v>0.26744222260299999</v>
      </c>
      <c r="C119">
        <v>0.18003537315500001</v>
      </c>
      <c r="D119">
        <v>169</v>
      </c>
      <c r="E119">
        <v>71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129</v>
      </c>
      <c r="B120">
        <v>1.2380460716E-2</v>
      </c>
      <c r="C120">
        <v>0.25392519809300002</v>
      </c>
      <c r="D120">
        <v>157</v>
      </c>
      <c r="E120">
        <v>62</v>
      </c>
      <c r="F120" s="5" t="str">
        <f t="shared" si="7"/>
        <v>TATAMTRDVR</v>
      </c>
      <c r="G120" s="3">
        <f t="shared" si="8"/>
        <v>1</v>
      </c>
      <c r="H120" s="7">
        <f t="shared" si="9"/>
        <v>0.15427194045333334</v>
      </c>
      <c r="I120" s="7">
        <f t="shared" si="10"/>
        <v>1</v>
      </c>
      <c r="J120" s="7">
        <f t="shared" si="13"/>
        <v>1</v>
      </c>
      <c r="K120" s="7">
        <f t="shared" si="11"/>
        <v>0</v>
      </c>
      <c r="L120" s="7">
        <f t="shared" si="12"/>
        <v>0</v>
      </c>
    </row>
    <row r="121" spans="1:12" x14ac:dyDescent="0.2">
      <c r="A121" t="s">
        <v>130</v>
      </c>
      <c r="B121">
        <v>0.85283361091499998</v>
      </c>
      <c r="C121">
        <v>7.8968708313699995E-2</v>
      </c>
      <c r="D121">
        <v>123</v>
      </c>
      <c r="E121">
        <v>63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131</v>
      </c>
      <c r="B122">
        <v>-0.10547763358499999</v>
      </c>
      <c r="C122">
        <v>0.41316726087900002</v>
      </c>
      <c r="D122">
        <v>176</v>
      </c>
      <c r="E122">
        <v>65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132</v>
      </c>
      <c r="B123">
        <v>-0.115573284128</v>
      </c>
      <c r="C123">
        <v>0.36168262674200002</v>
      </c>
      <c r="D123">
        <v>161</v>
      </c>
      <c r="E123">
        <v>59</v>
      </c>
      <c r="F123" s="5" t="str">
        <f t="shared" si="7"/>
        <v>TATAPOWER</v>
      </c>
      <c r="G123" s="3">
        <f t="shared" si="8"/>
        <v>1</v>
      </c>
      <c r="H123" s="7">
        <f t="shared" si="9"/>
        <v>0.21059423106733335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0.21059423106733335</v>
      </c>
    </row>
    <row r="124" spans="1:12" x14ac:dyDescent="0.2">
      <c r="A124" t="s">
        <v>133</v>
      </c>
      <c r="B124">
        <v>0.38159270490300001</v>
      </c>
      <c r="C124">
        <v>0.117957373686</v>
      </c>
      <c r="D124">
        <v>140</v>
      </c>
      <c r="E124">
        <v>63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134</v>
      </c>
      <c r="B125">
        <v>0.46702774235099997</v>
      </c>
      <c r="C125">
        <v>0.169421377279</v>
      </c>
      <c r="D125">
        <v>153</v>
      </c>
      <c r="E125">
        <v>64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135</v>
      </c>
      <c r="B126">
        <v>0.32302772755499998</v>
      </c>
      <c r="C126">
        <v>0.194463835886</v>
      </c>
      <c r="D126">
        <v>153</v>
      </c>
      <c r="E126">
        <v>64</v>
      </c>
      <c r="F126" s="5" t="str">
        <f t="shared" si="7"/>
        <v>TATASTEEL</v>
      </c>
      <c r="G126" s="3">
        <f t="shared" si="8"/>
        <v>1</v>
      </c>
      <c r="H126" s="7">
        <f t="shared" si="9"/>
        <v>0.39054939160300001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136</v>
      </c>
      <c r="B127">
        <v>7.41872207698E-2</v>
      </c>
      <c r="C127">
        <v>9.2884182249799996E-2</v>
      </c>
      <c r="D127">
        <v>139</v>
      </c>
      <c r="E127">
        <v>52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137</v>
      </c>
      <c r="B128">
        <v>-6.7191959885299996E-2</v>
      </c>
      <c r="C128">
        <v>0.289802453131</v>
      </c>
      <c r="D128">
        <v>172</v>
      </c>
      <c r="E128">
        <v>67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138</v>
      </c>
      <c r="B129">
        <v>0.170044879398</v>
      </c>
      <c r="C129">
        <v>0.10078912713800001</v>
      </c>
      <c r="D129">
        <v>143</v>
      </c>
      <c r="E129">
        <v>65</v>
      </c>
      <c r="F129" s="5" t="str">
        <f t="shared" si="7"/>
        <v>TCS</v>
      </c>
      <c r="G129" s="3">
        <f t="shared" si="8"/>
        <v>1</v>
      </c>
      <c r="H129" s="7">
        <f t="shared" si="9"/>
        <v>5.9013380094166672E-2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5.9013380094166672E-2</v>
      </c>
    </row>
    <row r="130" spans="1:12" x14ac:dyDescent="0.2">
      <c r="A130" t="s">
        <v>139</v>
      </c>
      <c r="B130">
        <v>0.13959970210700001</v>
      </c>
      <c r="C130">
        <v>7.5430423378299999E-2</v>
      </c>
      <c r="D130">
        <v>149</v>
      </c>
      <c r="E130">
        <v>66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140</v>
      </c>
      <c r="B131">
        <v>0.23730170843599999</v>
      </c>
      <c r="C131">
        <v>0.24322181398000001</v>
      </c>
      <c r="D131">
        <v>147</v>
      </c>
      <c r="E131">
        <v>67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141</v>
      </c>
      <c r="B132">
        <v>5.7151031460499997E-2</v>
      </c>
      <c r="C132">
        <v>0.26623321045800002</v>
      </c>
      <c r="D132">
        <v>140</v>
      </c>
      <c r="E132">
        <v>54</v>
      </c>
      <c r="F132" s="5" t="str">
        <f t="shared" si="14"/>
        <v>TECHM</v>
      </c>
      <c r="G132" s="3">
        <f t="shared" si="15"/>
        <v>1</v>
      </c>
      <c r="H132" s="7">
        <f t="shared" si="9"/>
        <v>0.1446841473345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142</v>
      </c>
      <c r="B133">
        <v>0.189652888193</v>
      </c>
      <c r="C133">
        <v>0.15669103554200001</v>
      </c>
      <c r="D133">
        <v>134</v>
      </c>
      <c r="E133">
        <v>57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t="s">
        <v>143</v>
      </c>
      <c r="B134">
        <v>0.200637161811</v>
      </c>
      <c r="C134">
        <v>0.17573401109299999</v>
      </c>
      <c r="D134">
        <v>150</v>
      </c>
      <c r="E134">
        <v>66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144</v>
      </c>
      <c r="B135">
        <v>0.12563954828099999</v>
      </c>
      <c r="C135">
        <v>0.13686453099500001</v>
      </c>
      <c r="D135">
        <v>159</v>
      </c>
      <c r="E135">
        <v>58</v>
      </c>
      <c r="F135" s="5" t="str">
        <f t="shared" si="14"/>
        <v>ULTRACEMCO</v>
      </c>
      <c r="G135" s="3">
        <f t="shared" si="15"/>
        <v>1</v>
      </c>
      <c r="H135" s="7">
        <f t="shared" si="16"/>
        <v>0.17197653276166666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145</v>
      </c>
      <c r="B136">
        <v>0.81422276680500005</v>
      </c>
      <c r="C136">
        <v>0.19943201023500001</v>
      </c>
      <c r="D136">
        <v>155</v>
      </c>
      <c r="E136">
        <v>67</v>
      </c>
      <c r="F136" s="5" t="str">
        <f t="shared" si="14"/>
        <v>VEDL</v>
      </c>
      <c r="G136" s="3">
        <f t="shared" si="15"/>
        <v>1</v>
      </c>
      <c r="H136" s="7">
        <f t="shared" si="16"/>
        <v>0.46993115754300002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t="s">
        <v>146</v>
      </c>
      <c r="B137">
        <v>-0.16110744301900001</v>
      </c>
      <c r="C137">
        <v>0.210713465722</v>
      </c>
      <c r="D137">
        <v>154</v>
      </c>
      <c r="E137">
        <v>58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t="s">
        <v>147</v>
      </c>
      <c r="B138">
        <v>-0.176751216559</v>
      </c>
      <c r="C138">
        <v>0.25724107553800002</v>
      </c>
      <c r="D138">
        <v>162</v>
      </c>
      <c r="E138">
        <v>59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t="s">
        <v>148</v>
      </c>
      <c r="B139">
        <v>-0.230686805184</v>
      </c>
      <c r="C139">
        <v>0.27763279671500002</v>
      </c>
      <c r="D139">
        <v>165</v>
      </c>
      <c r="E139">
        <v>61</v>
      </c>
      <c r="F139" s="5" t="str">
        <f t="shared" si="14"/>
        <v>WIPRO</v>
      </c>
      <c r="G139" s="3">
        <f t="shared" si="15"/>
        <v>1</v>
      </c>
      <c r="H139" s="7">
        <f t="shared" si="16"/>
        <v>-0.18951515492066665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149</v>
      </c>
      <c r="B140">
        <v>0.46602596026799997</v>
      </c>
      <c r="C140">
        <v>0.139919280698</v>
      </c>
      <c r="D140">
        <v>138</v>
      </c>
      <c r="E140">
        <v>58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150</v>
      </c>
      <c r="B141">
        <v>0.226570934305</v>
      </c>
      <c r="C141">
        <v>0.184461298789</v>
      </c>
      <c r="D141">
        <v>161</v>
      </c>
      <c r="E141">
        <v>71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151</v>
      </c>
      <c r="B142">
        <v>0.10666618808599999</v>
      </c>
      <c r="C142">
        <v>0.14651745044200001</v>
      </c>
      <c r="D142">
        <v>165</v>
      </c>
      <c r="E142">
        <v>64</v>
      </c>
      <c r="F142" s="5" t="str">
        <f t="shared" si="14"/>
        <v>YESBANK</v>
      </c>
      <c r="G142" s="3">
        <f t="shared" si="15"/>
        <v>1</v>
      </c>
      <c r="H142" s="7">
        <f t="shared" si="16"/>
        <v>0.26642102755300001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152</v>
      </c>
      <c r="B143">
        <v>1.89038287556E-2</v>
      </c>
      <c r="C143">
        <v>0.17028421537899999</v>
      </c>
      <c r="D143">
        <v>145</v>
      </c>
      <c r="E143">
        <v>60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153</v>
      </c>
      <c r="B144">
        <v>0.20921609022500001</v>
      </c>
      <c r="C144">
        <v>0.196766367548</v>
      </c>
      <c r="D144">
        <v>168</v>
      </c>
      <c r="E144">
        <v>63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154</v>
      </c>
      <c r="B145">
        <v>-0.10169709439999999</v>
      </c>
      <c r="C145">
        <v>0.19958397829899999</v>
      </c>
      <c r="D145">
        <v>178</v>
      </c>
      <c r="E145">
        <v>67</v>
      </c>
      <c r="F145" s="5" t="str">
        <f t="shared" si="14"/>
        <v>ZEEL</v>
      </c>
      <c r="G145" s="3">
        <f t="shared" si="15"/>
        <v>1</v>
      </c>
      <c r="H145" s="7">
        <f t="shared" si="16"/>
        <v>4.2140941526866676E-2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4.2140941526866676E-2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B1" sqref="B1:B1048576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hidden="1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11</v>
      </c>
      <c r="B2">
        <v>1.8501047313000001E-2</v>
      </c>
      <c r="C2">
        <v>0.162681361001</v>
      </c>
      <c r="D2">
        <v>181</v>
      </c>
      <c r="E2">
        <v>68</v>
      </c>
      <c r="F2" s="5" t="str">
        <f>LEFT(A2,LEN(A2)-2)</f>
        <v>ACC</v>
      </c>
      <c r="G2" s="3">
        <f>IF(F2&lt;&gt;F3,1,0)</f>
        <v>0</v>
      </c>
      <c r="H2" s="6">
        <f>COUNTIF(H4:H151,"&lt;&gt;"&amp;0)</f>
        <v>56</v>
      </c>
      <c r="I2" s="6"/>
      <c r="J2" s="6">
        <f>COUNTIF(J4:J145,"&lt;&gt;"&amp;0)</f>
        <v>22</v>
      </c>
      <c r="K2" s="6">
        <f>COUNTIF(K4:K145,"&lt;&gt;"&amp;0)</f>
        <v>5</v>
      </c>
      <c r="L2" s="6">
        <f>COUNTIF(L4:L145,"&gt;"&amp;0)</f>
        <v>14</v>
      </c>
      <c r="M2" s="3">
        <f>AVERAGEIFS(H4:H145,H4:H145,"&gt;"&amp;0,J4:J145,0,K4:K145,0)/3</f>
        <v>2.962321835519088E-2</v>
      </c>
      <c r="N2" s="3">
        <f>AVERAGE(B2:B145)</f>
        <v>0.11728984372786079</v>
      </c>
      <c r="O2" s="3">
        <f>AVERAGE(C2:C145)</f>
        <v>0.23337912470990713</v>
      </c>
    </row>
    <row r="3" spans="1:15" x14ac:dyDescent="0.2">
      <c r="A3" t="s">
        <v>12</v>
      </c>
      <c r="B3">
        <v>4.4774805233400002E-2</v>
      </c>
      <c r="C3">
        <v>0.174588555363</v>
      </c>
      <c r="D3">
        <v>182</v>
      </c>
      <c r="E3">
        <v>69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0.33912429173980113</v>
      </c>
      <c r="K3" s="6">
        <f>AVERAGEIF(K4:K145,1,H4:H151)</f>
        <v>-0.32166679235593337</v>
      </c>
      <c r="L3" s="6">
        <f>COUNTIF(L4:L145,"&lt;"&amp;0)</f>
        <v>9</v>
      </c>
      <c r="M3" s="3">
        <f>AVERAGEIFS(H5:H146,H5:H146,"&lt;"&amp;0,J5:J146,0,K5:K146,0)/3</f>
        <v>-2.4071537480200245E-2</v>
      </c>
    </row>
    <row r="4" spans="1:15" x14ac:dyDescent="0.2">
      <c r="A4" t="s">
        <v>13</v>
      </c>
      <c r="B4">
        <v>0.49091862260699998</v>
      </c>
      <c r="C4">
        <v>0.188133881788</v>
      </c>
      <c r="D4">
        <v>173</v>
      </c>
      <c r="E4">
        <v>73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14</v>
      </c>
      <c r="B5">
        <v>0.32928629486</v>
      </c>
      <c r="C5">
        <v>0.214429804306</v>
      </c>
      <c r="D5">
        <v>172</v>
      </c>
      <c r="E5">
        <v>69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15</v>
      </c>
      <c r="B6">
        <v>0.29725392363800002</v>
      </c>
      <c r="C6">
        <v>0.208845384657</v>
      </c>
      <c r="D6">
        <v>172</v>
      </c>
      <c r="E6">
        <v>69</v>
      </c>
      <c r="F6" s="5" t="str">
        <f t="shared" si="0"/>
        <v>ADANIPORTS</v>
      </c>
      <c r="G6" s="3">
        <f t="shared" si="1"/>
        <v>1</v>
      </c>
      <c r="H6" s="7">
        <f t="shared" si="2"/>
        <v>0.37248628036833331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s="9" t="s">
        <v>16</v>
      </c>
      <c r="B7" s="9">
        <v>-0.27063793054200003</v>
      </c>
      <c r="C7">
        <v>0.50443570241900004</v>
      </c>
      <c r="D7">
        <v>193</v>
      </c>
      <c r="E7">
        <v>66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s="9" t="s">
        <v>17</v>
      </c>
      <c r="B8" s="9">
        <v>-0.32695039328600001</v>
      </c>
      <c r="C8">
        <v>0.464347592935</v>
      </c>
      <c r="D8">
        <v>192</v>
      </c>
      <c r="E8">
        <v>70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s="9" t="s">
        <v>18</v>
      </c>
      <c r="B9" s="9">
        <v>-0.267527615557</v>
      </c>
      <c r="C9">
        <v>0.392797796112</v>
      </c>
      <c r="D9">
        <v>191</v>
      </c>
      <c r="E9">
        <v>60</v>
      </c>
      <c r="F9" s="5" t="str">
        <f t="shared" si="0"/>
        <v>AMBUJACEM</v>
      </c>
      <c r="G9" s="3">
        <f t="shared" si="1"/>
        <v>1</v>
      </c>
      <c r="H9" s="7">
        <f t="shared" si="2"/>
        <v>-0.28837197979500001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19</v>
      </c>
      <c r="B10">
        <v>1.7166289653800001E-3</v>
      </c>
      <c r="C10">
        <v>0.158073628046</v>
      </c>
      <c r="D10">
        <v>179</v>
      </c>
      <c r="E10">
        <v>64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20</v>
      </c>
      <c r="B11">
        <v>-0.13379479313000001</v>
      </c>
      <c r="C11">
        <v>0.27815908918799997</v>
      </c>
      <c r="D11">
        <v>185</v>
      </c>
      <c r="E11">
        <v>60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21</v>
      </c>
      <c r="B12">
        <v>4.1633262187499999E-2</v>
      </c>
      <c r="C12">
        <v>0.17470127530400001</v>
      </c>
      <c r="D12">
        <v>181</v>
      </c>
      <c r="E12">
        <v>67</v>
      </c>
      <c r="F12" s="5" t="str">
        <f t="shared" si="0"/>
        <v>ASIANPAINT</v>
      </c>
      <c r="G12" s="3">
        <f t="shared" si="1"/>
        <v>1</v>
      </c>
      <c r="H12" s="7">
        <f t="shared" si="2"/>
        <v>-3.0148300659040006E-2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-3.0148300659040006E-2</v>
      </c>
    </row>
    <row r="13" spans="1:15" x14ac:dyDescent="0.2">
      <c r="A13" t="s">
        <v>22</v>
      </c>
      <c r="B13">
        <v>0.67593782119099999</v>
      </c>
      <c r="C13">
        <v>0.14410867477700001</v>
      </c>
      <c r="D13">
        <v>154</v>
      </c>
      <c r="E13">
        <v>65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23</v>
      </c>
      <c r="B14">
        <v>0.21134557251</v>
      </c>
      <c r="C14">
        <v>0.23256571000000001</v>
      </c>
      <c r="D14">
        <v>185</v>
      </c>
      <c r="E14">
        <v>75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24</v>
      </c>
      <c r="B15">
        <v>5.2343779101700003E-2</v>
      </c>
      <c r="C15">
        <v>0.20823785263899999</v>
      </c>
      <c r="D15">
        <v>184</v>
      </c>
      <c r="E15">
        <v>78</v>
      </c>
      <c r="F15" s="5" t="str">
        <f t="shared" si="0"/>
        <v>AUROPHARMA</v>
      </c>
      <c r="G15" s="3">
        <f t="shared" si="1"/>
        <v>1</v>
      </c>
      <c r="H15" s="7">
        <f t="shared" si="2"/>
        <v>0.31320905760089995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25</v>
      </c>
      <c r="B16">
        <v>0.32776664684099999</v>
      </c>
      <c r="C16">
        <v>0.15512644193200001</v>
      </c>
      <c r="D16">
        <v>175</v>
      </c>
      <c r="E16">
        <v>71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26</v>
      </c>
      <c r="B17">
        <v>0.43202267813599998</v>
      </c>
      <c r="C17">
        <v>0.107200019996</v>
      </c>
      <c r="D17">
        <v>175</v>
      </c>
      <c r="E17">
        <v>77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27</v>
      </c>
      <c r="B18">
        <v>0.262602266408</v>
      </c>
      <c r="C18">
        <v>0.19103997322300001</v>
      </c>
      <c r="D18">
        <v>173</v>
      </c>
      <c r="E18">
        <v>73</v>
      </c>
      <c r="F18" s="5" t="str">
        <f t="shared" si="0"/>
        <v>AXISBANK</v>
      </c>
      <c r="G18" s="3">
        <f t="shared" si="1"/>
        <v>1</v>
      </c>
      <c r="H18" s="7">
        <f t="shared" si="2"/>
        <v>0.34079719712833328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s="9" t="s">
        <v>28</v>
      </c>
      <c r="B19" s="9">
        <v>-0.13649032249699999</v>
      </c>
      <c r="C19" s="9">
        <v>0.22423857510299999</v>
      </c>
      <c r="D19">
        <v>184</v>
      </c>
      <c r="E19">
        <v>65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s="9" t="s">
        <v>29</v>
      </c>
      <c r="B20" s="9">
        <v>3.4849707161399998E-2</v>
      </c>
      <c r="C20" s="9">
        <v>0.225479432279</v>
      </c>
      <c r="D20">
        <v>183</v>
      </c>
      <c r="E20">
        <v>67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s="9" t="s">
        <v>30</v>
      </c>
      <c r="B21" s="9">
        <v>-0.118711603128</v>
      </c>
      <c r="C21" s="9">
        <v>0.20700133564100001</v>
      </c>
      <c r="D21">
        <v>178</v>
      </c>
      <c r="E21">
        <v>65</v>
      </c>
      <c r="F21" s="5" t="str">
        <f t="shared" si="0"/>
        <v>BAJAJ-AUTO</v>
      </c>
      <c r="G21" s="3">
        <f t="shared" si="1"/>
        <v>1</v>
      </c>
      <c r="H21" s="7">
        <f t="shared" si="2"/>
        <v>-7.3450739487866665E-2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-7.3450739487866665E-2</v>
      </c>
    </row>
    <row r="22" spans="1:12" x14ac:dyDescent="0.2">
      <c r="A22" t="s">
        <v>31</v>
      </c>
      <c r="B22">
        <v>0.49871830846499998</v>
      </c>
      <c r="C22">
        <v>0.18360529651599999</v>
      </c>
      <c r="D22">
        <v>169</v>
      </c>
      <c r="E22">
        <v>73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32</v>
      </c>
      <c r="B23">
        <v>0.123897374367</v>
      </c>
      <c r="C23">
        <v>0.29252589265000001</v>
      </c>
      <c r="D23">
        <v>186</v>
      </c>
      <c r="E23">
        <v>64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33</v>
      </c>
      <c r="B24">
        <v>0.29458861496099997</v>
      </c>
      <c r="C24">
        <v>0.20264150624800001</v>
      </c>
      <c r="D24">
        <v>183</v>
      </c>
      <c r="E24">
        <v>73</v>
      </c>
      <c r="F24" s="5" t="str">
        <f t="shared" si="0"/>
        <v>BANKBARODA</v>
      </c>
      <c r="G24" s="3">
        <f t="shared" si="1"/>
        <v>1</v>
      </c>
      <c r="H24" s="7">
        <f t="shared" si="2"/>
        <v>0.30573476593099996</v>
      </c>
      <c r="I24" s="7">
        <f t="shared" si="3"/>
        <v>1</v>
      </c>
      <c r="J24" s="7">
        <f t="shared" si="6"/>
        <v>1</v>
      </c>
      <c r="K24" s="7">
        <f t="shared" si="4"/>
        <v>0</v>
      </c>
      <c r="L24" s="7">
        <f t="shared" si="5"/>
        <v>0</v>
      </c>
    </row>
    <row r="25" spans="1:12" x14ac:dyDescent="0.2">
      <c r="A25" s="9" t="s">
        <v>34</v>
      </c>
      <c r="B25" s="9">
        <v>-0.49005475443000002</v>
      </c>
      <c r="C25">
        <v>0.51688629270999997</v>
      </c>
      <c r="D25">
        <v>192</v>
      </c>
      <c r="E25">
        <v>54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s="9" t="s">
        <v>35</v>
      </c>
      <c r="B26" s="9">
        <v>7.1409573848899996E-2</v>
      </c>
      <c r="C26">
        <v>0.26304400760399999</v>
      </c>
      <c r="D26">
        <v>180</v>
      </c>
      <c r="E26">
        <v>64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s="9" t="s">
        <v>36</v>
      </c>
      <c r="B27" s="9">
        <v>-0.13375289889</v>
      </c>
      <c r="C27">
        <v>0.239361446309</v>
      </c>
      <c r="D27">
        <v>180</v>
      </c>
      <c r="E27">
        <v>69</v>
      </c>
      <c r="F27" s="5" t="str">
        <f t="shared" si="0"/>
        <v>BHARTIARTL</v>
      </c>
      <c r="G27" s="3">
        <f t="shared" si="1"/>
        <v>1</v>
      </c>
      <c r="H27" s="7">
        <f t="shared" si="2"/>
        <v>-0.18413269315703332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-0.18413269315703332</v>
      </c>
    </row>
    <row r="28" spans="1:12" x14ac:dyDescent="0.2">
      <c r="A28" t="s">
        <v>37</v>
      </c>
      <c r="B28">
        <v>0.71965432705099996</v>
      </c>
      <c r="C28">
        <v>0.114838171346</v>
      </c>
      <c r="D28">
        <v>166</v>
      </c>
      <c r="E28">
        <v>79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38</v>
      </c>
      <c r="B29">
        <v>0.31972889503700003</v>
      </c>
      <c r="C29">
        <v>0.14322777203600001</v>
      </c>
      <c r="D29">
        <v>170</v>
      </c>
      <c r="E29">
        <v>67</v>
      </c>
      <c r="F29" s="5" t="str">
        <f t="shared" si="0"/>
        <v>BOSCHLTD</v>
      </c>
      <c r="G29" s="3">
        <f t="shared" si="1"/>
        <v>1</v>
      </c>
      <c r="H29" s="7">
        <f t="shared" si="2"/>
        <v>0.51969161104399997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39</v>
      </c>
      <c r="B30">
        <v>0.112995640944</v>
      </c>
      <c r="C30">
        <v>0.21117858958899999</v>
      </c>
      <c r="D30">
        <v>168</v>
      </c>
      <c r="E30">
        <v>60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40</v>
      </c>
      <c r="B31">
        <v>0.22030132742200001</v>
      </c>
      <c r="C31">
        <v>0.13199641609099999</v>
      </c>
      <c r="D31">
        <v>183</v>
      </c>
      <c r="E31">
        <v>75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41</v>
      </c>
      <c r="B32">
        <v>-0.19222912375199999</v>
      </c>
      <c r="C32">
        <v>0.27135129922099999</v>
      </c>
      <c r="D32">
        <v>188</v>
      </c>
      <c r="E32">
        <v>68</v>
      </c>
      <c r="F32" s="5" t="str">
        <f t="shared" si="0"/>
        <v>BPCL</v>
      </c>
      <c r="G32" s="3">
        <f t="shared" si="1"/>
        <v>1</v>
      </c>
      <c r="H32" s="7">
        <f t="shared" si="2"/>
        <v>4.7022614871333329E-2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4.7022614871333329E-2</v>
      </c>
    </row>
    <row r="33" spans="1:12" x14ac:dyDescent="0.2">
      <c r="A33" t="s">
        <v>42</v>
      </c>
      <c r="B33">
        <v>6.2986787738200004E-2</v>
      </c>
      <c r="C33">
        <v>0.27015644264999999</v>
      </c>
      <c r="D33">
        <v>180</v>
      </c>
      <c r="E33">
        <v>60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43</v>
      </c>
      <c r="B34">
        <v>0.14527870335400001</v>
      </c>
      <c r="C34">
        <v>0.19678749696600001</v>
      </c>
      <c r="D34">
        <v>180</v>
      </c>
      <c r="E34">
        <v>69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44</v>
      </c>
      <c r="B35">
        <v>6.5285824069400006E-2</v>
      </c>
      <c r="C35">
        <v>0.28014611205899997</v>
      </c>
      <c r="D35">
        <v>174</v>
      </c>
      <c r="E35">
        <v>71</v>
      </c>
      <c r="F35" s="5" t="str">
        <f t="shared" si="0"/>
        <v>CIPLA</v>
      </c>
      <c r="G35" s="3">
        <f t="shared" si="1"/>
        <v>1</v>
      </c>
      <c r="H35" s="7">
        <f t="shared" si="2"/>
        <v>9.1183771720533338E-2</v>
      </c>
      <c r="I35" s="7">
        <f t="shared" si="3"/>
        <v>1</v>
      </c>
      <c r="J35" s="7">
        <f t="shared" si="6"/>
        <v>1</v>
      </c>
      <c r="K35" s="7">
        <f t="shared" si="4"/>
        <v>0</v>
      </c>
      <c r="L35" s="7">
        <f t="shared" si="5"/>
        <v>0</v>
      </c>
    </row>
    <row r="36" spans="1:12" x14ac:dyDescent="0.2">
      <c r="A36" t="s">
        <v>45</v>
      </c>
      <c r="B36">
        <v>0.29991780710499999</v>
      </c>
      <c r="C36">
        <v>0.150404294253</v>
      </c>
      <c r="D36">
        <v>169</v>
      </c>
      <c r="E36">
        <v>69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46</v>
      </c>
      <c r="B37">
        <v>0.18601663246899999</v>
      </c>
      <c r="C37">
        <v>0.17156314408199999</v>
      </c>
      <c r="D37">
        <v>172</v>
      </c>
      <c r="E37">
        <v>66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47</v>
      </c>
      <c r="B38">
        <v>6.5166822856300002E-2</v>
      </c>
      <c r="C38">
        <v>0.197998928199</v>
      </c>
      <c r="D38">
        <v>183</v>
      </c>
      <c r="E38">
        <v>62</v>
      </c>
      <c r="F38" s="5" t="str">
        <f t="shared" si="0"/>
        <v>COALINDIA</v>
      </c>
      <c r="G38" s="3">
        <f t="shared" si="1"/>
        <v>1</v>
      </c>
      <c r="H38" s="7">
        <f t="shared" si="2"/>
        <v>0.18370042081009999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48</v>
      </c>
      <c r="B39">
        <v>0.42457338798099997</v>
      </c>
      <c r="C39">
        <v>0.105938499546</v>
      </c>
      <c r="D39">
        <v>160</v>
      </c>
      <c r="E39">
        <v>69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49</v>
      </c>
      <c r="B40">
        <v>0.83477371906300002</v>
      </c>
      <c r="C40">
        <v>9.0862558310499997E-2</v>
      </c>
      <c r="D40">
        <v>152</v>
      </c>
      <c r="E40">
        <v>72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50</v>
      </c>
      <c r="B41">
        <v>0.39768576578499998</v>
      </c>
      <c r="C41">
        <v>0.15378210125299999</v>
      </c>
      <c r="D41">
        <v>166</v>
      </c>
      <c r="E41">
        <v>63</v>
      </c>
      <c r="F41" s="5" t="str">
        <f t="shared" si="0"/>
        <v>DRREDDY</v>
      </c>
      <c r="G41" s="3">
        <f t="shared" si="1"/>
        <v>1</v>
      </c>
      <c r="H41" s="7">
        <f t="shared" si="2"/>
        <v>0.55234429094299997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51</v>
      </c>
      <c r="B42">
        <v>0.70181999939999995</v>
      </c>
      <c r="C42">
        <v>0.157091546438</v>
      </c>
      <c r="D42">
        <v>170</v>
      </c>
      <c r="E42">
        <v>72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52</v>
      </c>
      <c r="B43">
        <v>0.58232677091600005</v>
      </c>
      <c r="C43">
        <v>0.11363408969200001</v>
      </c>
      <c r="D43">
        <v>172</v>
      </c>
      <c r="E43">
        <v>78</v>
      </c>
      <c r="F43" s="5" t="str">
        <f t="shared" si="0"/>
        <v>EICHERMOT</v>
      </c>
      <c r="G43" s="3">
        <f t="shared" si="1"/>
        <v>1</v>
      </c>
      <c r="H43" s="7">
        <f t="shared" si="2"/>
        <v>0.64207338515800005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53</v>
      </c>
      <c r="B44">
        <v>4.4881965414899999E-2</v>
      </c>
      <c r="C44">
        <v>0.38343107422400002</v>
      </c>
      <c r="D44">
        <v>173</v>
      </c>
      <c r="E44">
        <v>65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54</v>
      </c>
      <c r="B45">
        <v>0.47392177569499999</v>
      </c>
      <c r="C45">
        <v>0.153262725938</v>
      </c>
      <c r="D45">
        <v>170</v>
      </c>
      <c r="E45">
        <v>70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55</v>
      </c>
      <c r="B46">
        <v>-0.15617185464899999</v>
      </c>
      <c r="C46">
        <v>0.33677175698299999</v>
      </c>
      <c r="D46">
        <v>185</v>
      </c>
      <c r="E46">
        <v>65</v>
      </c>
      <c r="F46" s="5" t="str">
        <f t="shared" si="0"/>
        <v>GAIL</v>
      </c>
      <c r="G46" s="3">
        <f t="shared" si="1"/>
        <v>1</v>
      </c>
      <c r="H46" s="7">
        <f t="shared" si="2"/>
        <v>0.12087729548696668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0.12087729548696668</v>
      </c>
    </row>
    <row r="47" spans="1:12" x14ac:dyDescent="0.2">
      <c r="A47" t="s">
        <v>56</v>
      </c>
      <c r="B47">
        <v>0.25629216425599999</v>
      </c>
      <c r="C47">
        <v>0.15965663799800001</v>
      </c>
      <c r="D47">
        <v>174</v>
      </c>
      <c r="E47">
        <v>69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57</v>
      </c>
      <c r="B48">
        <v>-5.9487102854600002E-2</v>
      </c>
      <c r="C48">
        <v>0.184213164037</v>
      </c>
      <c r="D48">
        <v>179</v>
      </c>
      <c r="E48">
        <v>69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58</v>
      </c>
      <c r="B49">
        <v>-0.102450436263</v>
      </c>
      <c r="C49">
        <v>0.32576709208299998</v>
      </c>
      <c r="D49">
        <v>176</v>
      </c>
      <c r="E49">
        <v>57</v>
      </c>
      <c r="F49" s="5" t="str">
        <f t="shared" si="0"/>
        <v>HCLTECH</v>
      </c>
      <c r="G49" s="3">
        <f t="shared" si="1"/>
        <v>1</v>
      </c>
      <c r="H49" s="7">
        <f t="shared" si="2"/>
        <v>3.1451541712799992E-2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3.1451541712799992E-2</v>
      </c>
    </row>
    <row r="50" spans="1:12" x14ac:dyDescent="0.2">
      <c r="A50" t="s">
        <v>59</v>
      </c>
      <c r="B50">
        <v>2.0498222171700001E-2</v>
      </c>
      <c r="C50">
        <v>0.17892260068900001</v>
      </c>
      <c r="D50">
        <v>175</v>
      </c>
      <c r="E50">
        <v>67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60</v>
      </c>
      <c r="B51">
        <v>-9.5759582731599999E-2</v>
      </c>
      <c r="C51">
        <v>0.33070826551900001</v>
      </c>
      <c r="D51">
        <v>187</v>
      </c>
      <c r="E51">
        <v>70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61</v>
      </c>
      <c r="B52">
        <v>1.37131486192E-2</v>
      </c>
      <c r="C52">
        <v>0.145258714934</v>
      </c>
      <c r="D52">
        <v>183</v>
      </c>
      <c r="E52">
        <v>68</v>
      </c>
      <c r="F52" s="5" t="str">
        <f t="shared" si="0"/>
        <v>HDFC</v>
      </c>
      <c r="G52" s="3">
        <f t="shared" si="1"/>
        <v>1</v>
      </c>
      <c r="H52" s="7">
        <f t="shared" si="2"/>
        <v>-2.05160706469E-2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-2.05160706469E-2</v>
      </c>
    </row>
    <row r="53" spans="1:12" x14ac:dyDescent="0.2">
      <c r="A53" s="9" t="s">
        <v>62</v>
      </c>
      <c r="B53" s="9">
        <v>-0.241133153589</v>
      </c>
      <c r="C53">
        <v>0.31343234693400002</v>
      </c>
      <c r="D53">
        <v>205</v>
      </c>
      <c r="E53">
        <v>59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s="9" t="s">
        <v>63</v>
      </c>
      <c r="B54" s="9">
        <v>-0.63803317826899997</v>
      </c>
      <c r="C54">
        <v>0.66189710008699998</v>
      </c>
      <c r="D54">
        <v>212</v>
      </c>
      <c r="E54">
        <v>59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s="9" t="s">
        <v>64</v>
      </c>
      <c r="B55" s="9">
        <v>-0.51486455160400002</v>
      </c>
      <c r="C55">
        <v>0.550450380041</v>
      </c>
      <c r="D55">
        <v>202</v>
      </c>
      <c r="E55">
        <v>53</v>
      </c>
      <c r="F55" s="5" t="str">
        <f t="shared" si="0"/>
        <v>HDFCBANK</v>
      </c>
      <c r="G55" s="3">
        <f t="shared" si="1"/>
        <v>1</v>
      </c>
      <c r="H55" s="7">
        <f t="shared" si="2"/>
        <v>-0.46467696115399998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s="9" t="s">
        <v>65</v>
      </c>
      <c r="B56" s="9">
        <v>-7.1918464655699996E-2</v>
      </c>
      <c r="C56">
        <v>0.273470858082</v>
      </c>
      <c r="D56">
        <v>174</v>
      </c>
      <c r="E56">
        <v>61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s="9" t="s">
        <v>66</v>
      </c>
      <c r="B57" s="9">
        <v>5.4920067947400002E-2</v>
      </c>
      <c r="C57">
        <v>0.211157110349</v>
      </c>
      <c r="D57">
        <v>180</v>
      </c>
      <c r="E57">
        <v>65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s="9" t="s">
        <v>67</v>
      </c>
      <c r="B58" s="9">
        <v>-0.16385689757999999</v>
      </c>
      <c r="C58">
        <v>0.36013669496299999</v>
      </c>
      <c r="D58">
        <v>182</v>
      </c>
      <c r="E58">
        <v>69</v>
      </c>
      <c r="F58" s="5" t="str">
        <f t="shared" si="0"/>
        <v>HEROMOTOCO</v>
      </c>
      <c r="G58" s="3">
        <f t="shared" si="1"/>
        <v>1</v>
      </c>
      <c r="H58" s="7">
        <f t="shared" si="2"/>
        <v>-6.0285098096099998E-2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-6.0285098096099998E-2</v>
      </c>
    </row>
    <row r="59" spans="1:12" x14ac:dyDescent="0.2">
      <c r="A59" t="s">
        <v>68</v>
      </c>
      <c r="B59">
        <v>2.9926466610699998E-3</v>
      </c>
      <c r="C59">
        <v>0.45659254232500002</v>
      </c>
      <c r="D59">
        <v>180</v>
      </c>
      <c r="E59">
        <v>67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69</v>
      </c>
      <c r="B60">
        <v>0.28189185926900001</v>
      </c>
      <c r="C60">
        <v>0.21456806171500001</v>
      </c>
      <c r="D60">
        <v>180</v>
      </c>
      <c r="E60">
        <v>68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70</v>
      </c>
      <c r="B61">
        <v>0.34467443275999998</v>
      </c>
      <c r="C61">
        <v>0.250199412964</v>
      </c>
      <c r="D61">
        <v>175</v>
      </c>
      <c r="E61">
        <v>79</v>
      </c>
      <c r="F61" s="5" t="str">
        <f t="shared" si="0"/>
        <v>HINDALCO</v>
      </c>
      <c r="G61" s="3">
        <f t="shared" si="1"/>
        <v>1</v>
      </c>
      <c r="H61" s="7">
        <f t="shared" si="2"/>
        <v>0.20985297956335666</v>
      </c>
      <c r="I61" s="7">
        <f t="shared" si="3"/>
        <v>1</v>
      </c>
      <c r="J61" s="7">
        <f t="shared" si="6"/>
        <v>1</v>
      </c>
      <c r="K61" s="7">
        <f t="shared" si="4"/>
        <v>0</v>
      </c>
      <c r="L61" s="7">
        <f t="shared" si="5"/>
        <v>0</v>
      </c>
    </row>
    <row r="62" spans="1:12" x14ac:dyDescent="0.2">
      <c r="A62" s="9" t="s">
        <v>71</v>
      </c>
      <c r="B62" s="9">
        <v>-0.15989870952099999</v>
      </c>
      <c r="C62">
        <v>0.29983343779400001</v>
      </c>
      <c r="D62">
        <v>193</v>
      </c>
      <c r="E62">
        <v>64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s="9" t="s">
        <v>72</v>
      </c>
      <c r="B63" s="9">
        <v>7.2403930170300002E-2</v>
      </c>
      <c r="C63">
        <v>0.29527455229999999</v>
      </c>
      <c r="D63">
        <v>182</v>
      </c>
      <c r="E63">
        <v>66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s="9" t="s">
        <v>73</v>
      </c>
      <c r="B64" s="9">
        <v>-0.152314514012</v>
      </c>
      <c r="C64">
        <v>0.23732285638299999</v>
      </c>
      <c r="D64">
        <v>191</v>
      </c>
      <c r="E64">
        <v>69</v>
      </c>
      <c r="F64" s="5" t="str">
        <f t="shared" si="0"/>
        <v>HINDUNILVR</v>
      </c>
      <c r="G64" s="3">
        <f t="shared" si="1"/>
        <v>1</v>
      </c>
      <c r="H64" s="7">
        <f t="shared" si="2"/>
        <v>-7.9936431120900001E-2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-7.9936431120900001E-2</v>
      </c>
    </row>
    <row r="65" spans="1:12" x14ac:dyDescent="0.2">
      <c r="A65" t="s">
        <v>74</v>
      </c>
      <c r="B65">
        <v>0.40752798777400001</v>
      </c>
      <c r="C65">
        <v>0.13432566135999999</v>
      </c>
      <c r="D65">
        <v>181</v>
      </c>
      <c r="E65">
        <v>67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75</v>
      </c>
      <c r="B66">
        <v>0.47696191561399998</v>
      </c>
      <c r="C66">
        <v>0.173683260673</v>
      </c>
      <c r="D66">
        <v>167</v>
      </c>
      <c r="E66">
        <v>67</v>
      </c>
      <c r="F66" s="5" t="str">
        <f t="shared" si="0"/>
        <v>IBULHSGFIN</v>
      </c>
      <c r="G66" s="3">
        <f t="shared" si="1"/>
        <v>1</v>
      </c>
      <c r="H66" s="7">
        <f t="shared" si="2"/>
        <v>0.44224495169400002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76</v>
      </c>
      <c r="B67">
        <v>0.226891781712</v>
      </c>
      <c r="C67">
        <v>0.19406794719000001</v>
      </c>
      <c r="D67">
        <v>178</v>
      </c>
      <c r="E67">
        <v>74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77</v>
      </c>
      <c r="B68">
        <v>0.41119308961599998</v>
      </c>
      <c r="C68">
        <v>0.18249705678399999</v>
      </c>
      <c r="D68">
        <v>167</v>
      </c>
      <c r="E68">
        <v>72</v>
      </c>
      <c r="F68" s="5" t="str">
        <f t="shared" si="7"/>
        <v>ICICIBANK</v>
      </c>
      <c r="G68" s="3">
        <f t="shared" si="8"/>
        <v>1</v>
      </c>
      <c r="H68" s="7">
        <f t="shared" si="2"/>
        <v>0.31904243566399998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t="s">
        <v>78</v>
      </c>
      <c r="B69">
        <v>5.2519212436000003E-2</v>
      </c>
      <c r="C69">
        <v>0.21796936907600001</v>
      </c>
      <c r="D69">
        <v>178</v>
      </c>
      <c r="E69">
        <v>63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79</v>
      </c>
      <c r="B70">
        <v>-2.12027814894E-2</v>
      </c>
      <c r="C70">
        <v>0.19571885245000001</v>
      </c>
      <c r="D70">
        <v>189</v>
      </c>
      <c r="E70">
        <v>72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80</v>
      </c>
      <c r="B71">
        <v>-9.5501377887100003E-2</v>
      </c>
      <c r="C71">
        <v>0.15505665162400001</v>
      </c>
      <c r="D71">
        <v>188</v>
      </c>
      <c r="E71">
        <v>69</v>
      </c>
      <c r="F71" s="5" t="str">
        <f t="shared" si="7"/>
        <v>INDUSINDBK</v>
      </c>
      <c r="G71" s="3">
        <f t="shared" si="8"/>
        <v>1</v>
      </c>
      <c r="H71" s="7">
        <f t="shared" si="9"/>
        <v>-2.13949823135E-2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-2.13949823135E-2</v>
      </c>
    </row>
    <row r="72" spans="1:12" x14ac:dyDescent="0.2">
      <c r="A72" t="s">
        <v>81</v>
      </c>
      <c r="B72">
        <v>0.17546290564700001</v>
      </c>
      <c r="C72">
        <v>0.32914002541499998</v>
      </c>
      <c r="D72">
        <v>174</v>
      </c>
      <c r="E72">
        <v>72</v>
      </c>
      <c r="F72" s="5" t="str">
        <f t="shared" si="7"/>
        <v>INFRATEL</v>
      </c>
      <c r="G72" s="3">
        <f t="shared" si="8"/>
        <v>1</v>
      </c>
      <c r="H72" s="7">
        <f t="shared" si="9"/>
        <v>3.9980763879950004E-2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3.9980763879950004E-2</v>
      </c>
    </row>
    <row r="73" spans="1:12" x14ac:dyDescent="0.2">
      <c r="A73" t="s">
        <v>82</v>
      </c>
      <c r="B73">
        <v>0.16748489499999999</v>
      </c>
      <c r="C73">
        <v>0.137706935</v>
      </c>
      <c r="D73">
        <v>164</v>
      </c>
      <c r="E73">
        <v>66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83</v>
      </c>
      <c r="B74">
        <v>3.2811103483899998E-2</v>
      </c>
      <c r="C74">
        <v>0.208316542726</v>
      </c>
      <c r="D74">
        <v>176</v>
      </c>
      <c r="E74">
        <v>65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84</v>
      </c>
      <c r="B75">
        <v>-9.8461920611799994E-2</v>
      </c>
      <c r="C75">
        <v>0.18792406847000001</v>
      </c>
      <c r="D75">
        <v>181</v>
      </c>
      <c r="E75">
        <v>67</v>
      </c>
      <c r="F75" s="5" t="str">
        <f t="shared" si="7"/>
        <v>INFY</v>
      </c>
      <c r="G75" s="3">
        <f t="shared" si="8"/>
        <v>1</v>
      </c>
      <c r="H75" s="7">
        <f t="shared" si="9"/>
        <v>3.3944692624033337E-2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3.3944692624033337E-2</v>
      </c>
    </row>
    <row r="76" spans="1:12" x14ac:dyDescent="0.2">
      <c r="A76" t="s">
        <v>85</v>
      </c>
      <c r="B76">
        <v>0.220509697689</v>
      </c>
      <c r="C76">
        <v>0.27750495576500001</v>
      </c>
      <c r="D76">
        <v>165</v>
      </c>
      <c r="E76">
        <v>71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86</v>
      </c>
      <c r="B77">
        <v>-0.198696374446</v>
      </c>
      <c r="C77">
        <v>0.28735103878899998</v>
      </c>
      <c r="D77">
        <v>193</v>
      </c>
      <c r="E77">
        <v>66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87</v>
      </c>
      <c r="B78">
        <v>6.2443220337599997E-2</v>
      </c>
      <c r="C78">
        <v>0.20914674240700001</v>
      </c>
      <c r="D78">
        <v>184</v>
      </c>
      <c r="E78">
        <v>72</v>
      </c>
      <c r="F78" s="5" t="str">
        <f t="shared" si="7"/>
        <v>IOC</v>
      </c>
      <c r="G78" s="3">
        <f t="shared" si="8"/>
        <v>1</v>
      </c>
      <c r="H78" s="7">
        <f t="shared" si="9"/>
        <v>2.8085514526866667E-2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2.8085514526866667E-2</v>
      </c>
    </row>
    <row r="79" spans="1:12" x14ac:dyDescent="0.2">
      <c r="A79" s="9" t="s">
        <v>88</v>
      </c>
      <c r="B79" s="9">
        <v>-0.113619366419</v>
      </c>
      <c r="C79">
        <v>0.21674295269900001</v>
      </c>
      <c r="D79">
        <v>182</v>
      </c>
      <c r="E79">
        <v>67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s="9" t="s">
        <v>89</v>
      </c>
      <c r="B80" s="9">
        <v>0.11157832693600001</v>
      </c>
      <c r="C80">
        <v>0.134068912885</v>
      </c>
      <c r="D80">
        <v>181</v>
      </c>
      <c r="E80">
        <v>66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s="9" t="s">
        <v>90</v>
      </c>
      <c r="B81" s="9">
        <v>-0.13327516470100001</v>
      </c>
      <c r="C81">
        <v>0.38935691690099999</v>
      </c>
      <c r="D81">
        <v>190</v>
      </c>
      <c r="E81">
        <v>65</v>
      </c>
      <c r="F81" s="5" t="str">
        <f t="shared" si="7"/>
        <v>ITC</v>
      </c>
      <c r="G81" s="3">
        <f t="shared" si="8"/>
        <v>1</v>
      </c>
      <c r="H81" s="7">
        <f t="shared" si="9"/>
        <v>-4.5105401394666671E-2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-4.5105401394666671E-2</v>
      </c>
    </row>
    <row r="82" spans="1:12" x14ac:dyDescent="0.2">
      <c r="A82" s="9" t="s">
        <v>91</v>
      </c>
      <c r="B82" s="9">
        <v>-0.17013047424</v>
      </c>
      <c r="C82">
        <v>0.209265060897</v>
      </c>
      <c r="D82">
        <v>190</v>
      </c>
      <c r="E82">
        <v>60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s="9" t="s">
        <v>92</v>
      </c>
      <c r="B83" s="9">
        <v>-0.31633131964599998</v>
      </c>
      <c r="C83">
        <v>0.43958146993699998</v>
      </c>
      <c r="D83">
        <v>196</v>
      </c>
      <c r="E83">
        <v>58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s="9" t="s">
        <v>93</v>
      </c>
      <c r="B84" s="9">
        <v>-0.37394774465000002</v>
      </c>
      <c r="C84">
        <v>0.387799146145</v>
      </c>
      <c r="D84">
        <v>196</v>
      </c>
      <c r="E84">
        <v>63</v>
      </c>
      <c r="F84" s="5" t="str">
        <f t="shared" si="7"/>
        <v>KOTAKBANK</v>
      </c>
      <c r="G84" s="3">
        <f t="shared" si="8"/>
        <v>1</v>
      </c>
      <c r="H84" s="7">
        <f t="shared" si="9"/>
        <v>-0.28680317951200002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94</v>
      </c>
      <c r="B85">
        <v>0.22572046796299999</v>
      </c>
      <c r="C85">
        <v>0.180216940129</v>
      </c>
      <c r="D85">
        <v>171</v>
      </c>
      <c r="E85">
        <v>68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95</v>
      </c>
      <c r="B86">
        <v>0.24457347954299999</v>
      </c>
      <c r="C86">
        <v>0.131562838366</v>
      </c>
      <c r="D86">
        <v>171</v>
      </c>
      <c r="E86">
        <v>78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96</v>
      </c>
      <c r="B87">
        <v>8.4087470475700005E-2</v>
      </c>
      <c r="C87">
        <v>0.210563479345</v>
      </c>
      <c r="D87">
        <v>184</v>
      </c>
      <c r="E87">
        <v>70</v>
      </c>
      <c r="F87" s="5" t="str">
        <f t="shared" si="7"/>
        <v>LT</v>
      </c>
      <c r="G87" s="3">
        <f t="shared" si="8"/>
        <v>1</v>
      </c>
      <c r="H87" s="7">
        <f t="shared" si="9"/>
        <v>0.18479380599389997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97</v>
      </c>
      <c r="B88">
        <v>0.112613675357</v>
      </c>
      <c r="C88">
        <v>0.11927780184</v>
      </c>
      <c r="D88">
        <v>167</v>
      </c>
      <c r="E88">
        <v>70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98</v>
      </c>
      <c r="B89">
        <v>0.34770891177899999</v>
      </c>
      <c r="C89">
        <v>0.23832557864199999</v>
      </c>
      <c r="D89">
        <v>171</v>
      </c>
      <c r="E89">
        <v>67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99</v>
      </c>
      <c r="B90">
        <v>0.48386926418699999</v>
      </c>
      <c r="C90">
        <v>0.168475417101</v>
      </c>
      <c r="D90">
        <v>168</v>
      </c>
      <c r="E90">
        <v>72</v>
      </c>
      <c r="F90" s="5" t="str">
        <f t="shared" si="7"/>
        <v>LUPIN</v>
      </c>
      <c r="G90" s="3">
        <f t="shared" si="8"/>
        <v>1</v>
      </c>
      <c r="H90" s="7">
        <f t="shared" si="9"/>
        <v>0.31473061710766664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s="9" t="s">
        <v>100</v>
      </c>
      <c r="B91" s="9">
        <v>-0.31176473592600001</v>
      </c>
      <c r="C91">
        <v>0.39541685747400002</v>
      </c>
      <c r="D91">
        <v>183</v>
      </c>
      <c r="E91">
        <v>57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s="9" t="s">
        <v>101</v>
      </c>
      <c r="B92" s="9">
        <v>9.4081781611800003E-2</v>
      </c>
      <c r="C92">
        <v>0.232829029849</v>
      </c>
      <c r="D92">
        <v>177</v>
      </c>
      <c r="E92">
        <v>67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s="9" t="s">
        <v>102</v>
      </c>
      <c r="B93" s="9">
        <v>-0.18720243095399999</v>
      </c>
      <c r="C93">
        <v>0.35679652009899998</v>
      </c>
      <c r="D93">
        <v>185</v>
      </c>
      <c r="E93">
        <v>71</v>
      </c>
      <c r="F93" s="5" t="str">
        <f t="shared" si="7"/>
        <v>M&amp;M</v>
      </c>
      <c r="G93" s="3">
        <f t="shared" si="8"/>
        <v>1</v>
      </c>
      <c r="H93" s="7">
        <f t="shared" si="9"/>
        <v>-0.13496179508940001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-0.13496179508940001</v>
      </c>
    </row>
    <row r="94" spans="1:12" x14ac:dyDescent="0.2">
      <c r="A94" t="s">
        <v>103</v>
      </c>
      <c r="B94">
        <v>0.331257148492</v>
      </c>
      <c r="C94">
        <v>0.16593035087300001</v>
      </c>
      <c r="D94">
        <v>159</v>
      </c>
      <c r="E94">
        <v>64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104</v>
      </c>
      <c r="B95">
        <v>0.302114807313</v>
      </c>
      <c r="C95">
        <v>7.2776257486199994E-2</v>
      </c>
      <c r="D95">
        <v>175</v>
      </c>
      <c r="E95">
        <v>64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105</v>
      </c>
      <c r="B96">
        <v>0.30562170524799998</v>
      </c>
      <c r="C96">
        <v>0.146462457761</v>
      </c>
      <c r="D96">
        <v>167</v>
      </c>
      <c r="E96">
        <v>66</v>
      </c>
      <c r="F96" s="5" t="str">
        <f t="shared" si="7"/>
        <v>MARUTI</v>
      </c>
      <c r="G96" s="3">
        <f t="shared" si="8"/>
        <v>1</v>
      </c>
      <c r="H96" s="7">
        <f t="shared" si="9"/>
        <v>0.31299788701766662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106</v>
      </c>
      <c r="B97">
        <v>0.21743552885600001</v>
      </c>
      <c r="C97">
        <v>0.277076236669</v>
      </c>
      <c r="D97">
        <v>173</v>
      </c>
      <c r="E97">
        <v>72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107</v>
      </c>
      <c r="B98">
        <v>0.230393366563</v>
      </c>
      <c r="C98">
        <v>0.155922545982</v>
      </c>
      <c r="D98">
        <v>176</v>
      </c>
      <c r="E98">
        <v>75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108</v>
      </c>
      <c r="B99">
        <v>-0.24940489706300001</v>
      </c>
      <c r="C99">
        <v>0.42793796503199999</v>
      </c>
      <c r="D99">
        <v>184</v>
      </c>
      <c r="E99">
        <v>58</v>
      </c>
      <c r="F99" s="5" t="str">
        <f t="shared" si="7"/>
        <v>NTPC</v>
      </c>
      <c r="G99" s="3">
        <f t="shared" si="8"/>
        <v>1</v>
      </c>
      <c r="H99" s="7">
        <f t="shared" si="9"/>
        <v>6.6141332785333337E-2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6.6141332785333337E-2</v>
      </c>
    </row>
    <row r="100" spans="1:12" x14ac:dyDescent="0.2">
      <c r="A100" t="s">
        <v>109</v>
      </c>
      <c r="B100">
        <v>0.10755753069399999</v>
      </c>
      <c r="C100">
        <v>0.19210327863000001</v>
      </c>
      <c r="D100">
        <v>177</v>
      </c>
      <c r="E100">
        <v>67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110</v>
      </c>
      <c r="B101">
        <v>0.51193596412300002</v>
      </c>
      <c r="C101">
        <v>0.110115019777</v>
      </c>
      <c r="D101">
        <v>166</v>
      </c>
      <c r="E101">
        <v>64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111</v>
      </c>
      <c r="B102">
        <v>0.21576839066</v>
      </c>
      <c r="C102">
        <v>0.27200330116400001</v>
      </c>
      <c r="D102">
        <v>174</v>
      </c>
      <c r="E102">
        <v>66</v>
      </c>
      <c r="F102" s="5" t="str">
        <f t="shared" si="7"/>
        <v>ONGC</v>
      </c>
      <c r="G102" s="3">
        <f t="shared" si="8"/>
        <v>1</v>
      </c>
      <c r="H102" s="7">
        <f t="shared" si="9"/>
        <v>0.27842062849233334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s="9" t="s">
        <v>112</v>
      </c>
      <c r="B103" s="9">
        <v>-0.38249755972999999</v>
      </c>
      <c r="C103">
        <v>0.39880264329300003</v>
      </c>
      <c r="D103">
        <v>189</v>
      </c>
      <c r="E103">
        <v>61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s="9" t="s">
        <v>113</v>
      </c>
      <c r="B104" s="9">
        <v>-0.22984977316399999</v>
      </c>
      <c r="C104">
        <v>0.37004617188099997</v>
      </c>
      <c r="D104">
        <v>193</v>
      </c>
      <c r="E104">
        <v>64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s="9" t="s">
        <v>114</v>
      </c>
      <c r="B105" s="9">
        <v>-0.32404889392399999</v>
      </c>
      <c r="C105">
        <v>0.45515502152600001</v>
      </c>
      <c r="D105">
        <v>196</v>
      </c>
      <c r="E105">
        <v>62</v>
      </c>
      <c r="F105" s="5" t="str">
        <f t="shared" si="7"/>
        <v>POWERGRID</v>
      </c>
      <c r="G105" s="3">
        <f t="shared" si="8"/>
        <v>1</v>
      </c>
      <c r="H105" s="7">
        <f t="shared" si="9"/>
        <v>-0.31213207560599998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115</v>
      </c>
      <c r="B106">
        <v>4.0939957199200003E-2</v>
      </c>
      <c r="C106">
        <v>0.142361619198</v>
      </c>
      <c r="D106">
        <v>180</v>
      </c>
      <c r="E106">
        <v>71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116</v>
      </c>
      <c r="B107">
        <v>0.30171269321100003</v>
      </c>
      <c r="C107">
        <v>0.14109080036800001</v>
      </c>
      <c r="D107">
        <v>183</v>
      </c>
      <c r="E107">
        <v>73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117</v>
      </c>
      <c r="B108">
        <v>-8.8166076149500006E-2</v>
      </c>
      <c r="C108">
        <v>0.18870954465500001</v>
      </c>
      <c r="D108">
        <v>184</v>
      </c>
      <c r="E108">
        <v>66</v>
      </c>
      <c r="F108" s="5" t="str">
        <f t="shared" si="7"/>
        <v>RELIANCE</v>
      </c>
      <c r="G108" s="3">
        <f t="shared" si="8"/>
        <v>1</v>
      </c>
      <c r="H108" s="7">
        <f t="shared" si="9"/>
        <v>8.4828858086900008E-2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8.4828858086900008E-2</v>
      </c>
    </row>
    <row r="109" spans="1:12" x14ac:dyDescent="0.2">
      <c r="A109" t="s">
        <v>118</v>
      </c>
      <c r="B109">
        <v>0.176493003589</v>
      </c>
      <c r="C109">
        <v>0.18296697183300001</v>
      </c>
      <c r="D109">
        <v>174</v>
      </c>
      <c r="E109">
        <v>62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119</v>
      </c>
      <c r="B110">
        <v>0.132783105421</v>
      </c>
      <c r="C110">
        <v>0.14863953347</v>
      </c>
      <c r="D110">
        <v>177</v>
      </c>
      <c r="E110">
        <v>68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120</v>
      </c>
      <c r="B111">
        <v>0.62095673568200005</v>
      </c>
      <c r="C111">
        <v>0.125510483024</v>
      </c>
      <c r="D111">
        <v>171</v>
      </c>
      <c r="E111">
        <v>73</v>
      </c>
      <c r="F111" s="5" t="str">
        <f t="shared" si="7"/>
        <v>SBIN</v>
      </c>
      <c r="G111" s="3">
        <f t="shared" si="8"/>
        <v>1</v>
      </c>
      <c r="H111" s="7">
        <f t="shared" si="9"/>
        <v>0.31007761489733338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s="9" t="s">
        <v>121</v>
      </c>
      <c r="B112" s="9">
        <v>-5.9104749861100002E-2</v>
      </c>
      <c r="C112">
        <v>0.18740841712600001</v>
      </c>
      <c r="D112">
        <v>174</v>
      </c>
      <c r="E112">
        <v>63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s="9" t="s">
        <v>122</v>
      </c>
      <c r="B113" s="9">
        <v>0.33454970521999999</v>
      </c>
      <c r="C113">
        <v>0.25463056972300002</v>
      </c>
      <c r="D113">
        <v>162</v>
      </c>
      <c r="E113">
        <v>71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s="9" t="s">
        <v>123</v>
      </c>
      <c r="B114" s="9">
        <v>0.26578253489199999</v>
      </c>
      <c r="C114">
        <v>0.20242432741499999</v>
      </c>
      <c r="D114">
        <v>183</v>
      </c>
      <c r="E114">
        <v>72</v>
      </c>
      <c r="F114" s="5" t="str">
        <f t="shared" si="7"/>
        <v>SUNPHARMA</v>
      </c>
      <c r="G114" s="3">
        <f t="shared" si="8"/>
        <v>1</v>
      </c>
      <c r="H114" s="7">
        <f t="shared" si="9"/>
        <v>0.18040916341696667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0.18040916341696667</v>
      </c>
    </row>
    <row r="115" spans="1:12" x14ac:dyDescent="0.2">
      <c r="A115" s="9" t="s">
        <v>124</v>
      </c>
      <c r="B115" s="9">
        <v>-0.104562162155</v>
      </c>
      <c r="C115">
        <v>0.39041820834899998</v>
      </c>
      <c r="D115">
        <v>187</v>
      </c>
      <c r="E115">
        <v>64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s="9" t="s">
        <v>125</v>
      </c>
      <c r="B116" s="9">
        <v>0.22872064561399999</v>
      </c>
      <c r="C116">
        <v>0.228090547906</v>
      </c>
      <c r="D116">
        <v>181</v>
      </c>
      <c r="E116">
        <v>71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s="9" t="s">
        <v>126</v>
      </c>
      <c r="B117" s="9">
        <v>0.33625795933899999</v>
      </c>
      <c r="C117">
        <v>0.16358766407</v>
      </c>
      <c r="D117">
        <v>173</v>
      </c>
      <c r="E117">
        <v>62</v>
      </c>
      <c r="F117" s="5" t="str">
        <f t="shared" si="7"/>
        <v>TATAMOTORS</v>
      </c>
      <c r="G117" s="3">
        <f t="shared" si="8"/>
        <v>1</v>
      </c>
      <c r="H117" s="7">
        <f t="shared" si="9"/>
        <v>0.15347214759933334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0.15347214759933334</v>
      </c>
    </row>
    <row r="118" spans="1:12" x14ac:dyDescent="0.2">
      <c r="A118" t="s">
        <v>127</v>
      </c>
      <c r="B118">
        <v>0.28836002453499998</v>
      </c>
      <c r="C118">
        <v>0.32891952524099999</v>
      </c>
      <c r="D118">
        <v>169</v>
      </c>
      <c r="E118">
        <v>70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128</v>
      </c>
      <c r="B119">
        <v>0.27295800432200001</v>
      </c>
      <c r="C119">
        <v>0.174033786281</v>
      </c>
      <c r="D119">
        <v>183</v>
      </c>
      <c r="E119">
        <v>73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129</v>
      </c>
      <c r="B120">
        <v>-6.8311114745699994E-2</v>
      </c>
      <c r="C120">
        <v>0.27602477134499998</v>
      </c>
      <c r="D120">
        <v>179</v>
      </c>
      <c r="E120">
        <v>66</v>
      </c>
      <c r="F120" s="5" t="str">
        <f t="shared" si="7"/>
        <v>TATAMTRDVR</v>
      </c>
      <c r="G120" s="3">
        <f t="shared" si="8"/>
        <v>1</v>
      </c>
      <c r="H120" s="7">
        <f t="shared" si="9"/>
        <v>0.1643356380371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0.1643356380371</v>
      </c>
    </row>
    <row r="121" spans="1:12" x14ac:dyDescent="0.2">
      <c r="A121" t="s">
        <v>130</v>
      </c>
      <c r="B121">
        <v>0.67954643166999995</v>
      </c>
      <c r="C121">
        <v>0.14775293417400001</v>
      </c>
      <c r="D121">
        <v>157</v>
      </c>
      <c r="E121">
        <v>69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131</v>
      </c>
      <c r="B122">
        <v>-0.14184802676800001</v>
      </c>
      <c r="C122">
        <v>0.37429398891799998</v>
      </c>
      <c r="D122">
        <v>196</v>
      </c>
      <c r="E122">
        <v>70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132</v>
      </c>
      <c r="B123">
        <v>-0.23834456979999999</v>
      </c>
      <c r="C123">
        <v>0.39054531355299998</v>
      </c>
      <c r="D123">
        <v>184</v>
      </c>
      <c r="E123">
        <v>60</v>
      </c>
      <c r="F123" s="5" t="str">
        <f t="shared" si="7"/>
        <v>TATAPOWER</v>
      </c>
      <c r="G123" s="3">
        <f t="shared" si="8"/>
        <v>1</v>
      </c>
      <c r="H123" s="7">
        <f t="shared" si="9"/>
        <v>9.9784611700666659E-2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9.9784611700666659E-2</v>
      </c>
    </row>
    <row r="124" spans="1:12" x14ac:dyDescent="0.2">
      <c r="A124" t="s">
        <v>133</v>
      </c>
      <c r="B124">
        <v>0.37779787611299998</v>
      </c>
      <c r="C124">
        <v>0.16308835032899999</v>
      </c>
      <c r="D124">
        <v>172</v>
      </c>
      <c r="E124">
        <v>74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134</v>
      </c>
      <c r="B125">
        <v>0.537272225715</v>
      </c>
      <c r="C125">
        <v>0.17632425893500001</v>
      </c>
      <c r="D125">
        <v>172</v>
      </c>
      <c r="E125">
        <v>74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135</v>
      </c>
      <c r="B126">
        <v>0.23671382875200001</v>
      </c>
      <c r="C126">
        <v>0.28342158821899999</v>
      </c>
      <c r="D126">
        <v>171</v>
      </c>
      <c r="E126">
        <v>72</v>
      </c>
      <c r="F126" s="5" t="str">
        <f t="shared" si="7"/>
        <v>TATASTEEL</v>
      </c>
      <c r="G126" s="3">
        <f t="shared" si="8"/>
        <v>1</v>
      </c>
      <c r="H126" s="7">
        <f t="shared" si="9"/>
        <v>0.38392797685999996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136</v>
      </c>
      <c r="B127">
        <v>0.19877438090399999</v>
      </c>
      <c r="C127">
        <v>8.5239574746600003E-2</v>
      </c>
      <c r="D127">
        <v>166</v>
      </c>
      <c r="E127">
        <v>66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137</v>
      </c>
      <c r="B128">
        <v>-9.2616778093300003E-2</v>
      </c>
      <c r="C128">
        <v>0.27721313069800002</v>
      </c>
      <c r="D128">
        <v>188</v>
      </c>
      <c r="E128">
        <v>68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138</v>
      </c>
      <c r="B129">
        <v>0.35592570231199999</v>
      </c>
      <c r="C129">
        <v>9.1758832957300002E-2</v>
      </c>
      <c r="D129">
        <v>157</v>
      </c>
      <c r="E129">
        <v>69</v>
      </c>
      <c r="F129" s="5" t="str">
        <f t="shared" si="7"/>
        <v>TCS</v>
      </c>
      <c r="G129" s="3">
        <f t="shared" si="8"/>
        <v>1</v>
      </c>
      <c r="H129" s="7">
        <f t="shared" si="9"/>
        <v>0.15402776837423332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0.15402776837423332</v>
      </c>
    </row>
    <row r="130" spans="1:12" x14ac:dyDescent="0.2">
      <c r="A130" t="s">
        <v>139</v>
      </c>
      <c r="B130">
        <v>0.159131166691</v>
      </c>
      <c r="C130">
        <v>0.112235285495</v>
      </c>
      <c r="D130">
        <v>171</v>
      </c>
      <c r="E130">
        <v>73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140</v>
      </c>
      <c r="B131">
        <v>0.37647996778199999</v>
      </c>
      <c r="C131">
        <v>0.21006729361400001</v>
      </c>
      <c r="D131">
        <v>162</v>
      </c>
      <c r="E131">
        <v>74</v>
      </c>
      <c r="F131" s="5" t="str">
        <f t="shared" ref="F131:F145" si="14">LEFT(A131,LEN(A131)-2)</f>
        <v>TECHM</v>
      </c>
      <c r="G131" s="3">
        <f t="shared" ref="G131:G145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141</v>
      </c>
      <c r="B132">
        <v>0.17356845548499999</v>
      </c>
      <c r="C132">
        <v>0.19273183725599999</v>
      </c>
      <c r="D132">
        <v>164</v>
      </c>
      <c r="E132">
        <v>67</v>
      </c>
      <c r="F132" s="5" t="str">
        <f t="shared" si="14"/>
        <v>TECHM</v>
      </c>
      <c r="G132" s="3">
        <f t="shared" si="15"/>
        <v>1</v>
      </c>
      <c r="H132" s="7">
        <f t="shared" si="9"/>
        <v>0.23639319665266667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142</v>
      </c>
      <c r="B133">
        <v>0.277421313319</v>
      </c>
      <c r="C133">
        <v>0.141147201069</v>
      </c>
      <c r="D133">
        <v>165</v>
      </c>
      <c r="E133">
        <v>66</v>
      </c>
      <c r="F133" s="5" t="str">
        <f t="shared" si="14"/>
        <v>ULTRACEMCO</v>
      </c>
      <c r="G133" s="3">
        <f t="shared" si="15"/>
        <v>0</v>
      </c>
      <c r="H133" s="7">
        <f t="shared" ref="H133:H145" si="16">IF(AND(G133=1,I133=1),AVERAGE(B131:B133),IF(AND(I133=0,G133=1),AVERAGE(B132:B133),0))</f>
        <v>0</v>
      </c>
      <c r="I133" s="7">
        <f t="shared" ref="I133:I145" si="17">IF(AND(G133=G130,G133=1),1,0)</f>
        <v>0</v>
      </c>
      <c r="J133" s="7">
        <f t="shared" si="13"/>
        <v>0</v>
      </c>
      <c r="K133" s="7">
        <f t="shared" ref="K133:K145" si="18">IF(AND(G133=1,I133=1),IF(AND(B133&lt;0,B132&lt;0,B131&lt;0),1,0),IF(AND(I133=0,G133=1),IF(AND(B133&lt;0,B132&lt;0),1,0),0))</f>
        <v>0</v>
      </c>
      <c r="L133" s="7">
        <f t="shared" ref="L133:L145" si="19">IF(AND(H133&lt;&gt;0,J133=0,K133=0),H133,0)</f>
        <v>0</v>
      </c>
    </row>
    <row r="134" spans="1:12" x14ac:dyDescent="0.2">
      <c r="A134" t="s">
        <v>143</v>
      </c>
      <c r="B134">
        <v>0.30378051315499999</v>
      </c>
      <c r="C134">
        <v>0.178749310258</v>
      </c>
      <c r="D134">
        <v>181</v>
      </c>
      <c r="E134">
        <v>73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144</v>
      </c>
      <c r="B135">
        <v>5.0972280778199999E-2</v>
      </c>
      <c r="C135">
        <v>0.183155921926</v>
      </c>
      <c r="D135">
        <v>185</v>
      </c>
      <c r="E135">
        <v>61</v>
      </c>
      <c r="F135" s="5" t="str">
        <f t="shared" si="14"/>
        <v>ULTRACEMCO</v>
      </c>
      <c r="G135" s="3">
        <f t="shared" si="15"/>
        <v>1</v>
      </c>
      <c r="H135" s="7">
        <f t="shared" si="16"/>
        <v>0.21072470241740002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145</v>
      </c>
      <c r="B136">
        <v>1.13896102272</v>
      </c>
      <c r="C136">
        <v>0.19943201023500001</v>
      </c>
      <c r="D136">
        <v>174</v>
      </c>
      <c r="E136">
        <v>79</v>
      </c>
      <c r="F136" s="5" t="str">
        <f t="shared" si="14"/>
        <v>VEDL</v>
      </c>
      <c r="G136" s="3">
        <f t="shared" si="15"/>
        <v>1</v>
      </c>
      <c r="H136" s="7">
        <f t="shared" si="16"/>
        <v>0.59496665174910002</v>
      </c>
      <c r="I136" s="7">
        <f t="shared" si="17"/>
        <v>0</v>
      </c>
      <c r="J136" s="7">
        <f t="shared" ref="J136:J145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s="9" t="s">
        <v>146</v>
      </c>
      <c r="B137" s="9">
        <v>-0.21242251404500001</v>
      </c>
      <c r="C137">
        <v>0.26216309081099998</v>
      </c>
      <c r="D137">
        <v>185</v>
      </c>
      <c r="E137">
        <v>69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s="9" t="s">
        <v>147</v>
      </c>
      <c r="B138" s="9">
        <v>-0.28526292565700001</v>
      </c>
      <c r="C138">
        <v>0.32606325506099998</v>
      </c>
      <c r="D138">
        <v>185</v>
      </c>
      <c r="E138">
        <v>65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s="9" t="s">
        <v>148</v>
      </c>
      <c r="B139" s="9">
        <v>-0.271363857436</v>
      </c>
      <c r="C139">
        <v>0.325421831775</v>
      </c>
      <c r="D139">
        <v>199</v>
      </c>
      <c r="E139">
        <v>70</v>
      </c>
      <c r="F139" s="5" t="str">
        <f t="shared" si="14"/>
        <v>WIPRO</v>
      </c>
      <c r="G139" s="3">
        <f t="shared" si="15"/>
        <v>1</v>
      </c>
      <c r="H139" s="7">
        <f t="shared" si="16"/>
        <v>-0.25634976571266671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149</v>
      </c>
      <c r="B140">
        <v>0.63984695355700005</v>
      </c>
      <c r="C140">
        <v>0.139919280698</v>
      </c>
      <c r="D140">
        <v>164</v>
      </c>
      <c r="E140">
        <v>66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150</v>
      </c>
      <c r="B141">
        <v>0.25747797257400001</v>
      </c>
      <c r="C141">
        <v>0.184461298789</v>
      </c>
      <c r="D141">
        <v>176</v>
      </c>
      <c r="E141">
        <v>73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151</v>
      </c>
      <c r="B142">
        <v>0.12669564225499999</v>
      </c>
      <c r="C142">
        <v>0.25953036319700001</v>
      </c>
      <c r="D142">
        <v>184</v>
      </c>
      <c r="E142">
        <v>69</v>
      </c>
      <c r="F142" s="5" t="str">
        <f t="shared" si="14"/>
        <v>YESBANK</v>
      </c>
      <c r="G142" s="3">
        <f t="shared" si="15"/>
        <v>1</v>
      </c>
      <c r="H142" s="7">
        <f t="shared" si="16"/>
        <v>0.34134018946200007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152</v>
      </c>
      <c r="B143">
        <v>6.9141812131600006E-2</v>
      </c>
      <c r="C143">
        <v>0.14758618022200001</v>
      </c>
      <c r="D143">
        <v>166</v>
      </c>
      <c r="E143">
        <v>69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153</v>
      </c>
      <c r="B144">
        <v>0.18335481280900001</v>
      </c>
      <c r="C144">
        <v>0.241541016085</v>
      </c>
      <c r="D144">
        <v>185</v>
      </c>
      <c r="E144">
        <v>65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154</v>
      </c>
      <c r="B145">
        <v>-0.13305694149399999</v>
      </c>
      <c r="C145">
        <v>0.23537338226999999</v>
      </c>
      <c r="D145">
        <v>198</v>
      </c>
      <c r="E145">
        <v>66</v>
      </c>
      <c r="F145" s="5" t="str">
        <f t="shared" si="14"/>
        <v>ZEEL</v>
      </c>
      <c r="G145" s="3">
        <f t="shared" si="15"/>
        <v>1</v>
      </c>
      <c r="H145" s="7">
        <f t="shared" si="16"/>
        <v>3.9813227815533335E-2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3.9813227815533335E-2</v>
      </c>
    </row>
    <row r="146" spans="1:12" x14ac:dyDescent="0.2">
      <c r="A146" s="1"/>
      <c r="B146" s="2"/>
      <c r="C146" s="2"/>
      <c r="D146" s="2"/>
      <c r="F146" s="5"/>
      <c r="H146" s="7"/>
      <c r="I146" s="7"/>
      <c r="J146" s="7"/>
      <c r="K146" s="7"/>
      <c r="L146" s="7"/>
    </row>
    <row r="147" spans="1:12" x14ac:dyDescent="0.2">
      <c r="A147" s="1"/>
      <c r="B147" s="2"/>
      <c r="C147" s="2"/>
      <c r="D147" s="2"/>
      <c r="F147" s="5"/>
      <c r="H147" s="7"/>
      <c r="I147" s="7"/>
      <c r="J147" s="7"/>
      <c r="K147" s="7"/>
      <c r="L147" s="7"/>
    </row>
    <row r="148" spans="1:12" x14ac:dyDescent="0.2">
      <c r="A148" s="1"/>
      <c r="B148" s="2"/>
      <c r="C148" s="2"/>
      <c r="D148" s="2"/>
      <c r="F148" s="5"/>
      <c r="H148" s="7"/>
      <c r="I148" s="7"/>
      <c r="J148" s="7"/>
      <c r="K148" s="7"/>
      <c r="L148" s="7"/>
    </row>
    <row r="149" spans="1:12" x14ac:dyDescent="0.2">
      <c r="A149" s="1"/>
      <c r="B149" s="2"/>
      <c r="C149" s="2"/>
      <c r="D149" s="2"/>
      <c r="F149" s="5"/>
      <c r="H149" s="7"/>
      <c r="I149" s="7"/>
      <c r="J149" s="7"/>
      <c r="K149" s="7"/>
      <c r="L149" s="7"/>
    </row>
    <row r="150" spans="1:12" x14ac:dyDescent="0.2">
      <c r="A150" s="1"/>
      <c r="B150" s="2"/>
      <c r="C150" s="2"/>
      <c r="D150" s="2"/>
      <c r="F150" s="5"/>
      <c r="H150" s="7"/>
      <c r="I150" s="7"/>
      <c r="J150" s="7"/>
      <c r="K150" s="7"/>
      <c r="L150" s="7"/>
    </row>
    <row r="151" spans="1:12" x14ac:dyDescent="0.2">
      <c r="A151" s="1"/>
      <c r="B151" s="2"/>
      <c r="C151" s="2"/>
      <c r="D151" s="2"/>
      <c r="F151" s="5"/>
      <c r="H151" s="7"/>
      <c r="I151" s="7"/>
      <c r="J151" s="7"/>
      <c r="K151" s="7"/>
      <c r="L15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45"/>
  <sheetViews>
    <sheetView showRuler="0" topLeftCell="A68" zoomScale="130" zoomScaleNormal="130" zoomScalePageLayoutView="130" workbookViewId="0">
      <selection activeCell="A3" sqref="A3:F145"/>
    </sheetView>
  </sheetViews>
  <sheetFormatPr baseColWidth="10" defaultRowHeight="16" x14ac:dyDescent="0.2"/>
  <cols>
    <col min="1" max="1" width="15.6640625" bestFit="1" customWidth="1"/>
    <col min="2" max="2" width="15.6640625" customWidth="1"/>
  </cols>
  <sheetData>
    <row r="1" spans="1:16" x14ac:dyDescent="0.2">
      <c r="A1" s="1" t="s">
        <v>0</v>
      </c>
      <c r="B1" s="1" t="s">
        <v>156</v>
      </c>
      <c r="C1" s="2" t="s">
        <v>1</v>
      </c>
      <c r="D1" s="2" t="s">
        <v>2</v>
      </c>
      <c r="E1" s="2" t="s">
        <v>9</v>
      </c>
      <c r="F1" s="2" t="s">
        <v>10</v>
      </c>
      <c r="G1" s="3"/>
      <c r="H1" s="3">
        <v>1</v>
      </c>
      <c r="I1" s="6" t="s">
        <v>3</v>
      </c>
      <c r="J1" s="6"/>
      <c r="K1" s="6" t="s">
        <v>4</v>
      </c>
      <c r="L1" s="6" t="s">
        <v>5</v>
      </c>
      <c r="M1" s="6" t="s">
        <v>6</v>
      </c>
      <c r="N1" s="3"/>
      <c r="O1" s="4" t="s">
        <v>7</v>
      </c>
      <c r="P1" s="4" t="s">
        <v>8</v>
      </c>
    </row>
    <row r="2" spans="1:16" hidden="1" x14ac:dyDescent="0.2">
      <c r="A2" t="s">
        <v>11</v>
      </c>
      <c r="B2" t="str">
        <f>RIGHT(A2,2)</f>
        <v>15</v>
      </c>
      <c r="C2">
        <v>1.8501047313000001E-2</v>
      </c>
      <c r="D2">
        <v>0.162681361001</v>
      </c>
      <c r="E2">
        <v>181</v>
      </c>
      <c r="F2">
        <v>68</v>
      </c>
      <c r="G2" s="5" t="str">
        <f>LEFT(A2,LEN(A2)-2)</f>
        <v>ACC</v>
      </c>
      <c r="H2" s="3">
        <f>IF(G2&lt;&gt;G3,1,0)</f>
        <v>0</v>
      </c>
      <c r="I2" s="6">
        <f>COUNTIF(I4:I151,"&lt;&gt;"&amp;0)</f>
        <v>56</v>
      </c>
      <c r="J2" s="6"/>
      <c r="K2" s="6">
        <f>COUNTIF(K4:K145,"&lt;&gt;"&amp;0)</f>
        <v>22</v>
      </c>
      <c r="L2" s="6">
        <f>COUNTIF(L4:L145,"&lt;&gt;"&amp;0)</f>
        <v>5</v>
      </c>
      <c r="M2" s="6">
        <f>COUNTIF(M4:M145,"&gt;"&amp;0)</f>
        <v>14</v>
      </c>
      <c r="N2" s="3">
        <f>AVERAGEIFS(I4:I145,I4:I145,"&gt;"&amp;0,K4:K145,0,L4:L145,0)/3</f>
        <v>2.962321835519088E-2</v>
      </c>
      <c r="O2" s="3">
        <f>AVERAGE(C2:C145)</f>
        <v>0.11728984372786079</v>
      </c>
      <c r="P2" s="3">
        <f>AVERAGE(D2:D145)</f>
        <v>0.23337912470990713</v>
      </c>
    </row>
    <row r="3" spans="1:16" x14ac:dyDescent="0.2">
      <c r="A3" t="s">
        <v>12</v>
      </c>
      <c r="B3" t="str">
        <f t="shared" ref="B3:B66" si="0">RIGHT(A3,2)</f>
        <v>16</v>
      </c>
      <c r="C3">
        <v>4.4774805233400002E-2</v>
      </c>
      <c r="D3">
        <v>0.174588555363</v>
      </c>
      <c r="E3">
        <v>182</v>
      </c>
      <c r="F3">
        <v>69</v>
      </c>
      <c r="G3" s="5" t="str">
        <f t="shared" ref="G3:G66" si="1">LEFT(A3,LEN(A3)-2)</f>
        <v>ACC</v>
      </c>
      <c r="H3" s="3">
        <f t="shared" ref="H3:H66" si="2">IF(G3&lt;&gt;G4,1,0)</f>
        <v>1</v>
      </c>
      <c r="I3" s="6"/>
      <c r="J3" s="6"/>
      <c r="K3" s="6">
        <f>AVERAGEIF(K4:K145,1,I4:I151)</f>
        <v>0.33912429173980113</v>
      </c>
      <c r="L3" s="6">
        <f>AVERAGEIF(L4:L145,1,I4:I151)</f>
        <v>-0.32166679235593337</v>
      </c>
      <c r="M3" s="6">
        <f>COUNTIF(M4:M145,"&lt;"&amp;0)</f>
        <v>9</v>
      </c>
      <c r="N3" s="3">
        <f>AVERAGEIFS(I5:I146,I5:I146,"&lt;"&amp;0,K5:K146,0,L5:L146,0)/3</f>
        <v>-2.4071537480200245E-2</v>
      </c>
      <c r="O3" s="3"/>
      <c r="P3" s="3"/>
    </row>
    <row r="4" spans="1:16" hidden="1" x14ac:dyDescent="0.2">
      <c r="A4" t="s">
        <v>13</v>
      </c>
      <c r="B4" t="str">
        <f t="shared" si="0"/>
        <v>14</v>
      </c>
      <c r="C4">
        <v>0.49091862260699998</v>
      </c>
      <c r="D4">
        <v>0.188133881788</v>
      </c>
      <c r="E4">
        <v>173</v>
      </c>
      <c r="F4">
        <v>73</v>
      </c>
      <c r="G4" s="5" t="str">
        <f t="shared" si="1"/>
        <v>ADANIPORTS</v>
      </c>
      <c r="H4" s="3">
        <f t="shared" si="2"/>
        <v>0</v>
      </c>
      <c r="I4" s="7">
        <f>IF(AND(H4=1,J4=1),AVERAGE(C2:C4),IF(AND(J4=0,H4=1),AVERAGE(C3:C4),0))</f>
        <v>0</v>
      </c>
      <c r="J4" s="7">
        <f>IF(AND(H4=H1,H4=1),1,0)</f>
        <v>0</v>
      </c>
      <c r="K4" s="7">
        <f>IF(AND(H4=1,J4=1),IF(AND(C4&gt;0,C3&gt;0,C2&gt;0),1,0),IF(AND(J4=0,H4=1),IF(AND(C4&gt;0,C3&gt;0),1,0),0))</f>
        <v>0</v>
      </c>
      <c r="L4" s="7">
        <f>IF(AND(H4=1,J4=1),IF(AND(C4&lt;0,C3&lt;0,C2&lt;0),1,0),IF(AND(J4=0,H4=1),IF(AND(C4&lt;0,C3&lt;0),1,0),0))</f>
        <v>0</v>
      </c>
      <c r="M4" s="7">
        <f>IF(AND(I4&lt;&gt;0,K4=0,L4=0),I4,0)</f>
        <v>0</v>
      </c>
      <c r="N4" s="3"/>
      <c r="O4" s="3"/>
      <c r="P4" s="3"/>
    </row>
    <row r="5" spans="1:16" hidden="1" x14ac:dyDescent="0.2">
      <c r="A5" t="s">
        <v>14</v>
      </c>
      <c r="B5" t="str">
        <f t="shared" si="0"/>
        <v>15</v>
      </c>
      <c r="C5">
        <v>0.32928629486</v>
      </c>
      <c r="D5">
        <v>0.214429804306</v>
      </c>
      <c r="E5">
        <v>172</v>
      </c>
      <c r="F5">
        <v>69</v>
      </c>
      <c r="G5" s="5" t="str">
        <f t="shared" si="1"/>
        <v>ADANIPORTS</v>
      </c>
      <c r="H5" s="3">
        <f t="shared" si="2"/>
        <v>0</v>
      </c>
      <c r="I5" s="7">
        <f t="shared" ref="I5:I68" si="3">IF(AND(H5=1,J5=1),AVERAGE(C3:C5),IF(AND(J5=0,H5=1),AVERAGE(C4:C5),0))</f>
        <v>0</v>
      </c>
      <c r="J5" s="7">
        <f t="shared" ref="J5:J68" si="4">IF(AND(H5=H2,H5=1),1,0)</f>
        <v>0</v>
      </c>
      <c r="K5" s="7">
        <f>IF(AND(H5=1,J5=1),IF(AND(C5&gt;0,C4&gt;0,C3&gt;0),1,0),IF(AND(J5=0,H5=1),IF(AND(C5&gt;0,C4&gt;0),1,0),0))</f>
        <v>0</v>
      </c>
      <c r="L5" s="7">
        <f t="shared" ref="L5:L68" si="5">IF(AND(H5=1,J5=1),IF(AND(C5&lt;0,C4&lt;0,C3&lt;0),1,0),IF(AND(J5=0,H5=1),IF(AND(C5&lt;0,C4&lt;0),1,0),0))</f>
        <v>0</v>
      </c>
      <c r="M5" s="7">
        <f t="shared" ref="M5:M68" si="6">IF(AND(I5&lt;&gt;0,K5=0,L5=0),I5,0)</f>
        <v>0</v>
      </c>
      <c r="N5" s="3"/>
      <c r="O5" s="3"/>
      <c r="P5" s="3"/>
    </row>
    <row r="6" spans="1:16" x14ac:dyDescent="0.2">
      <c r="A6" t="s">
        <v>15</v>
      </c>
      <c r="B6" t="str">
        <f t="shared" si="0"/>
        <v>16</v>
      </c>
      <c r="C6">
        <v>0.29725392363800002</v>
      </c>
      <c r="D6">
        <v>0.208845384657</v>
      </c>
      <c r="E6">
        <v>172</v>
      </c>
      <c r="F6">
        <v>69</v>
      </c>
      <c r="G6" s="5" t="str">
        <f t="shared" si="1"/>
        <v>ADANIPORTS</v>
      </c>
      <c r="H6" s="3">
        <f t="shared" si="2"/>
        <v>1</v>
      </c>
      <c r="I6" s="7">
        <f t="shared" si="3"/>
        <v>0.37248628036833331</v>
      </c>
      <c r="J6" s="7">
        <f t="shared" si="4"/>
        <v>1</v>
      </c>
      <c r="K6" s="7">
        <f>IF(AND(H6=1,J6=1),IF(AND(C6&gt;0,C5&gt;0,C4&gt;0),1,0),IF(AND(J6=0,H6=1),IF(AND(C6&gt;0,C5&gt;0),1,0),0))</f>
        <v>1</v>
      </c>
      <c r="L6" s="7">
        <f t="shared" si="5"/>
        <v>0</v>
      </c>
      <c r="M6" s="7">
        <f t="shared" si="6"/>
        <v>0</v>
      </c>
      <c r="N6" s="3"/>
      <c r="O6" s="3"/>
      <c r="P6" s="3"/>
    </row>
    <row r="7" spans="1:16" hidden="1" x14ac:dyDescent="0.2">
      <c r="A7" s="9" t="s">
        <v>16</v>
      </c>
      <c r="B7" t="str">
        <f t="shared" si="0"/>
        <v>14</v>
      </c>
      <c r="C7" s="9">
        <v>-0.27063793054200003</v>
      </c>
      <c r="D7">
        <v>0.50443570241900004</v>
      </c>
      <c r="E7">
        <v>193</v>
      </c>
      <c r="F7">
        <v>66</v>
      </c>
      <c r="G7" s="5" t="str">
        <f t="shared" si="1"/>
        <v>AMBUJACEM</v>
      </c>
      <c r="H7" s="3">
        <f t="shared" si="2"/>
        <v>0</v>
      </c>
      <c r="I7" s="7">
        <f t="shared" si="3"/>
        <v>0</v>
      </c>
      <c r="J7" s="7">
        <f t="shared" si="4"/>
        <v>0</v>
      </c>
      <c r="K7" s="7">
        <f>IF(AND(H7=1,J7=1),IF(AND(C7&gt;0,C6&gt;0,C5&gt;0),1,0),IF(AND(J7=0,H7=1),IF(AND(C7&gt;0,C6&gt;0),1,0),0))</f>
        <v>0</v>
      </c>
      <c r="L7" s="7">
        <f t="shared" si="5"/>
        <v>0</v>
      </c>
      <c r="M7" s="7">
        <f t="shared" si="6"/>
        <v>0</v>
      </c>
      <c r="N7" s="3"/>
      <c r="O7" s="3"/>
      <c r="P7" s="3"/>
    </row>
    <row r="8" spans="1:16" hidden="1" x14ac:dyDescent="0.2">
      <c r="A8" s="9" t="s">
        <v>17</v>
      </c>
      <c r="B8" t="str">
        <f t="shared" si="0"/>
        <v>15</v>
      </c>
      <c r="C8" s="9">
        <v>-0.32695039328600001</v>
      </c>
      <c r="D8">
        <v>0.464347592935</v>
      </c>
      <c r="E8">
        <v>192</v>
      </c>
      <c r="F8">
        <v>70</v>
      </c>
      <c r="G8" s="5" t="str">
        <f t="shared" si="1"/>
        <v>AMBUJACEM</v>
      </c>
      <c r="H8" s="3">
        <f t="shared" si="2"/>
        <v>0</v>
      </c>
      <c r="I8" s="7">
        <f t="shared" si="3"/>
        <v>0</v>
      </c>
      <c r="J8" s="7">
        <f t="shared" si="4"/>
        <v>0</v>
      </c>
      <c r="K8" s="7">
        <f t="shared" ref="K8:K71" si="7">IF(AND(H8=1,J8=1),IF(AND(C8&gt;0,C7&gt;0,C6&gt;0),1,0),IF(AND(J8=0,H8=1),IF(AND(C8&gt;0,C7&gt;0),1,0),0))</f>
        <v>0</v>
      </c>
      <c r="L8" s="7">
        <f t="shared" si="5"/>
        <v>0</v>
      </c>
      <c r="M8" s="7">
        <f t="shared" si="6"/>
        <v>0</v>
      </c>
      <c r="N8" s="3"/>
      <c r="O8" s="3"/>
      <c r="P8" s="3"/>
    </row>
    <row r="9" spans="1:16" x14ac:dyDescent="0.2">
      <c r="A9" s="9" t="s">
        <v>18</v>
      </c>
      <c r="B9" t="str">
        <f t="shared" si="0"/>
        <v>16</v>
      </c>
      <c r="C9" s="9">
        <v>-0.267527615557</v>
      </c>
      <c r="D9">
        <v>0.392797796112</v>
      </c>
      <c r="E9">
        <v>191</v>
      </c>
      <c r="F9">
        <v>60</v>
      </c>
      <c r="G9" s="5" t="str">
        <f t="shared" si="1"/>
        <v>AMBUJACEM</v>
      </c>
      <c r="H9" s="3">
        <f t="shared" si="2"/>
        <v>1</v>
      </c>
      <c r="I9" s="7">
        <f t="shared" si="3"/>
        <v>-0.28837197979500001</v>
      </c>
      <c r="J9" s="7">
        <f t="shared" si="4"/>
        <v>1</v>
      </c>
      <c r="K9" s="7">
        <f t="shared" si="7"/>
        <v>0</v>
      </c>
      <c r="L9" s="7">
        <f t="shared" si="5"/>
        <v>1</v>
      </c>
      <c r="M9" s="7">
        <f t="shared" si="6"/>
        <v>0</v>
      </c>
      <c r="N9" s="3"/>
      <c r="O9" s="3"/>
      <c r="P9" s="3"/>
    </row>
    <row r="10" spans="1:16" hidden="1" x14ac:dyDescent="0.2">
      <c r="A10" t="s">
        <v>19</v>
      </c>
      <c r="B10" t="str">
        <f t="shared" si="0"/>
        <v>14</v>
      </c>
      <c r="C10">
        <v>1.7166289653800001E-3</v>
      </c>
      <c r="D10">
        <v>0.158073628046</v>
      </c>
      <c r="E10">
        <v>179</v>
      </c>
      <c r="F10">
        <v>64</v>
      </c>
      <c r="G10" s="5" t="str">
        <f t="shared" si="1"/>
        <v>ASIANPAINT</v>
      </c>
      <c r="H10" s="3">
        <f t="shared" si="2"/>
        <v>0</v>
      </c>
      <c r="I10" s="7">
        <f t="shared" si="3"/>
        <v>0</v>
      </c>
      <c r="J10" s="7">
        <f t="shared" si="4"/>
        <v>0</v>
      </c>
      <c r="K10" s="7">
        <f t="shared" si="7"/>
        <v>0</v>
      </c>
      <c r="L10" s="7">
        <f t="shared" si="5"/>
        <v>0</v>
      </c>
      <c r="M10" s="7">
        <f t="shared" si="6"/>
        <v>0</v>
      </c>
      <c r="N10" s="3"/>
      <c r="O10" s="3"/>
      <c r="P10" s="3"/>
    </row>
    <row r="11" spans="1:16" hidden="1" x14ac:dyDescent="0.2">
      <c r="A11" t="s">
        <v>20</v>
      </c>
      <c r="B11" t="str">
        <f t="shared" si="0"/>
        <v>15</v>
      </c>
      <c r="C11">
        <v>-0.13379479313000001</v>
      </c>
      <c r="D11">
        <v>0.27815908918799997</v>
      </c>
      <c r="E11">
        <v>185</v>
      </c>
      <c r="F11">
        <v>60</v>
      </c>
      <c r="G11" s="5" t="str">
        <f t="shared" si="1"/>
        <v>ASIANPAINT</v>
      </c>
      <c r="H11" s="3">
        <f t="shared" si="2"/>
        <v>0</v>
      </c>
      <c r="I11" s="7">
        <f t="shared" si="3"/>
        <v>0</v>
      </c>
      <c r="J11" s="7">
        <f t="shared" si="4"/>
        <v>0</v>
      </c>
      <c r="K11" s="7">
        <f t="shared" si="7"/>
        <v>0</v>
      </c>
      <c r="L11" s="7">
        <f t="shared" si="5"/>
        <v>0</v>
      </c>
      <c r="M11" s="7">
        <f t="shared" si="6"/>
        <v>0</v>
      </c>
      <c r="N11" s="3"/>
      <c r="O11" s="3"/>
      <c r="P11" s="3"/>
    </row>
    <row r="12" spans="1:16" x14ac:dyDescent="0.2">
      <c r="A12" t="s">
        <v>21</v>
      </c>
      <c r="B12" t="str">
        <f t="shared" si="0"/>
        <v>16</v>
      </c>
      <c r="C12">
        <v>4.1633262187499999E-2</v>
      </c>
      <c r="D12">
        <v>0.17470127530400001</v>
      </c>
      <c r="E12">
        <v>181</v>
      </c>
      <c r="F12">
        <v>67</v>
      </c>
      <c r="G12" s="5" t="str">
        <f t="shared" si="1"/>
        <v>ASIANPAINT</v>
      </c>
      <c r="H12" s="3">
        <f t="shared" si="2"/>
        <v>1</v>
      </c>
      <c r="I12" s="7">
        <f t="shared" si="3"/>
        <v>-3.0148300659040006E-2</v>
      </c>
      <c r="J12" s="7">
        <f t="shared" si="4"/>
        <v>1</v>
      </c>
      <c r="K12" s="7">
        <f t="shared" si="7"/>
        <v>0</v>
      </c>
      <c r="L12" s="7">
        <f t="shared" si="5"/>
        <v>0</v>
      </c>
      <c r="M12" s="7">
        <f t="shared" si="6"/>
        <v>-3.0148300659040006E-2</v>
      </c>
      <c r="N12" s="3"/>
      <c r="O12" s="3"/>
      <c r="P12" s="3"/>
    </row>
    <row r="13" spans="1:16" hidden="1" x14ac:dyDescent="0.2">
      <c r="A13" t="s">
        <v>22</v>
      </c>
      <c r="B13" t="str">
        <f t="shared" si="0"/>
        <v>14</v>
      </c>
      <c r="C13">
        <v>0.67593782119099999</v>
      </c>
      <c r="D13">
        <v>0.14410867477700001</v>
      </c>
      <c r="E13">
        <v>154</v>
      </c>
      <c r="F13">
        <v>65</v>
      </c>
      <c r="G13" s="5" t="str">
        <f t="shared" si="1"/>
        <v>AUROPHARMA</v>
      </c>
      <c r="H13" s="3">
        <f t="shared" si="2"/>
        <v>0</v>
      </c>
      <c r="I13" s="7">
        <f t="shared" si="3"/>
        <v>0</v>
      </c>
      <c r="J13" s="7">
        <f t="shared" si="4"/>
        <v>0</v>
      </c>
      <c r="K13" s="7">
        <f t="shared" si="7"/>
        <v>0</v>
      </c>
      <c r="L13" s="7">
        <f t="shared" si="5"/>
        <v>0</v>
      </c>
      <c r="M13" s="7">
        <f t="shared" si="6"/>
        <v>0</v>
      </c>
      <c r="N13" s="3"/>
      <c r="O13" s="3"/>
      <c r="P13" s="3"/>
    </row>
    <row r="14" spans="1:16" hidden="1" x14ac:dyDescent="0.2">
      <c r="A14" t="s">
        <v>23</v>
      </c>
      <c r="B14" t="str">
        <f t="shared" si="0"/>
        <v>15</v>
      </c>
      <c r="C14">
        <v>0.21134557251</v>
      </c>
      <c r="D14">
        <v>0.23256571000000001</v>
      </c>
      <c r="E14">
        <v>185</v>
      </c>
      <c r="F14">
        <v>75</v>
      </c>
      <c r="G14" s="5" t="str">
        <f t="shared" si="1"/>
        <v>AUROPHARMA</v>
      </c>
      <c r="H14" s="3">
        <f t="shared" si="2"/>
        <v>0</v>
      </c>
      <c r="I14" s="7">
        <f t="shared" si="3"/>
        <v>0</v>
      </c>
      <c r="J14" s="7">
        <f t="shared" si="4"/>
        <v>0</v>
      </c>
      <c r="K14" s="7">
        <f t="shared" si="7"/>
        <v>0</v>
      </c>
      <c r="L14" s="7">
        <f t="shared" si="5"/>
        <v>0</v>
      </c>
      <c r="M14" s="7">
        <f t="shared" si="6"/>
        <v>0</v>
      </c>
      <c r="N14" s="3"/>
      <c r="O14" s="3"/>
      <c r="P14" s="3"/>
    </row>
    <row r="15" spans="1:16" x14ac:dyDescent="0.2">
      <c r="A15" t="s">
        <v>24</v>
      </c>
      <c r="B15" t="str">
        <f t="shared" si="0"/>
        <v>16</v>
      </c>
      <c r="C15">
        <v>5.2343779101700003E-2</v>
      </c>
      <c r="D15">
        <v>0.20823785263899999</v>
      </c>
      <c r="E15">
        <v>184</v>
      </c>
      <c r="F15">
        <v>78</v>
      </c>
      <c r="G15" s="5" t="str">
        <f t="shared" si="1"/>
        <v>AUROPHARMA</v>
      </c>
      <c r="H15" s="3">
        <f t="shared" si="2"/>
        <v>1</v>
      </c>
      <c r="I15" s="7">
        <f t="shared" si="3"/>
        <v>0.31320905760089995</v>
      </c>
      <c r="J15" s="7">
        <f t="shared" si="4"/>
        <v>1</v>
      </c>
      <c r="K15" s="7">
        <f t="shared" si="7"/>
        <v>1</v>
      </c>
      <c r="L15" s="7">
        <f t="shared" si="5"/>
        <v>0</v>
      </c>
      <c r="M15" s="7">
        <f t="shared" si="6"/>
        <v>0</v>
      </c>
      <c r="N15" s="3"/>
      <c r="O15" s="3"/>
      <c r="P15" s="3"/>
    </row>
    <row r="16" spans="1:16" hidden="1" x14ac:dyDescent="0.2">
      <c r="A16" t="s">
        <v>25</v>
      </c>
      <c r="B16" t="str">
        <f t="shared" si="0"/>
        <v>14</v>
      </c>
      <c r="C16">
        <v>0.32776664684099999</v>
      </c>
      <c r="D16">
        <v>0.15512644193200001</v>
      </c>
      <c r="E16">
        <v>175</v>
      </c>
      <c r="F16">
        <v>71</v>
      </c>
      <c r="G16" s="5" t="str">
        <f t="shared" si="1"/>
        <v>AXISBANK</v>
      </c>
      <c r="H16" s="3">
        <f t="shared" si="2"/>
        <v>0</v>
      </c>
      <c r="I16" s="7">
        <f t="shared" si="3"/>
        <v>0</v>
      </c>
      <c r="J16" s="7">
        <f t="shared" si="4"/>
        <v>0</v>
      </c>
      <c r="K16" s="7">
        <f t="shared" si="7"/>
        <v>0</v>
      </c>
      <c r="L16" s="7">
        <f t="shared" si="5"/>
        <v>0</v>
      </c>
      <c r="M16" s="7">
        <f t="shared" si="6"/>
        <v>0</v>
      </c>
      <c r="N16" s="3"/>
      <c r="O16" s="3"/>
      <c r="P16" s="3"/>
    </row>
    <row r="17" spans="1:16" hidden="1" x14ac:dyDescent="0.2">
      <c r="A17" t="s">
        <v>26</v>
      </c>
      <c r="B17" t="str">
        <f t="shared" si="0"/>
        <v>15</v>
      </c>
      <c r="C17">
        <v>0.43202267813599998</v>
      </c>
      <c r="D17">
        <v>0.107200019996</v>
      </c>
      <c r="E17">
        <v>175</v>
      </c>
      <c r="F17">
        <v>77</v>
      </c>
      <c r="G17" s="5" t="str">
        <f t="shared" si="1"/>
        <v>AXISBANK</v>
      </c>
      <c r="H17" s="3">
        <f t="shared" si="2"/>
        <v>0</v>
      </c>
      <c r="I17" s="7">
        <f t="shared" si="3"/>
        <v>0</v>
      </c>
      <c r="J17" s="7">
        <f t="shared" si="4"/>
        <v>0</v>
      </c>
      <c r="K17" s="7">
        <f t="shared" si="7"/>
        <v>0</v>
      </c>
      <c r="L17" s="7">
        <f t="shared" si="5"/>
        <v>0</v>
      </c>
      <c r="M17" s="7">
        <f t="shared" si="6"/>
        <v>0</v>
      </c>
      <c r="N17" s="3"/>
      <c r="O17" s="3"/>
      <c r="P17" s="3"/>
    </row>
    <row r="18" spans="1:16" x14ac:dyDescent="0.2">
      <c r="A18" t="s">
        <v>27</v>
      </c>
      <c r="B18" t="str">
        <f t="shared" si="0"/>
        <v>16</v>
      </c>
      <c r="C18">
        <v>0.262602266408</v>
      </c>
      <c r="D18">
        <v>0.19103997322300001</v>
      </c>
      <c r="E18">
        <v>173</v>
      </c>
      <c r="F18">
        <v>73</v>
      </c>
      <c r="G18" s="5" t="str">
        <f t="shared" si="1"/>
        <v>AXISBANK</v>
      </c>
      <c r="H18" s="3">
        <f t="shared" si="2"/>
        <v>1</v>
      </c>
      <c r="I18" s="7">
        <f t="shared" si="3"/>
        <v>0.34079719712833328</v>
      </c>
      <c r="J18" s="7">
        <f t="shared" si="4"/>
        <v>1</v>
      </c>
      <c r="K18" s="7">
        <f t="shared" si="7"/>
        <v>1</v>
      </c>
      <c r="L18" s="7">
        <f t="shared" si="5"/>
        <v>0</v>
      </c>
      <c r="M18" s="7">
        <f t="shared" si="6"/>
        <v>0</v>
      </c>
      <c r="N18" s="3"/>
      <c r="O18" s="3"/>
      <c r="P18" s="3"/>
    </row>
    <row r="19" spans="1:16" hidden="1" x14ac:dyDescent="0.2">
      <c r="A19" s="9" t="s">
        <v>28</v>
      </c>
      <c r="B19" t="str">
        <f t="shared" si="0"/>
        <v>14</v>
      </c>
      <c r="C19" s="9">
        <v>-0.13649032249699999</v>
      </c>
      <c r="D19" s="9">
        <v>0.22423857510299999</v>
      </c>
      <c r="E19">
        <v>184</v>
      </c>
      <c r="F19">
        <v>65</v>
      </c>
      <c r="G19" s="5" t="str">
        <f t="shared" si="1"/>
        <v>BAJAJ-AUTO</v>
      </c>
      <c r="H19" s="3">
        <f t="shared" si="2"/>
        <v>0</v>
      </c>
      <c r="I19" s="7">
        <f t="shared" si="3"/>
        <v>0</v>
      </c>
      <c r="J19" s="7">
        <f t="shared" si="4"/>
        <v>0</v>
      </c>
      <c r="K19" s="7">
        <f t="shared" si="7"/>
        <v>0</v>
      </c>
      <c r="L19" s="7">
        <f t="shared" si="5"/>
        <v>0</v>
      </c>
      <c r="M19" s="7">
        <f t="shared" si="6"/>
        <v>0</v>
      </c>
      <c r="N19" s="3"/>
      <c r="O19" s="3"/>
      <c r="P19" s="3"/>
    </row>
    <row r="20" spans="1:16" hidden="1" x14ac:dyDescent="0.2">
      <c r="A20" s="9" t="s">
        <v>29</v>
      </c>
      <c r="B20" t="str">
        <f t="shared" si="0"/>
        <v>15</v>
      </c>
      <c r="C20" s="9">
        <v>3.4849707161399998E-2</v>
      </c>
      <c r="D20" s="9">
        <v>0.225479432279</v>
      </c>
      <c r="E20">
        <v>183</v>
      </c>
      <c r="F20">
        <v>67</v>
      </c>
      <c r="G20" s="5" t="str">
        <f t="shared" si="1"/>
        <v>BAJAJ-AUTO</v>
      </c>
      <c r="H20" s="3">
        <f t="shared" si="2"/>
        <v>0</v>
      </c>
      <c r="I20" s="7">
        <f t="shared" si="3"/>
        <v>0</v>
      </c>
      <c r="J20" s="7">
        <f t="shared" si="4"/>
        <v>0</v>
      </c>
      <c r="K20" s="7">
        <f t="shared" si="7"/>
        <v>0</v>
      </c>
      <c r="L20" s="7">
        <f t="shared" si="5"/>
        <v>0</v>
      </c>
      <c r="M20" s="7">
        <f t="shared" si="6"/>
        <v>0</v>
      </c>
      <c r="N20" s="3"/>
      <c r="O20" s="3"/>
      <c r="P20" s="3"/>
    </row>
    <row r="21" spans="1:16" x14ac:dyDescent="0.2">
      <c r="A21" s="9" t="s">
        <v>30</v>
      </c>
      <c r="B21" t="str">
        <f t="shared" si="0"/>
        <v>16</v>
      </c>
      <c r="C21" s="9">
        <v>-0.118711603128</v>
      </c>
      <c r="D21" s="9">
        <v>0.20700133564100001</v>
      </c>
      <c r="E21">
        <v>178</v>
      </c>
      <c r="F21">
        <v>65</v>
      </c>
      <c r="G21" s="5" t="str">
        <f t="shared" si="1"/>
        <v>BAJAJ-AUTO</v>
      </c>
      <c r="H21" s="3">
        <f t="shared" si="2"/>
        <v>1</v>
      </c>
      <c r="I21" s="7">
        <f t="shared" si="3"/>
        <v>-7.3450739487866665E-2</v>
      </c>
      <c r="J21" s="7">
        <f t="shared" si="4"/>
        <v>1</v>
      </c>
      <c r="K21" s="7">
        <f t="shared" si="7"/>
        <v>0</v>
      </c>
      <c r="L21" s="7">
        <f t="shared" si="5"/>
        <v>0</v>
      </c>
      <c r="M21" s="7">
        <f t="shared" si="6"/>
        <v>-7.3450739487866665E-2</v>
      </c>
      <c r="N21" s="3"/>
      <c r="O21" s="3"/>
      <c r="P21" s="3"/>
    </row>
    <row r="22" spans="1:16" hidden="1" x14ac:dyDescent="0.2">
      <c r="A22" t="s">
        <v>31</v>
      </c>
      <c r="B22" t="str">
        <f t="shared" si="0"/>
        <v>14</v>
      </c>
      <c r="C22">
        <v>0.49871830846499998</v>
      </c>
      <c r="D22">
        <v>0.18360529651599999</v>
      </c>
      <c r="E22">
        <v>169</v>
      </c>
      <c r="F22">
        <v>73</v>
      </c>
      <c r="G22" s="5" t="str">
        <f t="shared" si="1"/>
        <v>BANKBARODA</v>
      </c>
      <c r="H22" s="3">
        <f t="shared" si="2"/>
        <v>0</v>
      </c>
      <c r="I22" s="7">
        <f t="shared" si="3"/>
        <v>0</v>
      </c>
      <c r="J22" s="7">
        <f t="shared" si="4"/>
        <v>0</v>
      </c>
      <c r="K22" s="7">
        <f t="shared" si="7"/>
        <v>0</v>
      </c>
      <c r="L22" s="7">
        <f t="shared" si="5"/>
        <v>0</v>
      </c>
      <c r="M22" s="7">
        <f t="shared" si="6"/>
        <v>0</v>
      </c>
      <c r="N22" s="3"/>
      <c r="O22" s="3"/>
      <c r="P22" s="3"/>
    </row>
    <row r="23" spans="1:16" hidden="1" x14ac:dyDescent="0.2">
      <c r="A23" t="s">
        <v>32</v>
      </c>
      <c r="B23" t="str">
        <f t="shared" si="0"/>
        <v>15</v>
      </c>
      <c r="C23">
        <v>0.123897374367</v>
      </c>
      <c r="D23">
        <v>0.29252589265000001</v>
      </c>
      <c r="E23">
        <v>186</v>
      </c>
      <c r="F23">
        <v>64</v>
      </c>
      <c r="G23" s="5" t="str">
        <f t="shared" si="1"/>
        <v>BANKBARODA</v>
      </c>
      <c r="H23" s="3">
        <f t="shared" si="2"/>
        <v>0</v>
      </c>
      <c r="I23" s="7">
        <f t="shared" si="3"/>
        <v>0</v>
      </c>
      <c r="J23" s="7">
        <f t="shared" si="4"/>
        <v>0</v>
      </c>
      <c r="K23" s="7">
        <f t="shared" si="7"/>
        <v>0</v>
      </c>
      <c r="L23" s="7">
        <f t="shared" si="5"/>
        <v>0</v>
      </c>
      <c r="M23" s="7">
        <f t="shared" si="6"/>
        <v>0</v>
      </c>
      <c r="N23" s="3"/>
      <c r="O23" s="3"/>
      <c r="P23" s="3"/>
    </row>
    <row r="24" spans="1:16" x14ac:dyDescent="0.2">
      <c r="A24" t="s">
        <v>33</v>
      </c>
      <c r="B24" t="str">
        <f t="shared" si="0"/>
        <v>16</v>
      </c>
      <c r="C24">
        <v>0.29458861496099997</v>
      </c>
      <c r="D24">
        <v>0.20264150624800001</v>
      </c>
      <c r="E24">
        <v>183</v>
      </c>
      <c r="F24">
        <v>73</v>
      </c>
      <c r="G24" s="5" t="str">
        <f t="shared" si="1"/>
        <v>BANKBARODA</v>
      </c>
      <c r="H24" s="3">
        <f t="shared" si="2"/>
        <v>1</v>
      </c>
      <c r="I24" s="7">
        <f t="shared" si="3"/>
        <v>0.30573476593099996</v>
      </c>
      <c r="J24" s="7">
        <f t="shared" si="4"/>
        <v>1</v>
      </c>
      <c r="K24" s="7">
        <f t="shared" si="7"/>
        <v>1</v>
      </c>
      <c r="L24" s="7">
        <f t="shared" si="5"/>
        <v>0</v>
      </c>
      <c r="M24" s="7">
        <f t="shared" si="6"/>
        <v>0</v>
      </c>
      <c r="N24" s="3"/>
      <c r="O24" s="3"/>
      <c r="P24" s="3"/>
    </row>
    <row r="25" spans="1:16" hidden="1" x14ac:dyDescent="0.2">
      <c r="A25" s="9" t="s">
        <v>34</v>
      </c>
      <c r="B25" t="str">
        <f t="shared" si="0"/>
        <v>14</v>
      </c>
      <c r="C25" s="9">
        <v>-0.49005475443000002</v>
      </c>
      <c r="D25">
        <v>0.51688629270999997</v>
      </c>
      <c r="E25">
        <v>192</v>
      </c>
      <c r="F25">
        <v>54</v>
      </c>
      <c r="G25" s="5" t="str">
        <f t="shared" si="1"/>
        <v>BHARTIARTL</v>
      </c>
      <c r="H25" s="3">
        <f t="shared" si="2"/>
        <v>0</v>
      </c>
      <c r="I25" s="7">
        <f t="shared" si="3"/>
        <v>0</v>
      </c>
      <c r="J25" s="7">
        <f t="shared" si="4"/>
        <v>0</v>
      </c>
      <c r="K25" s="7">
        <f t="shared" si="7"/>
        <v>0</v>
      </c>
      <c r="L25" s="7">
        <f t="shared" si="5"/>
        <v>0</v>
      </c>
      <c r="M25" s="7">
        <f t="shared" si="6"/>
        <v>0</v>
      </c>
      <c r="N25" s="3"/>
      <c r="O25" s="3"/>
      <c r="P25" s="3"/>
    </row>
    <row r="26" spans="1:16" hidden="1" x14ac:dyDescent="0.2">
      <c r="A26" s="9" t="s">
        <v>35</v>
      </c>
      <c r="B26" t="str">
        <f t="shared" si="0"/>
        <v>15</v>
      </c>
      <c r="C26" s="9">
        <v>7.1409573848899996E-2</v>
      </c>
      <c r="D26">
        <v>0.26304400760399999</v>
      </c>
      <c r="E26">
        <v>180</v>
      </c>
      <c r="F26">
        <v>64</v>
      </c>
      <c r="G26" s="5" t="str">
        <f t="shared" si="1"/>
        <v>BHARTIARTL</v>
      </c>
      <c r="H26" s="3">
        <f t="shared" si="2"/>
        <v>0</v>
      </c>
      <c r="I26" s="7">
        <f t="shared" si="3"/>
        <v>0</v>
      </c>
      <c r="J26" s="7">
        <f t="shared" si="4"/>
        <v>0</v>
      </c>
      <c r="K26" s="7">
        <f t="shared" si="7"/>
        <v>0</v>
      </c>
      <c r="L26" s="7">
        <f t="shared" si="5"/>
        <v>0</v>
      </c>
      <c r="M26" s="7">
        <f t="shared" si="6"/>
        <v>0</v>
      </c>
      <c r="N26" s="3"/>
      <c r="O26" s="3"/>
      <c r="P26" s="3"/>
    </row>
    <row r="27" spans="1:16" x14ac:dyDescent="0.2">
      <c r="A27" s="9" t="s">
        <v>36</v>
      </c>
      <c r="B27" t="str">
        <f t="shared" si="0"/>
        <v>16</v>
      </c>
      <c r="C27" s="9">
        <v>-0.13375289889</v>
      </c>
      <c r="D27">
        <v>0.239361446309</v>
      </c>
      <c r="E27">
        <v>180</v>
      </c>
      <c r="F27">
        <v>69</v>
      </c>
      <c r="G27" s="5" t="str">
        <f t="shared" si="1"/>
        <v>BHARTIARTL</v>
      </c>
      <c r="H27" s="3">
        <f t="shared" si="2"/>
        <v>1</v>
      </c>
      <c r="I27" s="7">
        <f t="shared" si="3"/>
        <v>-0.18413269315703332</v>
      </c>
      <c r="J27" s="7">
        <f t="shared" si="4"/>
        <v>1</v>
      </c>
      <c r="K27" s="7">
        <f t="shared" si="7"/>
        <v>0</v>
      </c>
      <c r="L27" s="7">
        <f t="shared" si="5"/>
        <v>0</v>
      </c>
      <c r="M27" s="7">
        <f t="shared" si="6"/>
        <v>-0.18413269315703332</v>
      </c>
      <c r="N27" s="3"/>
      <c r="O27" s="3"/>
      <c r="P27" s="3"/>
    </row>
    <row r="28" spans="1:16" hidden="1" x14ac:dyDescent="0.2">
      <c r="A28" t="s">
        <v>37</v>
      </c>
      <c r="B28" t="str">
        <f t="shared" si="0"/>
        <v>15</v>
      </c>
      <c r="C28">
        <v>0.71965432705099996</v>
      </c>
      <c r="D28">
        <v>0.114838171346</v>
      </c>
      <c r="E28">
        <v>166</v>
      </c>
      <c r="F28">
        <v>79</v>
      </c>
      <c r="G28" s="5" t="str">
        <f t="shared" si="1"/>
        <v>BOSCHLTD</v>
      </c>
      <c r="H28" s="3">
        <f t="shared" si="2"/>
        <v>0</v>
      </c>
      <c r="I28" s="7">
        <f t="shared" si="3"/>
        <v>0</v>
      </c>
      <c r="J28" s="7">
        <f t="shared" si="4"/>
        <v>0</v>
      </c>
      <c r="K28" s="7">
        <f t="shared" si="7"/>
        <v>0</v>
      </c>
      <c r="L28" s="7">
        <f t="shared" si="5"/>
        <v>0</v>
      </c>
      <c r="M28" s="7">
        <f t="shared" si="6"/>
        <v>0</v>
      </c>
      <c r="N28" s="3"/>
      <c r="O28" s="3"/>
      <c r="P28" s="3"/>
    </row>
    <row r="29" spans="1:16" x14ac:dyDescent="0.2">
      <c r="A29" t="s">
        <v>38</v>
      </c>
      <c r="B29" t="str">
        <f t="shared" si="0"/>
        <v>16</v>
      </c>
      <c r="C29">
        <v>0.31972889503700003</v>
      </c>
      <c r="D29">
        <v>0.14322777203600001</v>
      </c>
      <c r="E29">
        <v>170</v>
      </c>
      <c r="F29">
        <v>67</v>
      </c>
      <c r="G29" s="5" t="str">
        <f t="shared" si="1"/>
        <v>BOSCHLTD</v>
      </c>
      <c r="H29" s="3">
        <f t="shared" si="2"/>
        <v>1</v>
      </c>
      <c r="I29" s="7">
        <f t="shared" si="3"/>
        <v>0.51969161104399997</v>
      </c>
      <c r="J29" s="7">
        <f t="shared" si="4"/>
        <v>0</v>
      </c>
      <c r="K29" s="7">
        <f t="shared" si="7"/>
        <v>1</v>
      </c>
      <c r="L29" s="7">
        <f t="shared" si="5"/>
        <v>0</v>
      </c>
      <c r="M29" s="7">
        <f t="shared" si="6"/>
        <v>0</v>
      </c>
      <c r="N29" s="3"/>
      <c r="O29" s="3"/>
      <c r="P29" s="3"/>
    </row>
    <row r="30" spans="1:16" hidden="1" x14ac:dyDescent="0.2">
      <c r="A30" t="s">
        <v>39</v>
      </c>
      <c r="B30" t="str">
        <f t="shared" si="0"/>
        <v>14</v>
      </c>
      <c r="C30">
        <v>0.112995640944</v>
      </c>
      <c r="D30">
        <v>0.21117858958899999</v>
      </c>
      <c r="E30">
        <v>168</v>
      </c>
      <c r="F30">
        <v>60</v>
      </c>
      <c r="G30" s="5" t="str">
        <f t="shared" si="1"/>
        <v>BPCL</v>
      </c>
      <c r="H30" s="3">
        <f t="shared" si="2"/>
        <v>0</v>
      </c>
      <c r="I30" s="7">
        <f t="shared" si="3"/>
        <v>0</v>
      </c>
      <c r="J30" s="7">
        <f t="shared" si="4"/>
        <v>0</v>
      </c>
      <c r="K30" s="7">
        <f t="shared" si="7"/>
        <v>0</v>
      </c>
      <c r="L30" s="7">
        <f t="shared" si="5"/>
        <v>0</v>
      </c>
      <c r="M30" s="7">
        <f t="shared" si="6"/>
        <v>0</v>
      </c>
      <c r="N30" s="3"/>
      <c r="O30" s="3"/>
      <c r="P30" s="3"/>
    </row>
    <row r="31" spans="1:16" hidden="1" x14ac:dyDescent="0.2">
      <c r="A31" t="s">
        <v>40</v>
      </c>
      <c r="B31" t="str">
        <f t="shared" si="0"/>
        <v>15</v>
      </c>
      <c r="C31">
        <v>0.22030132742200001</v>
      </c>
      <c r="D31">
        <v>0.13199641609099999</v>
      </c>
      <c r="E31">
        <v>183</v>
      </c>
      <c r="F31">
        <v>75</v>
      </c>
      <c r="G31" s="5" t="str">
        <f t="shared" si="1"/>
        <v>BPCL</v>
      </c>
      <c r="H31" s="3">
        <f t="shared" si="2"/>
        <v>0</v>
      </c>
      <c r="I31" s="7">
        <f t="shared" si="3"/>
        <v>0</v>
      </c>
      <c r="J31" s="7">
        <f t="shared" si="4"/>
        <v>0</v>
      </c>
      <c r="K31" s="7">
        <f t="shared" si="7"/>
        <v>0</v>
      </c>
      <c r="L31" s="7">
        <f t="shared" si="5"/>
        <v>0</v>
      </c>
      <c r="M31" s="7">
        <f t="shared" si="6"/>
        <v>0</v>
      </c>
      <c r="N31" s="3"/>
      <c r="O31" s="3"/>
      <c r="P31" s="3"/>
    </row>
    <row r="32" spans="1:16" x14ac:dyDescent="0.2">
      <c r="A32" t="s">
        <v>41</v>
      </c>
      <c r="B32" t="str">
        <f t="shared" si="0"/>
        <v>16</v>
      </c>
      <c r="C32">
        <v>-0.19222912375199999</v>
      </c>
      <c r="D32">
        <v>0.27135129922099999</v>
      </c>
      <c r="E32">
        <v>188</v>
      </c>
      <c r="F32">
        <v>68</v>
      </c>
      <c r="G32" s="5" t="str">
        <f t="shared" si="1"/>
        <v>BPCL</v>
      </c>
      <c r="H32" s="3">
        <f t="shared" si="2"/>
        <v>1</v>
      </c>
      <c r="I32" s="7">
        <f t="shared" si="3"/>
        <v>4.7022614871333329E-2</v>
      </c>
      <c r="J32" s="7">
        <f t="shared" si="4"/>
        <v>1</v>
      </c>
      <c r="K32" s="7">
        <f t="shared" si="7"/>
        <v>0</v>
      </c>
      <c r="L32" s="7">
        <f t="shared" si="5"/>
        <v>0</v>
      </c>
      <c r="M32" s="7">
        <f t="shared" si="6"/>
        <v>4.7022614871333329E-2</v>
      </c>
      <c r="N32" s="3"/>
      <c r="O32" s="3"/>
      <c r="P32" s="3"/>
    </row>
    <row r="33" spans="1:16" hidden="1" x14ac:dyDescent="0.2">
      <c r="A33" t="s">
        <v>42</v>
      </c>
      <c r="B33" t="str">
        <f t="shared" si="0"/>
        <v>14</v>
      </c>
      <c r="C33">
        <v>6.2986787738200004E-2</v>
      </c>
      <c r="D33">
        <v>0.27015644264999999</v>
      </c>
      <c r="E33">
        <v>180</v>
      </c>
      <c r="F33">
        <v>60</v>
      </c>
      <c r="G33" s="5" t="str">
        <f t="shared" si="1"/>
        <v>CIPLA</v>
      </c>
      <c r="H33" s="3">
        <f t="shared" si="2"/>
        <v>0</v>
      </c>
      <c r="I33" s="7">
        <f t="shared" si="3"/>
        <v>0</v>
      </c>
      <c r="J33" s="7">
        <f t="shared" si="4"/>
        <v>0</v>
      </c>
      <c r="K33" s="7">
        <f t="shared" si="7"/>
        <v>0</v>
      </c>
      <c r="L33" s="7">
        <f t="shared" si="5"/>
        <v>0</v>
      </c>
      <c r="M33" s="7">
        <f t="shared" si="6"/>
        <v>0</v>
      </c>
      <c r="N33" s="3"/>
      <c r="O33" s="3"/>
      <c r="P33" s="3"/>
    </row>
    <row r="34" spans="1:16" hidden="1" x14ac:dyDescent="0.2">
      <c r="A34" t="s">
        <v>43</v>
      </c>
      <c r="B34" t="str">
        <f t="shared" si="0"/>
        <v>15</v>
      </c>
      <c r="C34">
        <v>0.14527870335400001</v>
      </c>
      <c r="D34">
        <v>0.19678749696600001</v>
      </c>
      <c r="E34">
        <v>180</v>
      </c>
      <c r="F34">
        <v>69</v>
      </c>
      <c r="G34" s="5" t="str">
        <f t="shared" si="1"/>
        <v>CIPLA</v>
      </c>
      <c r="H34" s="3">
        <f t="shared" si="2"/>
        <v>0</v>
      </c>
      <c r="I34" s="7">
        <f t="shared" si="3"/>
        <v>0</v>
      </c>
      <c r="J34" s="7">
        <f t="shared" si="4"/>
        <v>0</v>
      </c>
      <c r="K34" s="7">
        <f t="shared" si="7"/>
        <v>0</v>
      </c>
      <c r="L34" s="7">
        <f t="shared" si="5"/>
        <v>0</v>
      </c>
      <c r="M34" s="7">
        <f t="shared" si="6"/>
        <v>0</v>
      </c>
      <c r="N34" s="3"/>
      <c r="O34" s="3"/>
      <c r="P34" s="3"/>
    </row>
    <row r="35" spans="1:16" x14ac:dyDescent="0.2">
      <c r="A35" t="s">
        <v>44</v>
      </c>
      <c r="B35" t="str">
        <f t="shared" si="0"/>
        <v>16</v>
      </c>
      <c r="C35">
        <v>6.5285824069400006E-2</v>
      </c>
      <c r="D35">
        <v>0.28014611205899997</v>
      </c>
      <c r="E35">
        <v>174</v>
      </c>
      <c r="F35">
        <v>71</v>
      </c>
      <c r="G35" s="5" t="str">
        <f t="shared" si="1"/>
        <v>CIPLA</v>
      </c>
      <c r="H35" s="3">
        <f t="shared" si="2"/>
        <v>1</v>
      </c>
      <c r="I35" s="7">
        <f t="shared" si="3"/>
        <v>9.1183771720533338E-2</v>
      </c>
      <c r="J35" s="7">
        <f t="shared" si="4"/>
        <v>1</v>
      </c>
      <c r="K35" s="7">
        <f t="shared" si="7"/>
        <v>1</v>
      </c>
      <c r="L35" s="7">
        <f t="shared" si="5"/>
        <v>0</v>
      </c>
      <c r="M35" s="7">
        <f t="shared" si="6"/>
        <v>0</v>
      </c>
      <c r="N35" s="3"/>
      <c r="O35" s="3"/>
      <c r="P35" s="3"/>
    </row>
    <row r="36" spans="1:16" hidden="1" x14ac:dyDescent="0.2">
      <c r="A36" t="s">
        <v>45</v>
      </c>
      <c r="B36" t="str">
        <f t="shared" si="0"/>
        <v>14</v>
      </c>
      <c r="C36">
        <v>0.29991780710499999</v>
      </c>
      <c r="D36">
        <v>0.150404294253</v>
      </c>
      <c r="E36">
        <v>169</v>
      </c>
      <c r="F36">
        <v>69</v>
      </c>
      <c r="G36" s="5" t="str">
        <f t="shared" si="1"/>
        <v>COALINDIA</v>
      </c>
      <c r="H36" s="3">
        <f t="shared" si="2"/>
        <v>0</v>
      </c>
      <c r="I36" s="7">
        <f t="shared" si="3"/>
        <v>0</v>
      </c>
      <c r="J36" s="7">
        <f t="shared" si="4"/>
        <v>0</v>
      </c>
      <c r="K36" s="7">
        <f t="shared" si="7"/>
        <v>0</v>
      </c>
      <c r="L36" s="7">
        <f t="shared" si="5"/>
        <v>0</v>
      </c>
      <c r="M36" s="7">
        <f t="shared" si="6"/>
        <v>0</v>
      </c>
      <c r="N36" s="3"/>
      <c r="O36" s="3"/>
      <c r="P36" s="3"/>
    </row>
    <row r="37" spans="1:16" hidden="1" x14ac:dyDescent="0.2">
      <c r="A37" t="s">
        <v>46</v>
      </c>
      <c r="B37" t="str">
        <f t="shared" si="0"/>
        <v>15</v>
      </c>
      <c r="C37">
        <v>0.18601663246899999</v>
      </c>
      <c r="D37">
        <v>0.17156314408199999</v>
      </c>
      <c r="E37">
        <v>172</v>
      </c>
      <c r="F37">
        <v>66</v>
      </c>
      <c r="G37" s="5" t="str">
        <f t="shared" si="1"/>
        <v>COALINDIA</v>
      </c>
      <c r="H37" s="3">
        <f t="shared" si="2"/>
        <v>0</v>
      </c>
      <c r="I37" s="7">
        <f t="shared" si="3"/>
        <v>0</v>
      </c>
      <c r="J37" s="7">
        <f t="shared" si="4"/>
        <v>0</v>
      </c>
      <c r="K37" s="7">
        <f t="shared" si="7"/>
        <v>0</v>
      </c>
      <c r="L37" s="7">
        <f t="shared" si="5"/>
        <v>0</v>
      </c>
      <c r="M37" s="7">
        <f t="shared" si="6"/>
        <v>0</v>
      </c>
      <c r="N37" s="3"/>
      <c r="O37" s="3"/>
      <c r="P37" s="3"/>
    </row>
    <row r="38" spans="1:16" x14ac:dyDescent="0.2">
      <c r="A38" t="s">
        <v>47</v>
      </c>
      <c r="B38" t="str">
        <f t="shared" si="0"/>
        <v>16</v>
      </c>
      <c r="C38">
        <v>6.5166822856300002E-2</v>
      </c>
      <c r="D38">
        <v>0.197998928199</v>
      </c>
      <c r="E38">
        <v>183</v>
      </c>
      <c r="F38">
        <v>62</v>
      </c>
      <c r="G38" s="5" t="str">
        <f t="shared" si="1"/>
        <v>COALINDIA</v>
      </c>
      <c r="H38" s="3">
        <f t="shared" si="2"/>
        <v>1</v>
      </c>
      <c r="I38" s="7">
        <f t="shared" si="3"/>
        <v>0.18370042081009999</v>
      </c>
      <c r="J38" s="7">
        <f t="shared" si="4"/>
        <v>1</v>
      </c>
      <c r="K38" s="7">
        <f t="shared" si="7"/>
        <v>1</v>
      </c>
      <c r="L38" s="7">
        <f t="shared" si="5"/>
        <v>0</v>
      </c>
      <c r="M38" s="7">
        <f t="shared" si="6"/>
        <v>0</v>
      </c>
      <c r="N38" s="3"/>
      <c r="O38" s="3"/>
      <c r="P38" s="3"/>
    </row>
    <row r="39" spans="1:16" hidden="1" x14ac:dyDescent="0.2">
      <c r="A39" t="s">
        <v>48</v>
      </c>
      <c r="B39" t="str">
        <f t="shared" si="0"/>
        <v>14</v>
      </c>
      <c r="C39">
        <v>0.42457338798099997</v>
      </c>
      <c r="D39">
        <v>0.105938499546</v>
      </c>
      <c r="E39">
        <v>160</v>
      </c>
      <c r="F39">
        <v>69</v>
      </c>
      <c r="G39" s="5" t="str">
        <f t="shared" si="1"/>
        <v>DRREDDY</v>
      </c>
      <c r="H39" s="3">
        <f t="shared" si="2"/>
        <v>0</v>
      </c>
      <c r="I39" s="7">
        <f t="shared" si="3"/>
        <v>0</v>
      </c>
      <c r="J39" s="7">
        <f t="shared" si="4"/>
        <v>0</v>
      </c>
      <c r="K39" s="7">
        <f t="shared" si="7"/>
        <v>0</v>
      </c>
      <c r="L39" s="7">
        <f t="shared" si="5"/>
        <v>0</v>
      </c>
      <c r="M39" s="7">
        <f t="shared" si="6"/>
        <v>0</v>
      </c>
      <c r="N39" s="3"/>
      <c r="O39" s="3"/>
      <c r="P39" s="3"/>
    </row>
    <row r="40" spans="1:16" hidden="1" x14ac:dyDescent="0.2">
      <c r="A40" t="s">
        <v>49</v>
      </c>
      <c r="B40" t="str">
        <f t="shared" si="0"/>
        <v>15</v>
      </c>
      <c r="C40">
        <v>0.83477371906300002</v>
      </c>
      <c r="D40">
        <v>9.0862558310499997E-2</v>
      </c>
      <c r="E40">
        <v>152</v>
      </c>
      <c r="F40">
        <v>72</v>
      </c>
      <c r="G40" s="5" t="str">
        <f t="shared" si="1"/>
        <v>DRREDDY</v>
      </c>
      <c r="H40" s="3">
        <f t="shared" si="2"/>
        <v>0</v>
      </c>
      <c r="I40" s="7">
        <f t="shared" si="3"/>
        <v>0</v>
      </c>
      <c r="J40" s="7">
        <f t="shared" si="4"/>
        <v>0</v>
      </c>
      <c r="K40" s="7">
        <f t="shared" si="7"/>
        <v>0</v>
      </c>
      <c r="L40" s="7">
        <f t="shared" si="5"/>
        <v>0</v>
      </c>
      <c r="M40" s="7">
        <f t="shared" si="6"/>
        <v>0</v>
      </c>
      <c r="N40" s="3"/>
      <c r="O40" s="3"/>
      <c r="P40" s="3"/>
    </row>
    <row r="41" spans="1:16" x14ac:dyDescent="0.2">
      <c r="A41" t="s">
        <v>50</v>
      </c>
      <c r="B41" t="str">
        <f t="shared" si="0"/>
        <v>16</v>
      </c>
      <c r="C41">
        <v>0.39768576578499998</v>
      </c>
      <c r="D41">
        <v>0.15378210125299999</v>
      </c>
      <c r="E41">
        <v>166</v>
      </c>
      <c r="F41">
        <v>63</v>
      </c>
      <c r="G41" s="5" t="str">
        <f t="shared" si="1"/>
        <v>DRREDDY</v>
      </c>
      <c r="H41" s="3">
        <f t="shared" si="2"/>
        <v>1</v>
      </c>
      <c r="I41" s="7">
        <f t="shared" si="3"/>
        <v>0.55234429094299997</v>
      </c>
      <c r="J41" s="7">
        <f t="shared" si="4"/>
        <v>1</v>
      </c>
      <c r="K41" s="7">
        <f t="shared" si="7"/>
        <v>1</v>
      </c>
      <c r="L41" s="7">
        <f t="shared" si="5"/>
        <v>0</v>
      </c>
      <c r="M41" s="7">
        <f t="shared" si="6"/>
        <v>0</v>
      </c>
      <c r="N41" s="3"/>
      <c r="O41" s="3"/>
      <c r="P41" s="3"/>
    </row>
    <row r="42" spans="1:16" hidden="1" x14ac:dyDescent="0.2">
      <c r="A42" t="s">
        <v>51</v>
      </c>
      <c r="B42" t="str">
        <f t="shared" si="0"/>
        <v>15</v>
      </c>
      <c r="C42">
        <v>0.70181999939999995</v>
      </c>
      <c r="D42">
        <v>0.157091546438</v>
      </c>
      <c r="E42">
        <v>170</v>
      </c>
      <c r="F42">
        <v>72</v>
      </c>
      <c r="G42" s="5" t="str">
        <f t="shared" si="1"/>
        <v>EICHERMOT</v>
      </c>
      <c r="H42" s="3">
        <f t="shared" si="2"/>
        <v>0</v>
      </c>
      <c r="I42" s="7">
        <f t="shared" si="3"/>
        <v>0</v>
      </c>
      <c r="J42" s="7">
        <f t="shared" si="4"/>
        <v>0</v>
      </c>
      <c r="K42" s="7">
        <f t="shared" si="7"/>
        <v>0</v>
      </c>
      <c r="L42" s="7">
        <f t="shared" si="5"/>
        <v>0</v>
      </c>
      <c r="M42" s="7">
        <f t="shared" si="6"/>
        <v>0</v>
      </c>
      <c r="N42" s="3"/>
      <c r="O42" s="3"/>
      <c r="P42" s="3"/>
    </row>
    <row r="43" spans="1:16" x14ac:dyDescent="0.2">
      <c r="A43" t="s">
        <v>52</v>
      </c>
      <c r="B43" t="str">
        <f t="shared" si="0"/>
        <v>16</v>
      </c>
      <c r="C43">
        <v>0.58232677091600005</v>
      </c>
      <c r="D43">
        <v>0.11363408969200001</v>
      </c>
      <c r="E43">
        <v>172</v>
      </c>
      <c r="F43">
        <v>78</v>
      </c>
      <c r="G43" s="5" t="str">
        <f t="shared" si="1"/>
        <v>EICHERMOT</v>
      </c>
      <c r="H43" s="3">
        <f t="shared" si="2"/>
        <v>1</v>
      </c>
      <c r="I43" s="7">
        <f t="shared" si="3"/>
        <v>0.64207338515800005</v>
      </c>
      <c r="J43" s="7">
        <f t="shared" si="4"/>
        <v>0</v>
      </c>
      <c r="K43" s="7">
        <f t="shared" si="7"/>
        <v>1</v>
      </c>
      <c r="L43" s="7">
        <f t="shared" si="5"/>
        <v>0</v>
      </c>
      <c r="M43" s="7">
        <f t="shared" si="6"/>
        <v>0</v>
      </c>
      <c r="N43" s="3"/>
      <c r="O43" s="3"/>
      <c r="P43" s="3"/>
    </row>
    <row r="44" spans="1:16" hidden="1" x14ac:dyDescent="0.2">
      <c r="A44" t="s">
        <v>53</v>
      </c>
      <c r="B44" t="str">
        <f t="shared" si="0"/>
        <v>14</v>
      </c>
      <c r="C44">
        <v>4.4881965414899999E-2</v>
      </c>
      <c r="D44">
        <v>0.38343107422400002</v>
      </c>
      <c r="E44">
        <v>173</v>
      </c>
      <c r="F44">
        <v>65</v>
      </c>
      <c r="G44" s="5" t="str">
        <f t="shared" si="1"/>
        <v>GAIL</v>
      </c>
      <c r="H44" s="3">
        <f t="shared" si="2"/>
        <v>0</v>
      </c>
      <c r="I44" s="7">
        <f t="shared" si="3"/>
        <v>0</v>
      </c>
      <c r="J44" s="7">
        <f t="shared" si="4"/>
        <v>0</v>
      </c>
      <c r="K44" s="7">
        <f t="shared" si="7"/>
        <v>0</v>
      </c>
      <c r="L44" s="7">
        <f t="shared" si="5"/>
        <v>0</v>
      </c>
      <c r="M44" s="7">
        <f t="shared" si="6"/>
        <v>0</v>
      </c>
      <c r="N44" s="3"/>
      <c r="O44" s="3"/>
      <c r="P44" s="3"/>
    </row>
    <row r="45" spans="1:16" hidden="1" x14ac:dyDescent="0.2">
      <c r="A45" t="s">
        <v>54</v>
      </c>
      <c r="B45" t="str">
        <f t="shared" si="0"/>
        <v>15</v>
      </c>
      <c r="C45">
        <v>0.47392177569499999</v>
      </c>
      <c r="D45">
        <v>0.153262725938</v>
      </c>
      <c r="E45">
        <v>170</v>
      </c>
      <c r="F45">
        <v>70</v>
      </c>
      <c r="G45" s="5" t="str">
        <f t="shared" si="1"/>
        <v>GAIL</v>
      </c>
      <c r="H45" s="3">
        <f t="shared" si="2"/>
        <v>0</v>
      </c>
      <c r="I45" s="7">
        <f t="shared" si="3"/>
        <v>0</v>
      </c>
      <c r="J45" s="7">
        <f t="shared" si="4"/>
        <v>0</v>
      </c>
      <c r="K45" s="7">
        <f t="shared" si="7"/>
        <v>0</v>
      </c>
      <c r="L45" s="7">
        <f t="shared" si="5"/>
        <v>0</v>
      </c>
      <c r="M45" s="7">
        <f t="shared" si="6"/>
        <v>0</v>
      </c>
      <c r="N45" s="3"/>
      <c r="O45" s="3"/>
      <c r="P45" s="3"/>
    </row>
    <row r="46" spans="1:16" x14ac:dyDescent="0.2">
      <c r="A46" t="s">
        <v>55</v>
      </c>
      <c r="B46" t="str">
        <f t="shared" si="0"/>
        <v>16</v>
      </c>
      <c r="C46">
        <v>-0.15617185464899999</v>
      </c>
      <c r="D46">
        <v>0.33677175698299999</v>
      </c>
      <c r="E46">
        <v>185</v>
      </c>
      <c r="F46">
        <v>65</v>
      </c>
      <c r="G46" s="5" t="str">
        <f t="shared" si="1"/>
        <v>GAIL</v>
      </c>
      <c r="H46" s="3">
        <f t="shared" si="2"/>
        <v>1</v>
      </c>
      <c r="I46" s="7">
        <f t="shared" si="3"/>
        <v>0.12087729548696668</v>
      </c>
      <c r="J46" s="7">
        <f t="shared" si="4"/>
        <v>1</v>
      </c>
      <c r="K46" s="7">
        <f t="shared" si="7"/>
        <v>0</v>
      </c>
      <c r="L46" s="7">
        <f t="shared" si="5"/>
        <v>0</v>
      </c>
      <c r="M46" s="7">
        <f t="shared" si="6"/>
        <v>0.12087729548696668</v>
      </c>
      <c r="N46" s="3"/>
      <c r="O46" s="3"/>
      <c r="P46" s="3"/>
    </row>
    <row r="47" spans="1:16" hidden="1" x14ac:dyDescent="0.2">
      <c r="A47" t="s">
        <v>56</v>
      </c>
      <c r="B47" t="str">
        <f t="shared" si="0"/>
        <v>14</v>
      </c>
      <c r="C47">
        <v>0.25629216425599999</v>
      </c>
      <c r="D47">
        <v>0.15965663799800001</v>
      </c>
      <c r="E47">
        <v>174</v>
      </c>
      <c r="F47">
        <v>69</v>
      </c>
      <c r="G47" s="5" t="str">
        <f t="shared" si="1"/>
        <v>HCLTECH</v>
      </c>
      <c r="H47" s="3">
        <f t="shared" si="2"/>
        <v>0</v>
      </c>
      <c r="I47" s="7">
        <f t="shared" si="3"/>
        <v>0</v>
      </c>
      <c r="J47" s="7">
        <f t="shared" si="4"/>
        <v>0</v>
      </c>
      <c r="K47" s="7">
        <f t="shared" si="7"/>
        <v>0</v>
      </c>
      <c r="L47" s="7">
        <f t="shared" si="5"/>
        <v>0</v>
      </c>
      <c r="M47" s="7">
        <f t="shared" si="6"/>
        <v>0</v>
      </c>
      <c r="N47" s="3"/>
      <c r="O47" s="3"/>
      <c r="P47" s="3"/>
    </row>
    <row r="48" spans="1:16" hidden="1" x14ac:dyDescent="0.2">
      <c r="A48" t="s">
        <v>57</v>
      </c>
      <c r="B48" t="str">
        <f t="shared" si="0"/>
        <v>15</v>
      </c>
      <c r="C48">
        <v>-5.9487102854600002E-2</v>
      </c>
      <c r="D48">
        <v>0.184213164037</v>
      </c>
      <c r="E48">
        <v>179</v>
      </c>
      <c r="F48">
        <v>69</v>
      </c>
      <c r="G48" s="5" t="str">
        <f t="shared" si="1"/>
        <v>HCLTECH</v>
      </c>
      <c r="H48" s="3">
        <f t="shared" si="2"/>
        <v>0</v>
      </c>
      <c r="I48" s="7">
        <f t="shared" si="3"/>
        <v>0</v>
      </c>
      <c r="J48" s="7">
        <f t="shared" si="4"/>
        <v>0</v>
      </c>
      <c r="K48" s="7">
        <f t="shared" si="7"/>
        <v>0</v>
      </c>
      <c r="L48" s="7">
        <f t="shared" si="5"/>
        <v>0</v>
      </c>
      <c r="M48" s="7">
        <f t="shared" si="6"/>
        <v>0</v>
      </c>
      <c r="N48" s="3"/>
      <c r="O48" s="3"/>
      <c r="P48" s="3"/>
    </row>
    <row r="49" spans="1:16" x14ac:dyDescent="0.2">
      <c r="A49" t="s">
        <v>58</v>
      </c>
      <c r="B49" t="str">
        <f t="shared" si="0"/>
        <v>16</v>
      </c>
      <c r="C49">
        <v>-0.102450436263</v>
      </c>
      <c r="D49">
        <v>0.32576709208299998</v>
      </c>
      <c r="E49">
        <v>176</v>
      </c>
      <c r="F49">
        <v>57</v>
      </c>
      <c r="G49" s="5" t="str">
        <f t="shared" si="1"/>
        <v>HCLTECH</v>
      </c>
      <c r="H49" s="3">
        <f t="shared" si="2"/>
        <v>1</v>
      </c>
      <c r="I49" s="7">
        <f t="shared" si="3"/>
        <v>3.1451541712799992E-2</v>
      </c>
      <c r="J49" s="7">
        <f t="shared" si="4"/>
        <v>1</v>
      </c>
      <c r="K49" s="7">
        <f t="shared" si="7"/>
        <v>0</v>
      </c>
      <c r="L49" s="7">
        <f t="shared" si="5"/>
        <v>0</v>
      </c>
      <c r="M49" s="7">
        <f t="shared" si="6"/>
        <v>3.1451541712799992E-2</v>
      </c>
      <c r="N49" s="3"/>
      <c r="O49" s="3"/>
      <c r="P49" s="3"/>
    </row>
    <row r="50" spans="1:16" hidden="1" x14ac:dyDescent="0.2">
      <c r="A50" t="s">
        <v>59</v>
      </c>
      <c r="B50" t="str">
        <f t="shared" si="0"/>
        <v>14</v>
      </c>
      <c r="C50">
        <v>2.0498222171700001E-2</v>
      </c>
      <c r="D50">
        <v>0.17892260068900001</v>
      </c>
      <c r="E50">
        <v>175</v>
      </c>
      <c r="F50">
        <v>67</v>
      </c>
      <c r="G50" s="5" t="str">
        <f t="shared" si="1"/>
        <v>HDFC</v>
      </c>
      <c r="H50" s="3">
        <f t="shared" si="2"/>
        <v>0</v>
      </c>
      <c r="I50" s="7">
        <f t="shared" si="3"/>
        <v>0</v>
      </c>
      <c r="J50" s="7">
        <f t="shared" si="4"/>
        <v>0</v>
      </c>
      <c r="K50" s="7">
        <f t="shared" si="7"/>
        <v>0</v>
      </c>
      <c r="L50" s="7">
        <f t="shared" si="5"/>
        <v>0</v>
      </c>
      <c r="M50" s="7">
        <f t="shared" si="6"/>
        <v>0</v>
      </c>
      <c r="N50" s="3"/>
      <c r="O50" s="3"/>
      <c r="P50" s="3"/>
    </row>
    <row r="51" spans="1:16" hidden="1" x14ac:dyDescent="0.2">
      <c r="A51" t="s">
        <v>60</v>
      </c>
      <c r="B51" t="str">
        <f t="shared" si="0"/>
        <v>15</v>
      </c>
      <c r="C51">
        <v>-9.5759582731599999E-2</v>
      </c>
      <c r="D51">
        <v>0.33070826551900001</v>
      </c>
      <c r="E51">
        <v>187</v>
      </c>
      <c r="F51">
        <v>70</v>
      </c>
      <c r="G51" s="5" t="str">
        <f t="shared" si="1"/>
        <v>HDFC</v>
      </c>
      <c r="H51" s="3">
        <f t="shared" si="2"/>
        <v>0</v>
      </c>
      <c r="I51" s="7">
        <f t="shared" si="3"/>
        <v>0</v>
      </c>
      <c r="J51" s="7">
        <f t="shared" si="4"/>
        <v>0</v>
      </c>
      <c r="K51" s="7">
        <f t="shared" si="7"/>
        <v>0</v>
      </c>
      <c r="L51" s="7">
        <f t="shared" si="5"/>
        <v>0</v>
      </c>
      <c r="M51" s="7">
        <f t="shared" si="6"/>
        <v>0</v>
      </c>
      <c r="N51" s="3"/>
      <c r="O51" s="3"/>
      <c r="P51" s="3"/>
    </row>
    <row r="52" spans="1:16" x14ac:dyDescent="0.2">
      <c r="A52" t="s">
        <v>61</v>
      </c>
      <c r="B52" t="str">
        <f t="shared" si="0"/>
        <v>16</v>
      </c>
      <c r="C52">
        <v>1.37131486192E-2</v>
      </c>
      <c r="D52">
        <v>0.145258714934</v>
      </c>
      <c r="E52">
        <v>183</v>
      </c>
      <c r="F52">
        <v>68</v>
      </c>
      <c r="G52" s="5" t="str">
        <f t="shared" si="1"/>
        <v>HDFC</v>
      </c>
      <c r="H52" s="3">
        <f t="shared" si="2"/>
        <v>1</v>
      </c>
      <c r="I52" s="7">
        <f t="shared" si="3"/>
        <v>-2.05160706469E-2</v>
      </c>
      <c r="J52" s="7">
        <f t="shared" si="4"/>
        <v>1</v>
      </c>
      <c r="K52" s="7">
        <f t="shared" si="7"/>
        <v>0</v>
      </c>
      <c r="L52" s="7">
        <f t="shared" si="5"/>
        <v>0</v>
      </c>
      <c r="M52" s="7">
        <f t="shared" si="6"/>
        <v>-2.05160706469E-2</v>
      </c>
      <c r="N52" s="3"/>
      <c r="O52" s="3"/>
      <c r="P52" s="3"/>
    </row>
    <row r="53" spans="1:16" hidden="1" x14ac:dyDescent="0.2">
      <c r="A53" s="9" t="s">
        <v>62</v>
      </c>
      <c r="B53" t="str">
        <f t="shared" si="0"/>
        <v>14</v>
      </c>
      <c r="C53" s="9">
        <v>-0.241133153589</v>
      </c>
      <c r="D53">
        <v>0.31343234693400002</v>
      </c>
      <c r="E53">
        <v>205</v>
      </c>
      <c r="F53">
        <v>59</v>
      </c>
      <c r="G53" s="5" t="str">
        <f t="shared" si="1"/>
        <v>HDFCBANK</v>
      </c>
      <c r="H53" s="3">
        <f t="shared" si="2"/>
        <v>0</v>
      </c>
      <c r="I53" s="7">
        <f t="shared" si="3"/>
        <v>0</v>
      </c>
      <c r="J53" s="7">
        <f t="shared" si="4"/>
        <v>0</v>
      </c>
      <c r="K53" s="7">
        <f t="shared" si="7"/>
        <v>0</v>
      </c>
      <c r="L53" s="7">
        <f t="shared" si="5"/>
        <v>0</v>
      </c>
      <c r="M53" s="7">
        <f t="shared" si="6"/>
        <v>0</v>
      </c>
      <c r="N53" s="3"/>
      <c r="O53" s="3"/>
      <c r="P53" s="3"/>
    </row>
    <row r="54" spans="1:16" hidden="1" x14ac:dyDescent="0.2">
      <c r="A54" s="9" t="s">
        <v>63</v>
      </c>
      <c r="B54" t="str">
        <f t="shared" si="0"/>
        <v>15</v>
      </c>
      <c r="C54" s="9">
        <v>-0.63803317826899997</v>
      </c>
      <c r="D54">
        <v>0.66189710008699998</v>
      </c>
      <c r="E54">
        <v>212</v>
      </c>
      <c r="F54">
        <v>59</v>
      </c>
      <c r="G54" s="5" t="str">
        <f t="shared" si="1"/>
        <v>HDFCBANK</v>
      </c>
      <c r="H54" s="3">
        <f t="shared" si="2"/>
        <v>0</v>
      </c>
      <c r="I54" s="7">
        <f t="shared" si="3"/>
        <v>0</v>
      </c>
      <c r="J54" s="7">
        <f t="shared" si="4"/>
        <v>0</v>
      </c>
      <c r="K54" s="7">
        <f t="shared" si="7"/>
        <v>0</v>
      </c>
      <c r="L54" s="7">
        <f t="shared" si="5"/>
        <v>0</v>
      </c>
      <c r="M54" s="7">
        <f t="shared" si="6"/>
        <v>0</v>
      </c>
      <c r="N54" s="3"/>
      <c r="O54" s="3"/>
      <c r="P54" s="3"/>
    </row>
    <row r="55" spans="1:16" x14ac:dyDescent="0.2">
      <c r="A55" s="9" t="s">
        <v>64</v>
      </c>
      <c r="B55" t="str">
        <f t="shared" si="0"/>
        <v>16</v>
      </c>
      <c r="C55" s="9">
        <v>-0.51486455160400002</v>
      </c>
      <c r="D55">
        <v>0.550450380041</v>
      </c>
      <c r="E55">
        <v>202</v>
      </c>
      <c r="F55">
        <v>53</v>
      </c>
      <c r="G55" s="5" t="str">
        <f t="shared" si="1"/>
        <v>HDFCBANK</v>
      </c>
      <c r="H55" s="3">
        <f t="shared" si="2"/>
        <v>1</v>
      </c>
      <c r="I55" s="7">
        <f t="shared" si="3"/>
        <v>-0.46467696115399998</v>
      </c>
      <c r="J55" s="7">
        <f t="shared" si="4"/>
        <v>1</v>
      </c>
      <c r="K55" s="7">
        <f t="shared" si="7"/>
        <v>0</v>
      </c>
      <c r="L55" s="7">
        <f t="shared" si="5"/>
        <v>1</v>
      </c>
      <c r="M55" s="7">
        <f t="shared" si="6"/>
        <v>0</v>
      </c>
      <c r="N55" s="3"/>
      <c r="O55" s="3"/>
      <c r="P55" s="3"/>
    </row>
    <row r="56" spans="1:16" hidden="1" x14ac:dyDescent="0.2">
      <c r="A56" s="9" t="s">
        <v>65</v>
      </c>
      <c r="B56" t="str">
        <f t="shared" si="0"/>
        <v>14</v>
      </c>
      <c r="C56" s="9">
        <v>-7.1918464655699996E-2</v>
      </c>
      <c r="D56">
        <v>0.273470858082</v>
      </c>
      <c r="E56">
        <v>174</v>
      </c>
      <c r="F56">
        <v>61</v>
      </c>
      <c r="G56" s="5" t="str">
        <f t="shared" si="1"/>
        <v>HEROMOTOCO</v>
      </c>
      <c r="H56" s="3">
        <f t="shared" si="2"/>
        <v>0</v>
      </c>
      <c r="I56" s="7">
        <f t="shared" si="3"/>
        <v>0</v>
      </c>
      <c r="J56" s="7">
        <f t="shared" si="4"/>
        <v>0</v>
      </c>
      <c r="K56" s="7">
        <f t="shared" si="7"/>
        <v>0</v>
      </c>
      <c r="L56" s="7">
        <f t="shared" si="5"/>
        <v>0</v>
      </c>
      <c r="M56" s="7">
        <f t="shared" si="6"/>
        <v>0</v>
      </c>
      <c r="N56" s="3"/>
      <c r="O56" s="3"/>
      <c r="P56" s="3"/>
    </row>
    <row r="57" spans="1:16" hidden="1" x14ac:dyDescent="0.2">
      <c r="A57" s="9" t="s">
        <v>66</v>
      </c>
      <c r="B57" t="str">
        <f t="shared" si="0"/>
        <v>15</v>
      </c>
      <c r="C57" s="9">
        <v>5.4920067947400002E-2</v>
      </c>
      <c r="D57">
        <v>0.211157110349</v>
      </c>
      <c r="E57">
        <v>180</v>
      </c>
      <c r="F57">
        <v>65</v>
      </c>
      <c r="G57" s="5" t="str">
        <f t="shared" si="1"/>
        <v>HEROMOTOCO</v>
      </c>
      <c r="H57" s="3">
        <f t="shared" si="2"/>
        <v>0</v>
      </c>
      <c r="I57" s="7">
        <f t="shared" si="3"/>
        <v>0</v>
      </c>
      <c r="J57" s="7">
        <f t="shared" si="4"/>
        <v>0</v>
      </c>
      <c r="K57" s="7">
        <f t="shared" si="7"/>
        <v>0</v>
      </c>
      <c r="L57" s="7">
        <f t="shared" si="5"/>
        <v>0</v>
      </c>
      <c r="M57" s="7">
        <f t="shared" si="6"/>
        <v>0</v>
      </c>
      <c r="N57" s="3"/>
      <c r="O57" s="3"/>
      <c r="P57" s="3"/>
    </row>
    <row r="58" spans="1:16" x14ac:dyDescent="0.2">
      <c r="A58" s="9" t="s">
        <v>67</v>
      </c>
      <c r="B58" t="str">
        <f t="shared" si="0"/>
        <v>16</v>
      </c>
      <c r="C58" s="9">
        <v>-0.16385689757999999</v>
      </c>
      <c r="D58">
        <v>0.36013669496299999</v>
      </c>
      <c r="E58">
        <v>182</v>
      </c>
      <c r="F58">
        <v>69</v>
      </c>
      <c r="G58" s="5" t="str">
        <f t="shared" si="1"/>
        <v>HEROMOTOCO</v>
      </c>
      <c r="H58" s="3">
        <f t="shared" si="2"/>
        <v>1</v>
      </c>
      <c r="I58" s="7">
        <f t="shared" si="3"/>
        <v>-6.0285098096099998E-2</v>
      </c>
      <c r="J58" s="7">
        <f t="shared" si="4"/>
        <v>1</v>
      </c>
      <c r="K58" s="7">
        <f t="shared" si="7"/>
        <v>0</v>
      </c>
      <c r="L58" s="7">
        <f t="shared" si="5"/>
        <v>0</v>
      </c>
      <c r="M58" s="7">
        <f t="shared" si="6"/>
        <v>-6.0285098096099998E-2</v>
      </c>
      <c r="N58" s="3"/>
      <c r="O58" s="3"/>
      <c r="P58" s="3"/>
    </row>
    <row r="59" spans="1:16" hidden="1" x14ac:dyDescent="0.2">
      <c r="A59" t="s">
        <v>68</v>
      </c>
      <c r="B59" t="str">
        <f t="shared" si="0"/>
        <v>14</v>
      </c>
      <c r="C59">
        <v>2.9926466610699998E-3</v>
      </c>
      <c r="D59">
        <v>0.45659254232500002</v>
      </c>
      <c r="E59">
        <v>180</v>
      </c>
      <c r="F59">
        <v>67</v>
      </c>
      <c r="G59" s="5" t="str">
        <f t="shared" si="1"/>
        <v>HINDALCO</v>
      </c>
      <c r="H59" s="3">
        <f t="shared" si="2"/>
        <v>0</v>
      </c>
      <c r="I59" s="7">
        <f t="shared" si="3"/>
        <v>0</v>
      </c>
      <c r="J59" s="7">
        <f t="shared" si="4"/>
        <v>0</v>
      </c>
      <c r="K59" s="7">
        <f t="shared" si="7"/>
        <v>0</v>
      </c>
      <c r="L59" s="7">
        <f t="shared" si="5"/>
        <v>0</v>
      </c>
      <c r="M59" s="7">
        <f t="shared" si="6"/>
        <v>0</v>
      </c>
      <c r="N59" s="3"/>
      <c r="O59" s="3"/>
      <c r="P59" s="3"/>
    </row>
    <row r="60" spans="1:16" hidden="1" x14ac:dyDescent="0.2">
      <c r="A60" t="s">
        <v>69</v>
      </c>
      <c r="B60" t="str">
        <f t="shared" si="0"/>
        <v>15</v>
      </c>
      <c r="C60">
        <v>0.28189185926900001</v>
      </c>
      <c r="D60">
        <v>0.21456806171500001</v>
      </c>
      <c r="E60">
        <v>180</v>
      </c>
      <c r="F60">
        <v>68</v>
      </c>
      <c r="G60" s="5" t="str">
        <f t="shared" si="1"/>
        <v>HINDALCO</v>
      </c>
      <c r="H60" s="3">
        <f t="shared" si="2"/>
        <v>0</v>
      </c>
      <c r="I60" s="7">
        <f t="shared" si="3"/>
        <v>0</v>
      </c>
      <c r="J60" s="7">
        <f t="shared" si="4"/>
        <v>0</v>
      </c>
      <c r="K60" s="7">
        <f t="shared" si="7"/>
        <v>0</v>
      </c>
      <c r="L60" s="7">
        <f t="shared" si="5"/>
        <v>0</v>
      </c>
      <c r="M60" s="7">
        <f t="shared" si="6"/>
        <v>0</v>
      </c>
      <c r="N60" s="3"/>
      <c r="O60" s="3"/>
      <c r="P60" s="3"/>
    </row>
    <row r="61" spans="1:16" x14ac:dyDescent="0.2">
      <c r="A61" t="s">
        <v>70</v>
      </c>
      <c r="B61" t="str">
        <f t="shared" si="0"/>
        <v>16</v>
      </c>
      <c r="C61">
        <v>0.34467443275999998</v>
      </c>
      <c r="D61">
        <v>0.250199412964</v>
      </c>
      <c r="E61">
        <v>175</v>
      </c>
      <c r="F61">
        <v>79</v>
      </c>
      <c r="G61" s="5" t="str">
        <f t="shared" si="1"/>
        <v>HINDALCO</v>
      </c>
      <c r="H61" s="3">
        <f t="shared" si="2"/>
        <v>1</v>
      </c>
      <c r="I61" s="7">
        <f t="shared" si="3"/>
        <v>0.20985297956335666</v>
      </c>
      <c r="J61" s="7">
        <f t="shared" si="4"/>
        <v>1</v>
      </c>
      <c r="K61" s="7">
        <f t="shared" si="7"/>
        <v>1</v>
      </c>
      <c r="L61" s="7">
        <f t="shared" si="5"/>
        <v>0</v>
      </c>
      <c r="M61" s="7">
        <f t="shared" si="6"/>
        <v>0</v>
      </c>
      <c r="N61" s="3"/>
      <c r="O61" s="3"/>
      <c r="P61" s="3"/>
    </row>
    <row r="62" spans="1:16" hidden="1" x14ac:dyDescent="0.2">
      <c r="A62" s="9" t="s">
        <v>71</v>
      </c>
      <c r="B62" t="str">
        <f t="shared" si="0"/>
        <v>14</v>
      </c>
      <c r="C62" s="9">
        <v>-0.15989870952099999</v>
      </c>
      <c r="D62">
        <v>0.29983343779400001</v>
      </c>
      <c r="E62">
        <v>193</v>
      </c>
      <c r="F62">
        <v>64</v>
      </c>
      <c r="G62" s="5" t="str">
        <f t="shared" si="1"/>
        <v>HINDUNILVR</v>
      </c>
      <c r="H62" s="3">
        <f t="shared" si="2"/>
        <v>0</v>
      </c>
      <c r="I62" s="7">
        <f t="shared" si="3"/>
        <v>0</v>
      </c>
      <c r="J62" s="7">
        <f t="shared" si="4"/>
        <v>0</v>
      </c>
      <c r="K62" s="7">
        <f t="shared" si="7"/>
        <v>0</v>
      </c>
      <c r="L62" s="7">
        <f t="shared" si="5"/>
        <v>0</v>
      </c>
      <c r="M62" s="7">
        <f t="shared" si="6"/>
        <v>0</v>
      </c>
      <c r="N62" s="3"/>
      <c r="O62" s="3"/>
      <c r="P62" s="3"/>
    </row>
    <row r="63" spans="1:16" hidden="1" x14ac:dyDescent="0.2">
      <c r="A63" s="9" t="s">
        <v>72</v>
      </c>
      <c r="B63" t="str">
        <f t="shared" si="0"/>
        <v>15</v>
      </c>
      <c r="C63" s="9">
        <v>7.2403930170300002E-2</v>
      </c>
      <c r="D63">
        <v>0.29527455229999999</v>
      </c>
      <c r="E63">
        <v>182</v>
      </c>
      <c r="F63">
        <v>66</v>
      </c>
      <c r="G63" s="5" t="str">
        <f t="shared" si="1"/>
        <v>HINDUNILVR</v>
      </c>
      <c r="H63" s="3">
        <f t="shared" si="2"/>
        <v>0</v>
      </c>
      <c r="I63" s="7">
        <f t="shared" si="3"/>
        <v>0</v>
      </c>
      <c r="J63" s="7">
        <f t="shared" si="4"/>
        <v>0</v>
      </c>
      <c r="K63" s="7">
        <f t="shared" si="7"/>
        <v>0</v>
      </c>
      <c r="L63" s="7">
        <f t="shared" si="5"/>
        <v>0</v>
      </c>
      <c r="M63" s="7">
        <f t="shared" si="6"/>
        <v>0</v>
      </c>
      <c r="N63" s="3"/>
      <c r="O63" s="3"/>
      <c r="P63" s="3"/>
    </row>
    <row r="64" spans="1:16" x14ac:dyDescent="0.2">
      <c r="A64" s="9" t="s">
        <v>73</v>
      </c>
      <c r="B64" t="str">
        <f t="shared" si="0"/>
        <v>16</v>
      </c>
      <c r="C64" s="9">
        <v>-0.152314514012</v>
      </c>
      <c r="D64">
        <v>0.23732285638299999</v>
      </c>
      <c r="E64">
        <v>191</v>
      </c>
      <c r="F64">
        <v>69</v>
      </c>
      <c r="G64" s="5" t="str">
        <f t="shared" si="1"/>
        <v>HINDUNILVR</v>
      </c>
      <c r="H64" s="3">
        <f t="shared" si="2"/>
        <v>1</v>
      </c>
      <c r="I64" s="7">
        <f t="shared" si="3"/>
        <v>-7.9936431120900001E-2</v>
      </c>
      <c r="J64" s="7">
        <f t="shared" si="4"/>
        <v>1</v>
      </c>
      <c r="K64" s="7">
        <f t="shared" si="7"/>
        <v>0</v>
      </c>
      <c r="L64" s="7">
        <f t="shared" si="5"/>
        <v>0</v>
      </c>
      <c r="M64" s="7">
        <f t="shared" si="6"/>
        <v>-7.9936431120900001E-2</v>
      </c>
      <c r="N64" s="3"/>
      <c r="O64" s="3"/>
      <c r="P64" s="3"/>
    </row>
    <row r="65" spans="1:16" hidden="1" x14ac:dyDescent="0.2">
      <c r="A65" t="s">
        <v>74</v>
      </c>
      <c r="B65" t="str">
        <f t="shared" si="0"/>
        <v>15</v>
      </c>
      <c r="C65">
        <v>0.40752798777400001</v>
      </c>
      <c r="D65">
        <v>0.13432566135999999</v>
      </c>
      <c r="E65">
        <v>181</v>
      </c>
      <c r="F65">
        <v>67</v>
      </c>
      <c r="G65" s="5" t="str">
        <f t="shared" si="1"/>
        <v>IBULHSGFIN</v>
      </c>
      <c r="H65" s="3">
        <f t="shared" si="2"/>
        <v>0</v>
      </c>
      <c r="I65" s="7">
        <f t="shared" si="3"/>
        <v>0</v>
      </c>
      <c r="J65" s="7">
        <f t="shared" si="4"/>
        <v>0</v>
      </c>
      <c r="K65" s="7">
        <f t="shared" si="7"/>
        <v>0</v>
      </c>
      <c r="L65" s="7">
        <f t="shared" si="5"/>
        <v>0</v>
      </c>
      <c r="M65" s="7">
        <f t="shared" si="6"/>
        <v>0</v>
      </c>
      <c r="N65" s="3"/>
      <c r="O65" s="3"/>
      <c r="P65" s="3"/>
    </row>
    <row r="66" spans="1:16" x14ac:dyDescent="0.2">
      <c r="A66" t="s">
        <v>75</v>
      </c>
      <c r="B66" t="str">
        <f t="shared" si="0"/>
        <v>16</v>
      </c>
      <c r="C66">
        <v>0.47696191561399998</v>
      </c>
      <c r="D66">
        <v>0.173683260673</v>
      </c>
      <c r="E66">
        <v>167</v>
      </c>
      <c r="F66">
        <v>67</v>
      </c>
      <c r="G66" s="5" t="str">
        <f t="shared" si="1"/>
        <v>IBULHSGFIN</v>
      </c>
      <c r="H66" s="3">
        <f t="shared" si="2"/>
        <v>1</v>
      </c>
      <c r="I66" s="7">
        <f t="shared" si="3"/>
        <v>0.44224495169400002</v>
      </c>
      <c r="J66" s="7">
        <f t="shared" si="4"/>
        <v>0</v>
      </c>
      <c r="K66" s="7">
        <f t="shared" si="7"/>
        <v>1</v>
      </c>
      <c r="L66" s="7">
        <f t="shared" si="5"/>
        <v>0</v>
      </c>
      <c r="M66" s="7">
        <f t="shared" si="6"/>
        <v>0</v>
      </c>
      <c r="N66" s="3"/>
      <c r="O66" s="3"/>
      <c r="P66" s="3"/>
    </row>
    <row r="67" spans="1:16" hidden="1" x14ac:dyDescent="0.2">
      <c r="A67" t="s">
        <v>76</v>
      </c>
      <c r="B67" t="str">
        <f t="shared" ref="B67:B130" si="8">RIGHT(A67,2)</f>
        <v>15</v>
      </c>
      <c r="C67">
        <v>0.226891781712</v>
      </c>
      <c r="D67">
        <v>0.19406794719000001</v>
      </c>
      <c r="E67">
        <v>178</v>
      </c>
      <c r="F67">
        <v>74</v>
      </c>
      <c r="G67" s="5" t="str">
        <f t="shared" ref="G67:G130" si="9">LEFT(A67,LEN(A67)-2)</f>
        <v>ICICIBANK</v>
      </c>
      <c r="H67" s="3">
        <f t="shared" ref="H67:H130" si="10">IF(G67&lt;&gt;G68,1,0)</f>
        <v>0</v>
      </c>
      <c r="I67" s="7">
        <f t="shared" si="3"/>
        <v>0</v>
      </c>
      <c r="J67" s="7">
        <f t="shared" si="4"/>
        <v>0</v>
      </c>
      <c r="K67" s="7">
        <f t="shared" si="7"/>
        <v>0</v>
      </c>
      <c r="L67" s="7">
        <f t="shared" si="5"/>
        <v>0</v>
      </c>
      <c r="M67" s="7">
        <f t="shared" si="6"/>
        <v>0</v>
      </c>
      <c r="N67" s="3"/>
      <c r="O67" s="3"/>
      <c r="P67" s="3"/>
    </row>
    <row r="68" spans="1:16" x14ac:dyDescent="0.2">
      <c r="A68" t="s">
        <v>77</v>
      </c>
      <c r="B68" t="str">
        <f t="shared" si="8"/>
        <v>16</v>
      </c>
      <c r="C68">
        <v>0.41119308961599998</v>
      </c>
      <c r="D68">
        <v>0.18249705678399999</v>
      </c>
      <c r="E68">
        <v>167</v>
      </c>
      <c r="F68">
        <v>72</v>
      </c>
      <c r="G68" s="5" t="str">
        <f t="shared" si="9"/>
        <v>ICICIBANK</v>
      </c>
      <c r="H68" s="3">
        <f t="shared" si="10"/>
        <v>1</v>
      </c>
      <c r="I68" s="7">
        <f t="shared" si="3"/>
        <v>0.31904243566399998</v>
      </c>
      <c r="J68" s="7">
        <f t="shared" si="4"/>
        <v>0</v>
      </c>
      <c r="K68" s="7">
        <f t="shared" si="7"/>
        <v>1</v>
      </c>
      <c r="L68" s="7">
        <f t="shared" si="5"/>
        <v>0</v>
      </c>
      <c r="M68" s="7">
        <f t="shared" si="6"/>
        <v>0</v>
      </c>
      <c r="N68" s="3"/>
      <c r="O68" s="3"/>
      <c r="P68" s="3"/>
    </row>
    <row r="69" spans="1:16" hidden="1" x14ac:dyDescent="0.2">
      <c r="A69" t="s">
        <v>78</v>
      </c>
      <c r="B69" t="str">
        <f t="shared" si="8"/>
        <v>14</v>
      </c>
      <c r="C69">
        <v>5.2519212436000003E-2</v>
      </c>
      <c r="D69">
        <v>0.21796936907600001</v>
      </c>
      <c r="E69">
        <v>178</v>
      </c>
      <c r="F69">
        <v>63</v>
      </c>
      <c r="G69" s="5" t="str">
        <f t="shared" si="9"/>
        <v>INDUSINDBK</v>
      </c>
      <c r="H69" s="3">
        <f t="shared" si="10"/>
        <v>0</v>
      </c>
      <c r="I69" s="7">
        <f t="shared" ref="I69:I132" si="11">IF(AND(H69=1,J69=1),AVERAGE(C67:C69),IF(AND(J69=0,H69=1),AVERAGE(C68:C69),0))</f>
        <v>0</v>
      </c>
      <c r="J69" s="7">
        <f t="shared" ref="J69:J132" si="12">IF(AND(H69=H66,H69=1),1,0)</f>
        <v>0</v>
      </c>
      <c r="K69" s="7">
        <f t="shared" si="7"/>
        <v>0</v>
      </c>
      <c r="L69" s="7">
        <f t="shared" ref="L69:L132" si="13">IF(AND(H69=1,J69=1),IF(AND(C69&lt;0,C68&lt;0,C67&lt;0),1,0),IF(AND(J69=0,H69=1),IF(AND(C69&lt;0,C68&lt;0),1,0),0))</f>
        <v>0</v>
      </c>
      <c r="M69" s="7">
        <f t="shared" ref="M69:M132" si="14">IF(AND(I69&lt;&gt;0,K69=0,L69=0),I69,0)</f>
        <v>0</v>
      </c>
      <c r="N69" s="3"/>
      <c r="O69" s="3"/>
      <c r="P69" s="3"/>
    </row>
    <row r="70" spans="1:16" hidden="1" x14ac:dyDescent="0.2">
      <c r="A70" t="s">
        <v>79</v>
      </c>
      <c r="B70" t="str">
        <f t="shared" si="8"/>
        <v>15</v>
      </c>
      <c r="C70">
        <v>-2.12027814894E-2</v>
      </c>
      <c r="D70">
        <v>0.19571885245000001</v>
      </c>
      <c r="E70">
        <v>189</v>
      </c>
      <c r="F70">
        <v>72</v>
      </c>
      <c r="G70" s="5" t="str">
        <f t="shared" si="9"/>
        <v>INDUSINDBK</v>
      </c>
      <c r="H70" s="3">
        <f t="shared" si="10"/>
        <v>0</v>
      </c>
      <c r="I70" s="7">
        <f t="shared" si="11"/>
        <v>0</v>
      </c>
      <c r="J70" s="7">
        <f t="shared" si="12"/>
        <v>0</v>
      </c>
      <c r="K70" s="7">
        <f t="shared" si="7"/>
        <v>0</v>
      </c>
      <c r="L70" s="7">
        <f t="shared" si="13"/>
        <v>0</v>
      </c>
      <c r="M70" s="7">
        <f t="shared" si="14"/>
        <v>0</v>
      </c>
      <c r="N70" s="3"/>
      <c r="O70" s="3"/>
      <c r="P70" s="3"/>
    </row>
    <row r="71" spans="1:16" x14ac:dyDescent="0.2">
      <c r="A71" t="s">
        <v>80</v>
      </c>
      <c r="B71" t="str">
        <f t="shared" si="8"/>
        <v>16</v>
      </c>
      <c r="C71">
        <v>-9.5501377887100003E-2</v>
      </c>
      <c r="D71">
        <v>0.15505665162400001</v>
      </c>
      <c r="E71">
        <v>188</v>
      </c>
      <c r="F71">
        <v>69</v>
      </c>
      <c r="G71" s="5" t="str">
        <f t="shared" si="9"/>
        <v>INDUSINDBK</v>
      </c>
      <c r="H71" s="3">
        <f t="shared" si="10"/>
        <v>1</v>
      </c>
      <c r="I71" s="7">
        <f t="shared" si="11"/>
        <v>-2.13949823135E-2</v>
      </c>
      <c r="J71" s="7">
        <f t="shared" si="12"/>
        <v>1</v>
      </c>
      <c r="K71" s="7">
        <f t="shared" si="7"/>
        <v>0</v>
      </c>
      <c r="L71" s="7">
        <f t="shared" si="13"/>
        <v>0</v>
      </c>
      <c r="M71" s="7">
        <f t="shared" si="14"/>
        <v>-2.13949823135E-2</v>
      </c>
      <c r="N71" s="3"/>
      <c r="O71" s="3"/>
      <c r="P71" s="3"/>
    </row>
    <row r="72" spans="1:16" x14ac:dyDescent="0.2">
      <c r="A72" t="s">
        <v>81</v>
      </c>
      <c r="B72" t="str">
        <f t="shared" si="8"/>
        <v>16</v>
      </c>
      <c r="C72">
        <v>0.17546290564700001</v>
      </c>
      <c r="D72">
        <v>0.32914002541499998</v>
      </c>
      <c r="E72">
        <v>174</v>
      </c>
      <c r="F72">
        <v>72</v>
      </c>
      <c r="G72" s="5" t="str">
        <f t="shared" si="9"/>
        <v>INFRATEL</v>
      </c>
      <c r="H72" s="3">
        <f t="shared" si="10"/>
        <v>1</v>
      </c>
      <c r="I72" s="7">
        <f t="shared" si="11"/>
        <v>3.9980763879950004E-2</v>
      </c>
      <c r="J72" s="7">
        <f t="shared" si="12"/>
        <v>0</v>
      </c>
      <c r="K72" s="7">
        <f t="shared" ref="K72:K135" si="15">IF(AND(H72=1,J72=1),IF(AND(C72&gt;0,C71&gt;0,C70&gt;0),1,0),IF(AND(J72=0,H72=1),IF(AND(C72&gt;0,C71&gt;0),1,0),0))</f>
        <v>0</v>
      </c>
      <c r="L72" s="7">
        <f t="shared" si="13"/>
        <v>0</v>
      </c>
      <c r="M72" s="7">
        <f t="shared" si="14"/>
        <v>3.9980763879950004E-2</v>
      </c>
      <c r="N72" s="3"/>
      <c r="O72" s="3"/>
      <c r="P72" s="3"/>
    </row>
    <row r="73" spans="1:16" hidden="1" x14ac:dyDescent="0.2">
      <c r="A73" t="s">
        <v>82</v>
      </c>
      <c r="B73" t="str">
        <f t="shared" si="8"/>
        <v>14</v>
      </c>
      <c r="C73">
        <v>0.16748489499999999</v>
      </c>
      <c r="D73">
        <v>0.137706935</v>
      </c>
      <c r="E73">
        <v>164</v>
      </c>
      <c r="F73">
        <v>66</v>
      </c>
      <c r="G73" s="5" t="str">
        <f t="shared" si="9"/>
        <v>INFY</v>
      </c>
      <c r="H73" s="3">
        <f t="shared" si="10"/>
        <v>0</v>
      </c>
      <c r="I73" s="7">
        <f t="shared" si="11"/>
        <v>0</v>
      </c>
      <c r="J73" s="7">
        <f t="shared" si="12"/>
        <v>0</v>
      </c>
      <c r="K73" s="7">
        <f t="shared" si="15"/>
        <v>0</v>
      </c>
      <c r="L73" s="7">
        <f t="shared" si="13"/>
        <v>0</v>
      </c>
      <c r="M73" s="7">
        <f t="shared" si="14"/>
        <v>0</v>
      </c>
      <c r="N73" s="3"/>
      <c r="O73" s="3"/>
      <c r="P73" s="3"/>
    </row>
    <row r="74" spans="1:16" hidden="1" x14ac:dyDescent="0.2">
      <c r="A74" t="s">
        <v>83</v>
      </c>
      <c r="B74" t="str">
        <f t="shared" si="8"/>
        <v>15</v>
      </c>
      <c r="C74">
        <v>3.2811103483899998E-2</v>
      </c>
      <c r="D74">
        <v>0.208316542726</v>
      </c>
      <c r="E74">
        <v>176</v>
      </c>
      <c r="F74">
        <v>65</v>
      </c>
      <c r="G74" s="5" t="str">
        <f t="shared" si="9"/>
        <v>INFY</v>
      </c>
      <c r="H74" s="3">
        <f t="shared" si="10"/>
        <v>0</v>
      </c>
      <c r="I74" s="7">
        <f t="shared" si="11"/>
        <v>0</v>
      </c>
      <c r="J74" s="7">
        <f t="shared" si="12"/>
        <v>0</v>
      </c>
      <c r="K74" s="7">
        <f t="shared" si="15"/>
        <v>0</v>
      </c>
      <c r="L74" s="7">
        <f t="shared" si="13"/>
        <v>0</v>
      </c>
      <c r="M74" s="7">
        <f t="shared" si="14"/>
        <v>0</v>
      </c>
      <c r="N74" s="3"/>
      <c r="O74" s="3"/>
      <c r="P74" s="3"/>
    </row>
    <row r="75" spans="1:16" x14ac:dyDescent="0.2">
      <c r="A75" t="s">
        <v>84</v>
      </c>
      <c r="B75" t="str">
        <f t="shared" si="8"/>
        <v>16</v>
      </c>
      <c r="C75">
        <v>-9.8461920611799994E-2</v>
      </c>
      <c r="D75">
        <v>0.18792406847000001</v>
      </c>
      <c r="E75">
        <v>181</v>
      </c>
      <c r="F75">
        <v>67</v>
      </c>
      <c r="G75" s="5" t="str">
        <f t="shared" si="9"/>
        <v>INFY</v>
      </c>
      <c r="H75" s="3">
        <f t="shared" si="10"/>
        <v>1</v>
      </c>
      <c r="I75" s="7">
        <f t="shared" si="11"/>
        <v>3.3944692624033337E-2</v>
      </c>
      <c r="J75" s="7">
        <f t="shared" si="12"/>
        <v>1</v>
      </c>
      <c r="K75" s="7">
        <f t="shared" si="15"/>
        <v>0</v>
      </c>
      <c r="L75" s="7">
        <f t="shared" si="13"/>
        <v>0</v>
      </c>
      <c r="M75" s="7">
        <f t="shared" si="14"/>
        <v>3.3944692624033337E-2</v>
      </c>
      <c r="N75" s="3"/>
      <c r="O75" s="3"/>
      <c r="P75" s="3"/>
    </row>
    <row r="76" spans="1:16" hidden="1" x14ac:dyDescent="0.2">
      <c r="A76" t="s">
        <v>85</v>
      </c>
      <c r="B76" t="str">
        <f t="shared" si="8"/>
        <v>14</v>
      </c>
      <c r="C76">
        <v>0.220509697689</v>
      </c>
      <c r="D76">
        <v>0.27750495576500001</v>
      </c>
      <c r="E76">
        <v>165</v>
      </c>
      <c r="F76">
        <v>71</v>
      </c>
      <c r="G76" s="5" t="str">
        <f t="shared" si="9"/>
        <v>IOC</v>
      </c>
      <c r="H76" s="3">
        <f t="shared" si="10"/>
        <v>0</v>
      </c>
      <c r="I76" s="7">
        <f t="shared" si="11"/>
        <v>0</v>
      </c>
      <c r="J76" s="7">
        <f t="shared" si="12"/>
        <v>0</v>
      </c>
      <c r="K76" s="7">
        <f t="shared" si="15"/>
        <v>0</v>
      </c>
      <c r="L76" s="7">
        <f t="shared" si="13"/>
        <v>0</v>
      </c>
      <c r="M76" s="7">
        <f t="shared" si="14"/>
        <v>0</v>
      </c>
      <c r="N76" s="3"/>
      <c r="O76" s="3"/>
      <c r="P76" s="3"/>
    </row>
    <row r="77" spans="1:16" hidden="1" x14ac:dyDescent="0.2">
      <c r="A77" t="s">
        <v>86</v>
      </c>
      <c r="B77" t="str">
        <f t="shared" si="8"/>
        <v>15</v>
      </c>
      <c r="C77">
        <v>-0.198696374446</v>
      </c>
      <c r="D77">
        <v>0.28735103878899998</v>
      </c>
      <c r="E77">
        <v>193</v>
      </c>
      <c r="F77">
        <v>66</v>
      </c>
      <c r="G77" s="5" t="str">
        <f t="shared" si="9"/>
        <v>IOC</v>
      </c>
      <c r="H77" s="3">
        <f t="shared" si="10"/>
        <v>0</v>
      </c>
      <c r="I77" s="7">
        <f t="shared" si="11"/>
        <v>0</v>
      </c>
      <c r="J77" s="7">
        <f t="shared" si="12"/>
        <v>0</v>
      </c>
      <c r="K77" s="7">
        <f t="shared" si="15"/>
        <v>0</v>
      </c>
      <c r="L77" s="7">
        <f t="shared" si="13"/>
        <v>0</v>
      </c>
      <c r="M77" s="7">
        <f t="shared" si="14"/>
        <v>0</v>
      </c>
      <c r="N77" s="3"/>
      <c r="O77" s="3"/>
      <c r="P77" s="3"/>
    </row>
    <row r="78" spans="1:16" x14ac:dyDescent="0.2">
      <c r="A78" t="s">
        <v>87</v>
      </c>
      <c r="B78" t="str">
        <f t="shared" si="8"/>
        <v>16</v>
      </c>
      <c r="C78">
        <v>6.2443220337599997E-2</v>
      </c>
      <c r="D78">
        <v>0.20914674240700001</v>
      </c>
      <c r="E78">
        <v>184</v>
      </c>
      <c r="F78">
        <v>72</v>
      </c>
      <c r="G78" s="5" t="str">
        <f t="shared" si="9"/>
        <v>IOC</v>
      </c>
      <c r="H78" s="3">
        <f t="shared" si="10"/>
        <v>1</v>
      </c>
      <c r="I78" s="7">
        <f t="shared" si="11"/>
        <v>2.8085514526866667E-2</v>
      </c>
      <c r="J78" s="7">
        <f t="shared" si="12"/>
        <v>1</v>
      </c>
      <c r="K78" s="7">
        <f t="shared" si="15"/>
        <v>0</v>
      </c>
      <c r="L78" s="7">
        <f t="shared" si="13"/>
        <v>0</v>
      </c>
      <c r="M78" s="7">
        <f t="shared" si="14"/>
        <v>2.8085514526866667E-2</v>
      </c>
      <c r="N78" s="3"/>
      <c r="O78" s="3"/>
      <c r="P78" s="3"/>
    </row>
    <row r="79" spans="1:16" hidden="1" x14ac:dyDescent="0.2">
      <c r="A79" s="9" t="s">
        <v>88</v>
      </c>
      <c r="B79" t="str">
        <f t="shared" si="8"/>
        <v>14</v>
      </c>
      <c r="C79" s="9">
        <v>-0.113619366419</v>
      </c>
      <c r="D79">
        <v>0.21674295269900001</v>
      </c>
      <c r="E79">
        <v>182</v>
      </c>
      <c r="F79">
        <v>67</v>
      </c>
      <c r="G79" s="5" t="str">
        <f t="shared" si="9"/>
        <v>ITC</v>
      </c>
      <c r="H79" s="3">
        <f t="shared" si="10"/>
        <v>0</v>
      </c>
      <c r="I79" s="7">
        <f t="shared" si="11"/>
        <v>0</v>
      </c>
      <c r="J79" s="7">
        <f t="shared" si="12"/>
        <v>0</v>
      </c>
      <c r="K79" s="7">
        <f t="shared" si="15"/>
        <v>0</v>
      </c>
      <c r="L79" s="7">
        <f t="shared" si="13"/>
        <v>0</v>
      </c>
      <c r="M79" s="7">
        <f t="shared" si="14"/>
        <v>0</v>
      </c>
      <c r="N79" s="3"/>
      <c r="O79" s="3"/>
      <c r="P79" s="3"/>
    </row>
    <row r="80" spans="1:16" hidden="1" x14ac:dyDescent="0.2">
      <c r="A80" s="9" t="s">
        <v>89</v>
      </c>
      <c r="B80" t="str">
        <f t="shared" si="8"/>
        <v>15</v>
      </c>
      <c r="C80" s="9">
        <v>0.11157832693600001</v>
      </c>
      <c r="D80">
        <v>0.134068912885</v>
      </c>
      <c r="E80">
        <v>181</v>
      </c>
      <c r="F80">
        <v>66</v>
      </c>
      <c r="G80" s="5" t="str">
        <f t="shared" si="9"/>
        <v>ITC</v>
      </c>
      <c r="H80" s="3">
        <f t="shared" si="10"/>
        <v>0</v>
      </c>
      <c r="I80" s="7">
        <f t="shared" si="11"/>
        <v>0</v>
      </c>
      <c r="J80" s="7">
        <f t="shared" si="12"/>
        <v>0</v>
      </c>
      <c r="K80" s="7">
        <f t="shared" si="15"/>
        <v>0</v>
      </c>
      <c r="L80" s="7">
        <f t="shared" si="13"/>
        <v>0</v>
      </c>
      <c r="M80" s="7">
        <f t="shared" si="14"/>
        <v>0</v>
      </c>
      <c r="N80" s="3"/>
      <c r="O80" s="3"/>
      <c r="P80" s="3"/>
    </row>
    <row r="81" spans="1:16" x14ac:dyDescent="0.2">
      <c r="A81" s="9" t="s">
        <v>90</v>
      </c>
      <c r="B81" t="str">
        <f t="shared" si="8"/>
        <v>16</v>
      </c>
      <c r="C81" s="9">
        <v>-0.13327516470100001</v>
      </c>
      <c r="D81">
        <v>0.38935691690099999</v>
      </c>
      <c r="E81">
        <v>190</v>
      </c>
      <c r="F81">
        <v>65</v>
      </c>
      <c r="G81" s="5" t="str">
        <f t="shared" si="9"/>
        <v>ITC</v>
      </c>
      <c r="H81" s="3">
        <f t="shared" si="10"/>
        <v>1</v>
      </c>
      <c r="I81" s="7">
        <f t="shared" si="11"/>
        <v>-4.5105401394666671E-2</v>
      </c>
      <c r="J81" s="7">
        <f t="shared" si="12"/>
        <v>1</v>
      </c>
      <c r="K81" s="7">
        <f t="shared" si="15"/>
        <v>0</v>
      </c>
      <c r="L81" s="7">
        <f t="shared" si="13"/>
        <v>0</v>
      </c>
      <c r="M81" s="7">
        <f t="shared" si="14"/>
        <v>-4.5105401394666671E-2</v>
      </c>
      <c r="N81" s="3"/>
      <c r="O81" s="3"/>
      <c r="P81" s="3"/>
    </row>
    <row r="82" spans="1:16" hidden="1" x14ac:dyDescent="0.2">
      <c r="A82" s="9" t="s">
        <v>91</v>
      </c>
      <c r="B82" t="str">
        <f t="shared" si="8"/>
        <v>14</v>
      </c>
      <c r="C82" s="9">
        <v>-0.17013047424</v>
      </c>
      <c r="D82">
        <v>0.209265060897</v>
      </c>
      <c r="E82">
        <v>190</v>
      </c>
      <c r="F82">
        <v>60</v>
      </c>
      <c r="G82" s="5" t="str">
        <f t="shared" si="9"/>
        <v>KOTAKBANK</v>
      </c>
      <c r="H82" s="3">
        <f t="shared" si="10"/>
        <v>0</v>
      </c>
      <c r="I82" s="7">
        <f t="shared" si="11"/>
        <v>0</v>
      </c>
      <c r="J82" s="7">
        <f t="shared" si="12"/>
        <v>0</v>
      </c>
      <c r="K82" s="7">
        <f t="shared" si="15"/>
        <v>0</v>
      </c>
      <c r="L82" s="7">
        <f t="shared" si="13"/>
        <v>0</v>
      </c>
      <c r="M82" s="7">
        <f t="shared" si="14"/>
        <v>0</v>
      </c>
      <c r="N82" s="3"/>
      <c r="O82" s="3"/>
      <c r="P82" s="3"/>
    </row>
    <row r="83" spans="1:16" hidden="1" x14ac:dyDescent="0.2">
      <c r="A83" s="9" t="s">
        <v>92</v>
      </c>
      <c r="B83" t="str">
        <f t="shared" si="8"/>
        <v>15</v>
      </c>
      <c r="C83" s="9">
        <v>-0.31633131964599998</v>
      </c>
      <c r="D83">
        <v>0.43958146993699998</v>
      </c>
      <c r="E83">
        <v>196</v>
      </c>
      <c r="F83">
        <v>58</v>
      </c>
      <c r="G83" s="5" t="str">
        <f t="shared" si="9"/>
        <v>KOTAKBANK</v>
      </c>
      <c r="H83" s="3">
        <f t="shared" si="10"/>
        <v>0</v>
      </c>
      <c r="I83" s="7">
        <f t="shared" si="11"/>
        <v>0</v>
      </c>
      <c r="J83" s="7">
        <f t="shared" si="12"/>
        <v>0</v>
      </c>
      <c r="K83" s="7">
        <f t="shared" si="15"/>
        <v>0</v>
      </c>
      <c r="L83" s="7">
        <f t="shared" si="13"/>
        <v>0</v>
      </c>
      <c r="M83" s="7">
        <f t="shared" si="14"/>
        <v>0</v>
      </c>
      <c r="N83" s="3"/>
      <c r="O83" s="3"/>
      <c r="P83" s="3"/>
    </row>
    <row r="84" spans="1:16" x14ac:dyDescent="0.2">
      <c r="A84" s="9" t="s">
        <v>93</v>
      </c>
      <c r="B84" t="str">
        <f t="shared" si="8"/>
        <v>16</v>
      </c>
      <c r="C84" s="9">
        <v>-0.37394774465000002</v>
      </c>
      <c r="D84">
        <v>0.387799146145</v>
      </c>
      <c r="E84">
        <v>196</v>
      </c>
      <c r="F84">
        <v>63</v>
      </c>
      <c r="G84" s="5" t="str">
        <f t="shared" si="9"/>
        <v>KOTAKBANK</v>
      </c>
      <c r="H84" s="3">
        <f t="shared" si="10"/>
        <v>1</v>
      </c>
      <c r="I84" s="7">
        <f t="shared" si="11"/>
        <v>-0.28680317951200002</v>
      </c>
      <c r="J84" s="7">
        <f t="shared" si="12"/>
        <v>1</v>
      </c>
      <c r="K84" s="7">
        <f t="shared" si="15"/>
        <v>0</v>
      </c>
      <c r="L84" s="7">
        <f t="shared" si="13"/>
        <v>1</v>
      </c>
      <c r="M84" s="7">
        <f t="shared" si="14"/>
        <v>0</v>
      </c>
      <c r="N84" s="3"/>
      <c r="O84" s="3"/>
      <c r="P84" s="3"/>
    </row>
    <row r="85" spans="1:16" hidden="1" x14ac:dyDescent="0.2">
      <c r="A85" t="s">
        <v>94</v>
      </c>
      <c r="B85" t="str">
        <f t="shared" si="8"/>
        <v>14</v>
      </c>
      <c r="C85">
        <v>0.22572046796299999</v>
      </c>
      <c r="D85">
        <v>0.180216940129</v>
      </c>
      <c r="E85">
        <v>171</v>
      </c>
      <c r="F85">
        <v>68</v>
      </c>
      <c r="G85" s="5" t="str">
        <f t="shared" si="9"/>
        <v>LT</v>
      </c>
      <c r="H85" s="3">
        <f t="shared" si="10"/>
        <v>0</v>
      </c>
      <c r="I85" s="7">
        <f t="shared" si="11"/>
        <v>0</v>
      </c>
      <c r="J85" s="7">
        <f t="shared" si="12"/>
        <v>0</v>
      </c>
      <c r="K85" s="7">
        <f t="shared" si="15"/>
        <v>0</v>
      </c>
      <c r="L85" s="7">
        <f t="shared" si="13"/>
        <v>0</v>
      </c>
      <c r="M85" s="7">
        <f t="shared" si="14"/>
        <v>0</v>
      </c>
      <c r="N85" s="3"/>
      <c r="O85" s="3"/>
      <c r="P85" s="3"/>
    </row>
    <row r="86" spans="1:16" hidden="1" x14ac:dyDescent="0.2">
      <c r="A86" t="s">
        <v>95</v>
      </c>
      <c r="B86" t="str">
        <f t="shared" si="8"/>
        <v>15</v>
      </c>
      <c r="C86">
        <v>0.24457347954299999</v>
      </c>
      <c r="D86">
        <v>0.131562838366</v>
      </c>
      <c r="E86">
        <v>171</v>
      </c>
      <c r="F86">
        <v>78</v>
      </c>
      <c r="G86" s="5" t="str">
        <f t="shared" si="9"/>
        <v>LT</v>
      </c>
      <c r="H86" s="3">
        <f t="shared" si="10"/>
        <v>0</v>
      </c>
      <c r="I86" s="7">
        <f t="shared" si="11"/>
        <v>0</v>
      </c>
      <c r="J86" s="7">
        <f t="shared" si="12"/>
        <v>0</v>
      </c>
      <c r="K86" s="7">
        <f t="shared" si="15"/>
        <v>0</v>
      </c>
      <c r="L86" s="7">
        <f t="shared" si="13"/>
        <v>0</v>
      </c>
      <c r="M86" s="7">
        <f t="shared" si="14"/>
        <v>0</v>
      </c>
      <c r="N86" s="3"/>
      <c r="O86" s="3"/>
      <c r="P86" s="3"/>
    </row>
    <row r="87" spans="1:16" x14ac:dyDescent="0.2">
      <c r="A87" t="s">
        <v>96</v>
      </c>
      <c r="B87" t="str">
        <f t="shared" si="8"/>
        <v>16</v>
      </c>
      <c r="C87">
        <v>8.4087470475700005E-2</v>
      </c>
      <c r="D87">
        <v>0.210563479345</v>
      </c>
      <c r="E87">
        <v>184</v>
      </c>
      <c r="F87">
        <v>70</v>
      </c>
      <c r="G87" s="5" t="str">
        <f t="shared" si="9"/>
        <v>LT</v>
      </c>
      <c r="H87" s="3">
        <f t="shared" si="10"/>
        <v>1</v>
      </c>
      <c r="I87" s="7">
        <f t="shared" si="11"/>
        <v>0.18479380599389997</v>
      </c>
      <c r="J87" s="7">
        <f t="shared" si="12"/>
        <v>1</v>
      </c>
      <c r="K87" s="7">
        <f t="shared" si="15"/>
        <v>1</v>
      </c>
      <c r="L87" s="7">
        <f t="shared" si="13"/>
        <v>0</v>
      </c>
      <c r="M87" s="7">
        <f t="shared" si="14"/>
        <v>0</v>
      </c>
      <c r="N87" s="3"/>
      <c r="O87" s="3"/>
      <c r="P87" s="3"/>
    </row>
    <row r="88" spans="1:16" hidden="1" x14ac:dyDescent="0.2">
      <c r="A88" t="s">
        <v>97</v>
      </c>
      <c r="B88" t="str">
        <f t="shared" si="8"/>
        <v>14</v>
      </c>
      <c r="C88">
        <v>0.112613675357</v>
      </c>
      <c r="D88">
        <v>0.11927780184</v>
      </c>
      <c r="E88">
        <v>167</v>
      </c>
      <c r="F88">
        <v>70</v>
      </c>
      <c r="G88" s="5" t="str">
        <f t="shared" si="9"/>
        <v>LUPIN</v>
      </c>
      <c r="H88" s="3">
        <f t="shared" si="10"/>
        <v>0</v>
      </c>
      <c r="I88" s="7">
        <f t="shared" si="11"/>
        <v>0</v>
      </c>
      <c r="J88" s="7">
        <f t="shared" si="12"/>
        <v>0</v>
      </c>
      <c r="K88" s="7">
        <f t="shared" si="15"/>
        <v>0</v>
      </c>
      <c r="L88" s="7">
        <f t="shared" si="13"/>
        <v>0</v>
      </c>
      <c r="M88" s="7">
        <f t="shared" si="14"/>
        <v>0</v>
      </c>
      <c r="N88" s="3"/>
      <c r="O88" s="3"/>
      <c r="P88" s="3"/>
    </row>
    <row r="89" spans="1:16" hidden="1" x14ac:dyDescent="0.2">
      <c r="A89" t="s">
        <v>98</v>
      </c>
      <c r="B89" t="str">
        <f t="shared" si="8"/>
        <v>15</v>
      </c>
      <c r="C89">
        <v>0.34770891177899999</v>
      </c>
      <c r="D89">
        <v>0.23832557864199999</v>
      </c>
      <c r="E89">
        <v>171</v>
      </c>
      <c r="F89">
        <v>67</v>
      </c>
      <c r="G89" s="5" t="str">
        <f t="shared" si="9"/>
        <v>LUPIN</v>
      </c>
      <c r="H89" s="3">
        <f t="shared" si="10"/>
        <v>0</v>
      </c>
      <c r="I89" s="7">
        <f t="shared" si="11"/>
        <v>0</v>
      </c>
      <c r="J89" s="7">
        <f t="shared" si="12"/>
        <v>0</v>
      </c>
      <c r="K89" s="7">
        <f t="shared" si="15"/>
        <v>0</v>
      </c>
      <c r="L89" s="7">
        <f t="shared" si="13"/>
        <v>0</v>
      </c>
      <c r="M89" s="7">
        <f t="shared" si="14"/>
        <v>0</v>
      </c>
      <c r="N89" s="3"/>
      <c r="O89" s="3"/>
      <c r="P89" s="3"/>
    </row>
    <row r="90" spans="1:16" x14ac:dyDescent="0.2">
      <c r="A90" t="s">
        <v>99</v>
      </c>
      <c r="B90" t="str">
        <f t="shared" si="8"/>
        <v>16</v>
      </c>
      <c r="C90">
        <v>0.48386926418699999</v>
      </c>
      <c r="D90">
        <v>0.168475417101</v>
      </c>
      <c r="E90">
        <v>168</v>
      </c>
      <c r="F90">
        <v>72</v>
      </c>
      <c r="G90" s="5" t="str">
        <f t="shared" si="9"/>
        <v>LUPIN</v>
      </c>
      <c r="H90" s="3">
        <f t="shared" si="10"/>
        <v>1</v>
      </c>
      <c r="I90" s="7">
        <f t="shared" si="11"/>
        <v>0.31473061710766664</v>
      </c>
      <c r="J90" s="7">
        <f t="shared" si="12"/>
        <v>1</v>
      </c>
      <c r="K90" s="7">
        <f t="shared" si="15"/>
        <v>1</v>
      </c>
      <c r="L90" s="7">
        <f t="shared" si="13"/>
        <v>0</v>
      </c>
      <c r="M90" s="7">
        <f t="shared" si="14"/>
        <v>0</v>
      </c>
      <c r="N90" s="3"/>
      <c r="O90" s="3"/>
      <c r="P90" s="3"/>
    </row>
    <row r="91" spans="1:16" hidden="1" x14ac:dyDescent="0.2">
      <c r="A91" s="9" t="s">
        <v>100</v>
      </c>
      <c r="B91" t="str">
        <f t="shared" si="8"/>
        <v>14</v>
      </c>
      <c r="C91" s="9">
        <v>-0.31176473592600001</v>
      </c>
      <c r="D91">
        <v>0.39541685747400002</v>
      </c>
      <c r="E91">
        <v>183</v>
      </c>
      <c r="F91">
        <v>57</v>
      </c>
      <c r="G91" s="5" t="str">
        <f t="shared" si="9"/>
        <v>M&amp;M</v>
      </c>
      <c r="H91" s="3">
        <f t="shared" si="10"/>
        <v>0</v>
      </c>
      <c r="I91" s="7">
        <f t="shared" si="11"/>
        <v>0</v>
      </c>
      <c r="J91" s="7">
        <f t="shared" si="12"/>
        <v>0</v>
      </c>
      <c r="K91" s="7">
        <f t="shared" si="15"/>
        <v>0</v>
      </c>
      <c r="L91" s="7">
        <f t="shared" si="13"/>
        <v>0</v>
      </c>
      <c r="M91" s="7">
        <f t="shared" si="14"/>
        <v>0</v>
      </c>
      <c r="N91" s="3"/>
      <c r="O91" s="3"/>
      <c r="P91" s="3"/>
    </row>
    <row r="92" spans="1:16" hidden="1" x14ac:dyDescent="0.2">
      <c r="A92" s="9" t="s">
        <v>101</v>
      </c>
      <c r="B92" t="str">
        <f t="shared" si="8"/>
        <v>15</v>
      </c>
      <c r="C92" s="9">
        <v>9.4081781611800003E-2</v>
      </c>
      <c r="D92">
        <v>0.232829029849</v>
      </c>
      <c r="E92">
        <v>177</v>
      </c>
      <c r="F92">
        <v>67</v>
      </c>
      <c r="G92" s="5" t="str">
        <f t="shared" si="9"/>
        <v>M&amp;M</v>
      </c>
      <c r="H92" s="3">
        <f t="shared" si="10"/>
        <v>0</v>
      </c>
      <c r="I92" s="7">
        <f t="shared" si="11"/>
        <v>0</v>
      </c>
      <c r="J92" s="7">
        <f t="shared" si="12"/>
        <v>0</v>
      </c>
      <c r="K92" s="7">
        <f t="shared" si="15"/>
        <v>0</v>
      </c>
      <c r="L92" s="7">
        <f t="shared" si="13"/>
        <v>0</v>
      </c>
      <c r="M92" s="7">
        <f t="shared" si="14"/>
        <v>0</v>
      </c>
      <c r="N92" s="3"/>
      <c r="O92" s="3"/>
      <c r="P92" s="3"/>
    </row>
    <row r="93" spans="1:16" x14ac:dyDescent="0.2">
      <c r="A93" s="9" t="s">
        <v>102</v>
      </c>
      <c r="B93" t="str">
        <f t="shared" si="8"/>
        <v>16</v>
      </c>
      <c r="C93" s="9">
        <v>-0.18720243095399999</v>
      </c>
      <c r="D93">
        <v>0.35679652009899998</v>
      </c>
      <c r="E93">
        <v>185</v>
      </c>
      <c r="F93">
        <v>71</v>
      </c>
      <c r="G93" s="5" t="str">
        <f t="shared" si="9"/>
        <v>M&amp;M</v>
      </c>
      <c r="H93" s="3">
        <f t="shared" si="10"/>
        <v>1</v>
      </c>
      <c r="I93" s="7">
        <f t="shared" si="11"/>
        <v>-0.13496179508940001</v>
      </c>
      <c r="J93" s="7">
        <f t="shared" si="12"/>
        <v>1</v>
      </c>
      <c r="K93" s="7">
        <f t="shared" si="15"/>
        <v>0</v>
      </c>
      <c r="L93" s="7">
        <f t="shared" si="13"/>
        <v>0</v>
      </c>
      <c r="M93" s="7">
        <f t="shared" si="14"/>
        <v>-0.13496179508940001</v>
      </c>
      <c r="N93" s="3"/>
      <c r="O93" s="3"/>
      <c r="P93" s="3"/>
    </row>
    <row r="94" spans="1:16" hidden="1" x14ac:dyDescent="0.2">
      <c r="A94" t="s">
        <v>103</v>
      </c>
      <c r="B94" t="str">
        <f t="shared" si="8"/>
        <v>14</v>
      </c>
      <c r="C94">
        <v>0.331257148492</v>
      </c>
      <c r="D94">
        <v>0.16593035087300001</v>
      </c>
      <c r="E94">
        <v>159</v>
      </c>
      <c r="F94">
        <v>64</v>
      </c>
      <c r="G94" s="5" t="str">
        <f t="shared" si="9"/>
        <v>MARUTI</v>
      </c>
      <c r="H94" s="3">
        <f t="shared" si="10"/>
        <v>0</v>
      </c>
      <c r="I94" s="7">
        <f t="shared" si="11"/>
        <v>0</v>
      </c>
      <c r="J94" s="7">
        <f t="shared" si="12"/>
        <v>0</v>
      </c>
      <c r="K94" s="7">
        <f t="shared" si="15"/>
        <v>0</v>
      </c>
      <c r="L94" s="7">
        <f t="shared" si="13"/>
        <v>0</v>
      </c>
      <c r="M94" s="7">
        <f t="shared" si="14"/>
        <v>0</v>
      </c>
      <c r="N94" s="3"/>
      <c r="O94" s="3"/>
      <c r="P94" s="3"/>
    </row>
    <row r="95" spans="1:16" hidden="1" x14ac:dyDescent="0.2">
      <c r="A95" t="s">
        <v>104</v>
      </c>
      <c r="B95" t="str">
        <f t="shared" si="8"/>
        <v>15</v>
      </c>
      <c r="C95">
        <v>0.302114807313</v>
      </c>
      <c r="D95">
        <v>7.2776257486199994E-2</v>
      </c>
      <c r="E95">
        <v>175</v>
      </c>
      <c r="F95">
        <v>64</v>
      </c>
      <c r="G95" s="5" t="str">
        <f t="shared" si="9"/>
        <v>MARUTI</v>
      </c>
      <c r="H95" s="3">
        <f t="shared" si="10"/>
        <v>0</v>
      </c>
      <c r="I95" s="7">
        <f t="shared" si="11"/>
        <v>0</v>
      </c>
      <c r="J95" s="7">
        <f t="shared" si="12"/>
        <v>0</v>
      </c>
      <c r="K95" s="7">
        <f t="shared" si="15"/>
        <v>0</v>
      </c>
      <c r="L95" s="7">
        <f t="shared" si="13"/>
        <v>0</v>
      </c>
      <c r="M95" s="7">
        <f t="shared" si="14"/>
        <v>0</v>
      </c>
      <c r="N95" s="3"/>
      <c r="O95" s="3"/>
      <c r="P95" s="3"/>
    </row>
    <row r="96" spans="1:16" x14ac:dyDescent="0.2">
      <c r="A96" t="s">
        <v>105</v>
      </c>
      <c r="B96" t="str">
        <f t="shared" si="8"/>
        <v>16</v>
      </c>
      <c r="C96">
        <v>0.30562170524799998</v>
      </c>
      <c r="D96">
        <v>0.146462457761</v>
      </c>
      <c r="E96">
        <v>167</v>
      </c>
      <c r="F96">
        <v>66</v>
      </c>
      <c r="G96" s="5" t="str">
        <f t="shared" si="9"/>
        <v>MARUTI</v>
      </c>
      <c r="H96" s="3">
        <f t="shared" si="10"/>
        <v>1</v>
      </c>
      <c r="I96" s="7">
        <f t="shared" si="11"/>
        <v>0.31299788701766662</v>
      </c>
      <c r="J96" s="7">
        <f t="shared" si="12"/>
        <v>1</v>
      </c>
      <c r="K96" s="7">
        <f t="shared" si="15"/>
        <v>1</v>
      </c>
      <c r="L96" s="7">
        <f t="shared" si="13"/>
        <v>0</v>
      </c>
      <c r="M96" s="7">
        <f t="shared" si="14"/>
        <v>0</v>
      </c>
      <c r="N96" s="3"/>
      <c r="O96" s="3"/>
      <c r="P96" s="3"/>
    </row>
    <row r="97" spans="1:16" hidden="1" x14ac:dyDescent="0.2">
      <c r="A97" t="s">
        <v>106</v>
      </c>
      <c r="B97" t="str">
        <f t="shared" si="8"/>
        <v>14</v>
      </c>
      <c r="C97">
        <v>0.21743552885600001</v>
      </c>
      <c r="D97">
        <v>0.277076236669</v>
      </c>
      <c r="E97">
        <v>173</v>
      </c>
      <c r="F97">
        <v>72</v>
      </c>
      <c r="G97" s="5" t="str">
        <f t="shared" si="9"/>
        <v>NTPC</v>
      </c>
      <c r="H97" s="3">
        <f t="shared" si="10"/>
        <v>0</v>
      </c>
      <c r="I97" s="7">
        <f t="shared" si="11"/>
        <v>0</v>
      </c>
      <c r="J97" s="7">
        <f t="shared" si="12"/>
        <v>0</v>
      </c>
      <c r="K97" s="7">
        <f t="shared" si="15"/>
        <v>0</v>
      </c>
      <c r="L97" s="7">
        <f t="shared" si="13"/>
        <v>0</v>
      </c>
      <c r="M97" s="7">
        <f t="shared" si="14"/>
        <v>0</v>
      </c>
      <c r="N97" s="3"/>
      <c r="O97" s="3"/>
      <c r="P97" s="3"/>
    </row>
    <row r="98" spans="1:16" hidden="1" x14ac:dyDescent="0.2">
      <c r="A98" t="s">
        <v>107</v>
      </c>
      <c r="B98" t="str">
        <f t="shared" si="8"/>
        <v>15</v>
      </c>
      <c r="C98">
        <v>0.230393366563</v>
      </c>
      <c r="D98">
        <v>0.155922545982</v>
      </c>
      <c r="E98">
        <v>176</v>
      </c>
      <c r="F98">
        <v>75</v>
      </c>
      <c r="G98" s="5" t="str">
        <f t="shared" si="9"/>
        <v>NTPC</v>
      </c>
      <c r="H98" s="3">
        <f t="shared" si="10"/>
        <v>0</v>
      </c>
      <c r="I98" s="7">
        <f t="shared" si="11"/>
        <v>0</v>
      </c>
      <c r="J98" s="7">
        <f t="shared" si="12"/>
        <v>0</v>
      </c>
      <c r="K98" s="7">
        <f t="shared" si="15"/>
        <v>0</v>
      </c>
      <c r="L98" s="7">
        <f t="shared" si="13"/>
        <v>0</v>
      </c>
      <c r="M98" s="7">
        <f t="shared" si="14"/>
        <v>0</v>
      </c>
      <c r="N98" s="3"/>
      <c r="O98" s="3"/>
      <c r="P98" s="3"/>
    </row>
    <row r="99" spans="1:16" x14ac:dyDescent="0.2">
      <c r="A99" t="s">
        <v>108</v>
      </c>
      <c r="B99" t="str">
        <f t="shared" si="8"/>
        <v>16</v>
      </c>
      <c r="C99">
        <v>-0.24940489706300001</v>
      </c>
      <c r="D99">
        <v>0.42793796503199999</v>
      </c>
      <c r="E99">
        <v>184</v>
      </c>
      <c r="F99">
        <v>58</v>
      </c>
      <c r="G99" s="5" t="str">
        <f t="shared" si="9"/>
        <v>NTPC</v>
      </c>
      <c r="H99" s="3">
        <f t="shared" si="10"/>
        <v>1</v>
      </c>
      <c r="I99" s="7">
        <f t="shared" si="11"/>
        <v>6.6141332785333337E-2</v>
      </c>
      <c r="J99" s="7">
        <f t="shared" si="12"/>
        <v>1</v>
      </c>
      <c r="K99" s="7">
        <f t="shared" si="15"/>
        <v>0</v>
      </c>
      <c r="L99" s="7">
        <f t="shared" si="13"/>
        <v>0</v>
      </c>
      <c r="M99" s="7">
        <f t="shared" si="14"/>
        <v>6.6141332785333337E-2</v>
      </c>
      <c r="N99" s="3"/>
      <c r="O99" s="3"/>
      <c r="P99" s="3"/>
    </row>
    <row r="100" spans="1:16" hidden="1" x14ac:dyDescent="0.2">
      <c r="A100" t="s">
        <v>109</v>
      </c>
      <c r="B100" t="str">
        <f t="shared" si="8"/>
        <v>14</v>
      </c>
      <c r="C100">
        <v>0.10755753069399999</v>
      </c>
      <c r="D100">
        <v>0.19210327863000001</v>
      </c>
      <c r="E100">
        <v>177</v>
      </c>
      <c r="F100">
        <v>67</v>
      </c>
      <c r="G100" s="5" t="str">
        <f t="shared" si="9"/>
        <v>ONGC</v>
      </c>
      <c r="H100" s="3">
        <f t="shared" si="10"/>
        <v>0</v>
      </c>
      <c r="I100" s="7">
        <f t="shared" si="11"/>
        <v>0</v>
      </c>
      <c r="J100" s="7">
        <f t="shared" si="12"/>
        <v>0</v>
      </c>
      <c r="K100" s="7">
        <f t="shared" si="15"/>
        <v>0</v>
      </c>
      <c r="L100" s="7">
        <f t="shared" si="13"/>
        <v>0</v>
      </c>
      <c r="M100" s="7">
        <f t="shared" si="14"/>
        <v>0</v>
      </c>
      <c r="N100" s="3"/>
      <c r="O100" s="3"/>
      <c r="P100" s="3"/>
    </row>
    <row r="101" spans="1:16" hidden="1" x14ac:dyDescent="0.2">
      <c r="A101" t="s">
        <v>110</v>
      </c>
      <c r="B101" t="str">
        <f t="shared" si="8"/>
        <v>15</v>
      </c>
      <c r="C101">
        <v>0.51193596412300002</v>
      </c>
      <c r="D101">
        <v>0.110115019777</v>
      </c>
      <c r="E101">
        <v>166</v>
      </c>
      <c r="F101">
        <v>64</v>
      </c>
      <c r="G101" s="5" t="str">
        <f t="shared" si="9"/>
        <v>ONGC</v>
      </c>
      <c r="H101" s="3">
        <f t="shared" si="10"/>
        <v>0</v>
      </c>
      <c r="I101" s="7">
        <f t="shared" si="11"/>
        <v>0</v>
      </c>
      <c r="J101" s="7">
        <f t="shared" si="12"/>
        <v>0</v>
      </c>
      <c r="K101" s="7">
        <f t="shared" si="15"/>
        <v>0</v>
      </c>
      <c r="L101" s="7">
        <f t="shared" si="13"/>
        <v>0</v>
      </c>
      <c r="M101" s="7">
        <f t="shared" si="14"/>
        <v>0</v>
      </c>
      <c r="N101" s="3"/>
      <c r="O101" s="3"/>
      <c r="P101" s="3"/>
    </row>
    <row r="102" spans="1:16" x14ac:dyDescent="0.2">
      <c r="A102" t="s">
        <v>111</v>
      </c>
      <c r="B102" t="str">
        <f t="shared" si="8"/>
        <v>16</v>
      </c>
      <c r="C102">
        <v>0.21576839066</v>
      </c>
      <c r="D102">
        <v>0.27200330116400001</v>
      </c>
      <c r="E102">
        <v>174</v>
      </c>
      <c r="F102">
        <v>66</v>
      </c>
      <c r="G102" s="5" t="str">
        <f t="shared" si="9"/>
        <v>ONGC</v>
      </c>
      <c r="H102" s="3">
        <f t="shared" si="10"/>
        <v>1</v>
      </c>
      <c r="I102" s="7">
        <f t="shared" si="11"/>
        <v>0.27842062849233334</v>
      </c>
      <c r="J102" s="7">
        <f t="shared" si="12"/>
        <v>1</v>
      </c>
      <c r="K102" s="7">
        <f t="shared" si="15"/>
        <v>1</v>
      </c>
      <c r="L102" s="7">
        <f t="shared" si="13"/>
        <v>0</v>
      </c>
      <c r="M102" s="7">
        <f t="shared" si="14"/>
        <v>0</v>
      </c>
      <c r="N102" s="3"/>
      <c r="O102" s="3"/>
      <c r="P102" s="3"/>
    </row>
    <row r="103" spans="1:16" hidden="1" x14ac:dyDescent="0.2">
      <c r="A103" s="9" t="s">
        <v>112</v>
      </c>
      <c r="B103" t="str">
        <f t="shared" si="8"/>
        <v>14</v>
      </c>
      <c r="C103" s="9">
        <v>-0.38249755972999999</v>
      </c>
      <c r="D103">
        <v>0.39880264329300003</v>
      </c>
      <c r="E103">
        <v>189</v>
      </c>
      <c r="F103">
        <v>61</v>
      </c>
      <c r="G103" s="5" t="str">
        <f t="shared" si="9"/>
        <v>POWERGRID</v>
      </c>
      <c r="H103" s="3">
        <f t="shared" si="10"/>
        <v>0</v>
      </c>
      <c r="I103" s="7">
        <f t="shared" si="11"/>
        <v>0</v>
      </c>
      <c r="J103" s="7">
        <f t="shared" si="12"/>
        <v>0</v>
      </c>
      <c r="K103" s="7">
        <f t="shared" si="15"/>
        <v>0</v>
      </c>
      <c r="L103" s="7">
        <f t="shared" si="13"/>
        <v>0</v>
      </c>
      <c r="M103" s="7">
        <f t="shared" si="14"/>
        <v>0</v>
      </c>
      <c r="N103" s="3"/>
      <c r="O103" s="3"/>
      <c r="P103" s="3"/>
    </row>
    <row r="104" spans="1:16" hidden="1" x14ac:dyDescent="0.2">
      <c r="A104" s="9" t="s">
        <v>113</v>
      </c>
      <c r="B104" t="str">
        <f t="shared" si="8"/>
        <v>15</v>
      </c>
      <c r="C104" s="9">
        <v>-0.22984977316399999</v>
      </c>
      <c r="D104">
        <v>0.37004617188099997</v>
      </c>
      <c r="E104">
        <v>193</v>
      </c>
      <c r="F104">
        <v>64</v>
      </c>
      <c r="G104" s="5" t="str">
        <f t="shared" si="9"/>
        <v>POWERGRID</v>
      </c>
      <c r="H104" s="3">
        <f t="shared" si="10"/>
        <v>0</v>
      </c>
      <c r="I104" s="7">
        <f t="shared" si="11"/>
        <v>0</v>
      </c>
      <c r="J104" s="7">
        <f t="shared" si="12"/>
        <v>0</v>
      </c>
      <c r="K104" s="7">
        <f t="shared" si="15"/>
        <v>0</v>
      </c>
      <c r="L104" s="7">
        <f t="shared" si="13"/>
        <v>0</v>
      </c>
      <c r="M104" s="7">
        <f t="shared" si="14"/>
        <v>0</v>
      </c>
      <c r="N104" s="3"/>
      <c r="O104" s="3"/>
      <c r="P104" s="3"/>
    </row>
    <row r="105" spans="1:16" x14ac:dyDescent="0.2">
      <c r="A105" s="9" t="s">
        <v>114</v>
      </c>
      <c r="B105" t="str">
        <f t="shared" si="8"/>
        <v>16</v>
      </c>
      <c r="C105" s="9">
        <v>-0.32404889392399999</v>
      </c>
      <c r="D105">
        <v>0.45515502152600001</v>
      </c>
      <c r="E105">
        <v>196</v>
      </c>
      <c r="F105">
        <v>62</v>
      </c>
      <c r="G105" s="5" t="str">
        <f t="shared" si="9"/>
        <v>POWERGRID</v>
      </c>
      <c r="H105" s="3">
        <f t="shared" si="10"/>
        <v>1</v>
      </c>
      <c r="I105" s="7">
        <f t="shared" si="11"/>
        <v>-0.31213207560599998</v>
      </c>
      <c r="J105" s="7">
        <f t="shared" si="12"/>
        <v>1</v>
      </c>
      <c r="K105" s="7">
        <f t="shared" si="15"/>
        <v>0</v>
      </c>
      <c r="L105" s="7">
        <f t="shared" si="13"/>
        <v>1</v>
      </c>
      <c r="M105" s="7">
        <f t="shared" si="14"/>
        <v>0</v>
      </c>
      <c r="N105" s="3"/>
      <c r="O105" s="3"/>
      <c r="P105" s="3"/>
    </row>
    <row r="106" spans="1:16" hidden="1" x14ac:dyDescent="0.2">
      <c r="A106" t="s">
        <v>115</v>
      </c>
      <c r="B106" t="str">
        <f t="shared" si="8"/>
        <v>14</v>
      </c>
      <c r="C106">
        <v>4.0939957199200003E-2</v>
      </c>
      <c r="D106">
        <v>0.142361619198</v>
      </c>
      <c r="E106">
        <v>180</v>
      </c>
      <c r="F106">
        <v>71</v>
      </c>
      <c r="G106" s="5" t="str">
        <f t="shared" si="9"/>
        <v>RELIANCE</v>
      </c>
      <c r="H106" s="3">
        <f t="shared" si="10"/>
        <v>0</v>
      </c>
      <c r="I106" s="7">
        <f t="shared" si="11"/>
        <v>0</v>
      </c>
      <c r="J106" s="7">
        <f t="shared" si="12"/>
        <v>0</v>
      </c>
      <c r="K106" s="7">
        <f t="shared" si="15"/>
        <v>0</v>
      </c>
      <c r="L106" s="7">
        <f t="shared" si="13"/>
        <v>0</v>
      </c>
      <c r="M106" s="7">
        <f t="shared" si="14"/>
        <v>0</v>
      </c>
      <c r="N106" s="3"/>
      <c r="O106" s="3"/>
      <c r="P106" s="3"/>
    </row>
    <row r="107" spans="1:16" hidden="1" x14ac:dyDescent="0.2">
      <c r="A107" t="s">
        <v>116</v>
      </c>
      <c r="B107" t="str">
        <f t="shared" si="8"/>
        <v>15</v>
      </c>
      <c r="C107">
        <v>0.30171269321100003</v>
      </c>
      <c r="D107">
        <v>0.14109080036800001</v>
      </c>
      <c r="E107">
        <v>183</v>
      </c>
      <c r="F107">
        <v>73</v>
      </c>
      <c r="G107" s="5" t="str">
        <f t="shared" si="9"/>
        <v>RELIANCE</v>
      </c>
      <c r="H107" s="3">
        <f t="shared" si="10"/>
        <v>0</v>
      </c>
      <c r="I107" s="7">
        <f t="shared" si="11"/>
        <v>0</v>
      </c>
      <c r="J107" s="7">
        <f t="shared" si="12"/>
        <v>0</v>
      </c>
      <c r="K107" s="7">
        <f t="shared" si="15"/>
        <v>0</v>
      </c>
      <c r="L107" s="7">
        <f t="shared" si="13"/>
        <v>0</v>
      </c>
      <c r="M107" s="7">
        <f t="shared" si="14"/>
        <v>0</v>
      </c>
      <c r="N107" s="3"/>
      <c r="O107" s="3"/>
      <c r="P107" s="3"/>
    </row>
    <row r="108" spans="1:16" x14ac:dyDescent="0.2">
      <c r="A108" t="s">
        <v>117</v>
      </c>
      <c r="B108" t="str">
        <f t="shared" si="8"/>
        <v>16</v>
      </c>
      <c r="C108">
        <v>-8.8166076149500006E-2</v>
      </c>
      <c r="D108">
        <v>0.18870954465500001</v>
      </c>
      <c r="E108">
        <v>184</v>
      </c>
      <c r="F108">
        <v>66</v>
      </c>
      <c r="G108" s="5" t="str">
        <f t="shared" si="9"/>
        <v>RELIANCE</v>
      </c>
      <c r="H108" s="3">
        <f t="shared" si="10"/>
        <v>1</v>
      </c>
      <c r="I108" s="7">
        <f t="shared" si="11"/>
        <v>8.4828858086900008E-2</v>
      </c>
      <c r="J108" s="7">
        <f t="shared" si="12"/>
        <v>1</v>
      </c>
      <c r="K108" s="7">
        <f t="shared" si="15"/>
        <v>0</v>
      </c>
      <c r="L108" s="7">
        <f t="shared" si="13"/>
        <v>0</v>
      </c>
      <c r="M108" s="7">
        <f t="shared" si="14"/>
        <v>8.4828858086900008E-2</v>
      </c>
      <c r="N108" s="3"/>
      <c r="O108" s="3"/>
      <c r="P108" s="3"/>
    </row>
    <row r="109" spans="1:16" hidden="1" x14ac:dyDescent="0.2">
      <c r="A109" t="s">
        <v>118</v>
      </c>
      <c r="B109" t="str">
        <f t="shared" si="8"/>
        <v>14</v>
      </c>
      <c r="C109">
        <v>0.176493003589</v>
      </c>
      <c r="D109">
        <v>0.18296697183300001</v>
      </c>
      <c r="E109">
        <v>174</v>
      </c>
      <c r="F109">
        <v>62</v>
      </c>
      <c r="G109" s="5" t="str">
        <f t="shared" si="9"/>
        <v>SBIN</v>
      </c>
      <c r="H109" s="3">
        <f t="shared" si="10"/>
        <v>0</v>
      </c>
      <c r="I109" s="7">
        <f t="shared" si="11"/>
        <v>0</v>
      </c>
      <c r="J109" s="7">
        <f t="shared" si="12"/>
        <v>0</v>
      </c>
      <c r="K109" s="7">
        <f t="shared" si="15"/>
        <v>0</v>
      </c>
      <c r="L109" s="7">
        <f t="shared" si="13"/>
        <v>0</v>
      </c>
      <c r="M109" s="7">
        <f t="shared" si="14"/>
        <v>0</v>
      </c>
      <c r="N109" s="3"/>
      <c r="O109" s="3"/>
      <c r="P109" s="3"/>
    </row>
    <row r="110" spans="1:16" hidden="1" x14ac:dyDescent="0.2">
      <c r="A110" t="s">
        <v>119</v>
      </c>
      <c r="B110" t="str">
        <f t="shared" si="8"/>
        <v>15</v>
      </c>
      <c r="C110">
        <v>0.132783105421</v>
      </c>
      <c r="D110">
        <v>0.14863953347</v>
      </c>
      <c r="E110">
        <v>177</v>
      </c>
      <c r="F110">
        <v>68</v>
      </c>
      <c r="G110" s="5" t="str">
        <f t="shared" si="9"/>
        <v>SBIN</v>
      </c>
      <c r="H110" s="3">
        <f t="shared" si="10"/>
        <v>0</v>
      </c>
      <c r="I110" s="7">
        <f t="shared" si="11"/>
        <v>0</v>
      </c>
      <c r="J110" s="7">
        <f t="shared" si="12"/>
        <v>0</v>
      </c>
      <c r="K110" s="7">
        <f t="shared" si="15"/>
        <v>0</v>
      </c>
      <c r="L110" s="7">
        <f t="shared" si="13"/>
        <v>0</v>
      </c>
      <c r="M110" s="7">
        <f t="shared" si="14"/>
        <v>0</v>
      </c>
      <c r="N110" s="3"/>
      <c r="O110" s="3"/>
      <c r="P110" s="3"/>
    </row>
    <row r="111" spans="1:16" x14ac:dyDescent="0.2">
      <c r="A111" t="s">
        <v>120</v>
      </c>
      <c r="B111" t="str">
        <f t="shared" si="8"/>
        <v>16</v>
      </c>
      <c r="C111">
        <v>0.62095673568200005</v>
      </c>
      <c r="D111">
        <v>0.125510483024</v>
      </c>
      <c r="E111">
        <v>171</v>
      </c>
      <c r="F111">
        <v>73</v>
      </c>
      <c r="G111" s="5" t="str">
        <f t="shared" si="9"/>
        <v>SBIN</v>
      </c>
      <c r="H111" s="3">
        <f t="shared" si="10"/>
        <v>1</v>
      </c>
      <c r="I111" s="7">
        <f t="shared" si="11"/>
        <v>0.31007761489733338</v>
      </c>
      <c r="J111" s="7">
        <f t="shared" si="12"/>
        <v>1</v>
      </c>
      <c r="K111" s="7">
        <f t="shared" si="15"/>
        <v>1</v>
      </c>
      <c r="L111" s="7">
        <f t="shared" si="13"/>
        <v>0</v>
      </c>
      <c r="M111" s="7">
        <f t="shared" si="14"/>
        <v>0</v>
      </c>
      <c r="N111" s="3"/>
      <c r="O111" s="3"/>
      <c r="P111" s="3"/>
    </row>
    <row r="112" spans="1:16" hidden="1" x14ac:dyDescent="0.2">
      <c r="A112" s="9" t="s">
        <v>121</v>
      </c>
      <c r="B112" t="str">
        <f t="shared" si="8"/>
        <v>14</v>
      </c>
      <c r="C112" s="9">
        <v>-5.9104749861100002E-2</v>
      </c>
      <c r="D112">
        <v>0.18740841712600001</v>
      </c>
      <c r="E112">
        <v>174</v>
      </c>
      <c r="F112">
        <v>63</v>
      </c>
      <c r="G112" s="5" t="str">
        <f t="shared" si="9"/>
        <v>SUNPHARMA</v>
      </c>
      <c r="H112" s="3">
        <f t="shared" si="10"/>
        <v>0</v>
      </c>
      <c r="I112" s="7">
        <f t="shared" si="11"/>
        <v>0</v>
      </c>
      <c r="J112" s="7">
        <f t="shared" si="12"/>
        <v>0</v>
      </c>
      <c r="K112" s="7">
        <f t="shared" si="15"/>
        <v>0</v>
      </c>
      <c r="L112" s="7">
        <f t="shared" si="13"/>
        <v>0</v>
      </c>
      <c r="M112" s="7">
        <f t="shared" si="14"/>
        <v>0</v>
      </c>
      <c r="N112" s="3"/>
      <c r="O112" s="3"/>
      <c r="P112" s="3"/>
    </row>
    <row r="113" spans="1:16" hidden="1" x14ac:dyDescent="0.2">
      <c r="A113" s="9" t="s">
        <v>122</v>
      </c>
      <c r="B113" t="str">
        <f t="shared" si="8"/>
        <v>15</v>
      </c>
      <c r="C113" s="9">
        <v>0.33454970521999999</v>
      </c>
      <c r="D113">
        <v>0.25463056972300002</v>
      </c>
      <c r="E113">
        <v>162</v>
      </c>
      <c r="F113">
        <v>71</v>
      </c>
      <c r="G113" s="5" t="str">
        <f t="shared" si="9"/>
        <v>SUNPHARMA</v>
      </c>
      <c r="H113" s="3">
        <f t="shared" si="10"/>
        <v>0</v>
      </c>
      <c r="I113" s="7">
        <f t="shared" si="11"/>
        <v>0</v>
      </c>
      <c r="J113" s="7">
        <f t="shared" si="12"/>
        <v>0</v>
      </c>
      <c r="K113" s="7">
        <f t="shared" si="15"/>
        <v>0</v>
      </c>
      <c r="L113" s="7">
        <f t="shared" si="13"/>
        <v>0</v>
      </c>
      <c r="M113" s="7">
        <f t="shared" si="14"/>
        <v>0</v>
      </c>
      <c r="N113" s="3"/>
      <c r="O113" s="3"/>
      <c r="P113" s="3"/>
    </row>
    <row r="114" spans="1:16" x14ac:dyDescent="0.2">
      <c r="A114" s="9" t="s">
        <v>123</v>
      </c>
      <c r="B114" t="str">
        <f t="shared" si="8"/>
        <v>16</v>
      </c>
      <c r="C114" s="9">
        <v>0.26578253489199999</v>
      </c>
      <c r="D114">
        <v>0.20242432741499999</v>
      </c>
      <c r="E114">
        <v>183</v>
      </c>
      <c r="F114">
        <v>72</v>
      </c>
      <c r="G114" s="5" t="str">
        <f t="shared" si="9"/>
        <v>SUNPHARMA</v>
      </c>
      <c r="H114" s="3">
        <f t="shared" si="10"/>
        <v>1</v>
      </c>
      <c r="I114" s="7">
        <f t="shared" si="11"/>
        <v>0.18040916341696667</v>
      </c>
      <c r="J114" s="7">
        <f t="shared" si="12"/>
        <v>1</v>
      </c>
      <c r="K114" s="7">
        <f t="shared" si="15"/>
        <v>0</v>
      </c>
      <c r="L114" s="7">
        <f t="shared" si="13"/>
        <v>0</v>
      </c>
      <c r="M114" s="7">
        <f t="shared" si="14"/>
        <v>0.18040916341696667</v>
      </c>
      <c r="N114" s="3"/>
      <c r="O114" s="3"/>
      <c r="P114" s="3"/>
    </row>
    <row r="115" spans="1:16" hidden="1" x14ac:dyDescent="0.2">
      <c r="A115" s="9" t="s">
        <v>124</v>
      </c>
      <c r="B115" t="str">
        <f t="shared" si="8"/>
        <v>14</v>
      </c>
      <c r="C115" s="9">
        <v>-0.104562162155</v>
      </c>
      <c r="D115">
        <v>0.39041820834899998</v>
      </c>
      <c r="E115">
        <v>187</v>
      </c>
      <c r="F115">
        <v>64</v>
      </c>
      <c r="G115" s="5" t="str">
        <f t="shared" si="9"/>
        <v>TATAMOTORS</v>
      </c>
      <c r="H115" s="3">
        <f t="shared" si="10"/>
        <v>0</v>
      </c>
      <c r="I115" s="7">
        <f t="shared" si="11"/>
        <v>0</v>
      </c>
      <c r="J115" s="7">
        <f t="shared" si="12"/>
        <v>0</v>
      </c>
      <c r="K115" s="7">
        <f t="shared" si="15"/>
        <v>0</v>
      </c>
      <c r="L115" s="7">
        <f t="shared" si="13"/>
        <v>0</v>
      </c>
      <c r="M115" s="7">
        <f t="shared" si="14"/>
        <v>0</v>
      </c>
      <c r="N115" s="3"/>
      <c r="O115" s="3"/>
      <c r="P115" s="3"/>
    </row>
    <row r="116" spans="1:16" hidden="1" x14ac:dyDescent="0.2">
      <c r="A116" s="9" t="s">
        <v>125</v>
      </c>
      <c r="B116" t="str">
        <f t="shared" si="8"/>
        <v>15</v>
      </c>
      <c r="C116" s="9">
        <v>0.22872064561399999</v>
      </c>
      <c r="D116">
        <v>0.228090547906</v>
      </c>
      <c r="E116">
        <v>181</v>
      </c>
      <c r="F116">
        <v>71</v>
      </c>
      <c r="G116" s="5" t="str">
        <f t="shared" si="9"/>
        <v>TATAMOTORS</v>
      </c>
      <c r="H116" s="3">
        <f t="shared" si="10"/>
        <v>0</v>
      </c>
      <c r="I116" s="7">
        <f t="shared" si="11"/>
        <v>0</v>
      </c>
      <c r="J116" s="7">
        <f t="shared" si="12"/>
        <v>0</v>
      </c>
      <c r="K116" s="7">
        <f t="shared" si="15"/>
        <v>0</v>
      </c>
      <c r="L116" s="7">
        <f t="shared" si="13"/>
        <v>0</v>
      </c>
      <c r="M116" s="7">
        <f t="shared" si="14"/>
        <v>0</v>
      </c>
      <c r="N116" s="3"/>
      <c r="O116" s="3"/>
      <c r="P116" s="3"/>
    </row>
    <row r="117" spans="1:16" x14ac:dyDescent="0.2">
      <c r="A117" s="9" t="s">
        <v>126</v>
      </c>
      <c r="B117" t="str">
        <f t="shared" si="8"/>
        <v>16</v>
      </c>
      <c r="C117" s="9">
        <v>0.33625795933899999</v>
      </c>
      <c r="D117">
        <v>0.16358766407</v>
      </c>
      <c r="E117">
        <v>173</v>
      </c>
      <c r="F117">
        <v>62</v>
      </c>
      <c r="G117" s="5" t="str">
        <f t="shared" si="9"/>
        <v>TATAMOTORS</v>
      </c>
      <c r="H117" s="3">
        <f t="shared" si="10"/>
        <v>1</v>
      </c>
      <c r="I117" s="7">
        <f t="shared" si="11"/>
        <v>0.15347214759933334</v>
      </c>
      <c r="J117" s="7">
        <f t="shared" si="12"/>
        <v>1</v>
      </c>
      <c r="K117" s="7">
        <f t="shared" si="15"/>
        <v>0</v>
      </c>
      <c r="L117" s="7">
        <f t="shared" si="13"/>
        <v>0</v>
      </c>
      <c r="M117" s="7">
        <f t="shared" si="14"/>
        <v>0.15347214759933334</v>
      </c>
      <c r="N117" s="3"/>
      <c r="O117" s="3"/>
      <c r="P117" s="3"/>
    </row>
    <row r="118" spans="1:16" hidden="1" x14ac:dyDescent="0.2">
      <c r="A118" t="s">
        <v>127</v>
      </c>
      <c r="B118" t="str">
        <f t="shared" si="8"/>
        <v>14</v>
      </c>
      <c r="C118">
        <v>0.28836002453499998</v>
      </c>
      <c r="D118">
        <v>0.32891952524099999</v>
      </c>
      <c r="E118">
        <v>169</v>
      </c>
      <c r="F118">
        <v>70</v>
      </c>
      <c r="G118" s="5" t="str">
        <f t="shared" si="9"/>
        <v>TATAMTRDVR</v>
      </c>
      <c r="H118" s="3">
        <f t="shared" si="10"/>
        <v>0</v>
      </c>
      <c r="I118" s="7">
        <f t="shared" si="11"/>
        <v>0</v>
      </c>
      <c r="J118" s="7">
        <f t="shared" si="12"/>
        <v>0</v>
      </c>
      <c r="K118" s="7">
        <f t="shared" si="15"/>
        <v>0</v>
      </c>
      <c r="L118" s="7">
        <f t="shared" si="13"/>
        <v>0</v>
      </c>
      <c r="M118" s="7">
        <f t="shared" si="14"/>
        <v>0</v>
      </c>
      <c r="N118" s="3"/>
      <c r="O118" s="3"/>
      <c r="P118" s="3"/>
    </row>
    <row r="119" spans="1:16" hidden="1" x14ac:dyDescent="0.2">
      <c r="A119" t="s">
        <v>128</v>
      </c>
      <c r="B119" t="str">
        <f t="shared" si="8"/>
        <v>15</v>
      </c>
      <c r="C119">
        <v>0.27295800432200001</v>
      </c>
      <c r="D119">
        <v>0.174033786281</v>
      </c>
      <c r="E119">
        <v>183</v>
      </c>
      <c r="F119">
        <v>73</v>
      </c>
      <c r="G119" s="5" t="str">
        <f t="shared" si="9"/>
        <v>TATAMTRDVR</v>
      </c>
      <c r="H119" s="3">
        <f t="shared" si="10"/>
        <v>0</v>
      </c>
      <c r="I119" s="7">
        <f t="shared" si="11"/>
        <v>0</v>
      </c>
      <c r="J119" s="7">
        <f t="shared" si="12"/>
        <v>0</v>
      </c>
      <c r="K119" s="7">
        <f t="shared" si="15"/>
        <v>0</v>
      </c>
      <c r="L119" s="7">
        <f t="shared" si="13"/>
        <v>0</v>
      </c>
      <c r="M119" s="7">
        <f t="shared" si="14"/>
        <v>0</v>
      </c>
      <c r="N119" s="3"/>
      <c r="O119" s="3"/>
      <c r="P119" s="3"/>
    </row>
    <row r="120" spans="1:16" x14ac:dyDescent="0.2">
      <c r="A120" t="s">
        <v>129</v>
      </c>
      <c r="B120" t="str">
        <f t="shared" si="8"/>
        <v>16</v>
      </c>
      <c r="C120">
        <v>-6.8311114745699994E-2</v>
      </c>
      <c r="D120">
        <v>0.27602477134499998</v>
      </c>
      <c r="E120">
        <v>179</v>
      </c>
      <c r="F120">
        <v>66</v>
      </c>
      <c r="G120" s="5" t="str">
        <f t="shared" si="9"/>
        <v>TATAMTRDVR</v>
      </c>
      <c r="H120" s="3">
        <f t="shared" si="10"/>
        <v>1</v>
      </c>
      <c r="I120" s="7">
        <f t="shared" si="11"/>
        <v>0.1643356380371</v>
      </c>
      <c r="J120" s="7">
        <f t="shared" si="12"/>
        <v>1</v>
      </c>
      <c r="K120" s="7">
        <f t="shared" si="15"/>
        <v>0</v>
      </c>
      <c r="L120" s="7">
        <f t="shared" si="13"/>
        <v>0</v>
      </c>
      <c r="M120" s="7">
        <f t="shared" si="14"/>
        <v>0.1643356380371</v>
      </c>
      <c r="N120" s="3"/>
      <c r="O120" s="3"/>
      <c r="P120" s="3"/>
    </row>
    <row r="121" spans="1:16" hidden="1" x14ac:dyDescent="0.2">
      <c r="A121" t="s">
        <v>130</v>
      </c>
      <c r="B121" t="str">
        <f t="shared" si="8"/>
        <v>14</v>
      </c>
      <c r="C121">
        <v>0.67954643166999995</v>
      </c>
      <c r="D121">
        <v>0.14775293417400001</v>
      </c>
      <c r="E121">
        <v>157</v>
      </c>
      <c r="F121">
        <v>69</v>
      </c>
      <c r="G121" s="5" t="str">
        <f t="shared" si="9"/>
        <v>TATAPOWER</v>
      </c>
      <c r="H121" s="3">
        <f t="shared" si="10"/>
        <v>0</v>
      </c>
      <c r="I121" s="7">
        <f t="shared" si="11"/>
        <v>0</v>
      </c>
      <c r="J121" s="7">
        <f t="shared" si="12"/>
        <v>0</v>
      </c>
      <c r="K121" s="7">
        <f t="shared" si="15"/>
        <v>0</v>
      </c>
      <c r="L121" s="7">
        <f t="shared" si="13"/>
        <v>0</v>
      </c>
      <c r="M121" s="7">
        <f t="shared" si="14"/>
        <v>0</v>
      </c>
      <c r="N121" s="3"/>
      <c r="O121" s="3"/>
      <c r="P121" s="3"/>
    </row>
    <row r="122" spans="1:16" hidden="1" x14ac:dyDescent="0.2">
      <c r="A122" t="s">
        <v>131</v>
      </c>
      <c r="B122" t="str">
        <f t="shared" si="8"/>
        <v>15</v>
      </c>
      <c r="C122">
        <v>-0.14184802676800001</v>
      </c>
      <c r="D122">
        <v>0.37429398891799998</v>
      </c>
      <c r="E122">
        <v>196</v>
      </c>
      <c r="F122">
        <v>70</v>
      </c>
      <c r="G122" s="5" t="str">
        <f t="shared" si="9"/>
        <v>TATAPOWER</v>
      </c>
      <c r="H122" s="3">
        <f t="shared" si="10"/>
        <v>0</v>
      </c>
      <c r="I122" s="7">
        <f t="shared" si="11"/>
        <v>0</v>
      </c>
      <c r="J122" s="7">
        <f t="shared" si="12"/>
        <v>0</v>
      </c>
      <c r="K122" s="7">
        <f t="shared" si="15"/>
        <v>0</v>
      </c>
      <c r="L122" s="7">
        <f t="shared" si="13"/>
        <v>0</v>
      </c>
      <c r="M122" s="7">
        <f t="shared" si="14"/>
        <v>0</v>
      </c>
      <c r="N122" s="3"/>
      <c r="O122" s="3"/>
      <c r="P122" s="3"/>
    </row>
    <row r="123" spans="1:16" x14ac:dyDescent="0.2">
      <c r="A123" t="s">
        <v>132</v>
      </c>
      <c r="B123" t="str">
        <f t="shared" si="8"/>
        <v>16</v>
      </c>
      <c r="C123">
        <v>-0.23834456979999999</v>
      </c>
      <c r="D123">
        <v>0.39054531355299998</v>
      </c>
      <c r="E123">
        <v>184</v>
      </c>
      <c r="F123">
        <v>60</v>
      </c>
      <c r="G123" s="5" t="str">
        <f t="shared" si="9"/>
        <v>TATAPOWER</v>
      </c>
      <c r="H123" s="3">
        <f t="shared" si="10"/>
        <v>1</v>
      </c>
      <c r="I123" s="7">
        <f t="shared" si="11"/>
        <v>9.9784611700666659E-2</v>
      </c>
      <c r="J123" s="7">
        <f t="shared" si="12"/>
        <v>1</v>
      </c>
      <c r="K123" s="7">
        <f t="shared" si="15"/>
        <v>0</v>
      </c>
      <c r="L123" s="7">
        <f t="shared" si="13"/>
        <v>0</v>
      </c>
      <c r="M123" s="7">
        <f t="shared" si="14"/>
        <v>9.9784611700666659E-2</v>
      </c>
      <c r="N123" s="3"/>
      <c r="O123" s="3"/>
      <c r="P123" s="3"/>
    </row>
    <row r="124" spans="1:16" hidden="1" x14ac:dyDescent="0.2">
      <c r="A124" t="s">
        <v>133</v>
      </c>
      <c r="B124" t="str">
        <f t="shared" si="8"/>
        <v>14</v>
      </c>
      <c r="C124">
        <v>0.37779787611299998</v>
      </c>
      <c r="D124">
        <v>0.16308835032899999</v>
      </c>
      <c r="E124">
        <v>172</v>
      </c>
      <c r="F124">
        <v>74</v>
      </c>
      <c r="G124" s="5" t="str">
        <f t="shared" si="9"/>
        <v>TATASTEEL</v>
      </c>
      <c r="H124" s="3">
        <f t="shared" si="10"/>
        <v>0</v>
      </c>
      <c r="I124" s="7">
        <f t="shared" si="11"/>
        <v>0</v>
      </c>
      <c r="J124" s="7">
        <f t="shared" si="12"/>
        <v>0</v>
      </c>
      <c r="K124" s="7">
        <f t="shared" si="15"/>
        <v>0</v>
      </c>
      <c r="L124" s="7">
        <f t="shared" si="13"/>
        <v>0</v>
      </c>
      <c r="M124" s="7">
        <f t="shared" si="14"/>
        <v>0</v>
      </c>
      <c r="N124" s="3"/>
      <c r="O124" s="3"/>
      <c r="P124" s="3"/>
    </row>
    <row r="125" spans="1:16" hidden="1" x14ac:dyDescent="0.2">
      <c r="A125" t="s">
        <v>134</v>
      </c>
      <c r="B125" t="str">
        <f t="shared" si="8"/>
        <v>15</v>
      </c>
      <c r="C125">
        <v>0.537272225715</v>
      </c>
      <c r="D125">
        <v>0.17632425893500001</v>
      </c>
      <c r="E125">
        <v>172</v>
      </c>
      <c r="F125">
        <v>74</v>
      </c>
      <c r="G125" s="5" t="str">
        <f t="shared" si="9"/>
        <v>TATASTEEL</v>
      </c>
      <c r="H125" s="3">
        <f t="shared" si="10"/>
        <v>0</v>
      </c>
      <c r="I125" s="7">
        <f t="shared" si="11"/>
        <v>0</v>
      </c>
      <c r="J125" s="7">
        <f t="shared" si="12"/>
        <v>0</v>
      </c>
      <c r="K125" s="7">
        <f t="shared" si="15"/>
        <v>0</v>
      </c>
      <c r="L125" s="7">
        <f t="shared" si="13"/>
        <v>0</v>
      </c>
      <c r="M125" s="7">
        <f t="shared" si="14"/>
        <v>0</v>
      </c>
      <c r="N125" s="3"/>
      <c r="O125" s="3"/>
      <c r="P125" s="3"/>
    </row>
    <row r="126" spans="1:16" x14ac:dyDescent="0.2">
      <c r="A126" t="s">
        <v>135</v>
      </c>
      <c r="B126" t="str">
        <f t="shared" si="8"/>
        <v>16</v>
      </c>
      <c r="C126">
        <v>0.23671382875200001</v>
      </c>
      <c r="D126">
        <v>0.28342158821899999</v>
      </c>
      <c r="E126">
        <v>171</v>
      </c>
      <c r="F126">
        <v>72</v>
      </c>
      <c r="G126" s="5" t="str">
        <f t="shared" si="9"/>
        <v>TATASTEEL</v>
      </c>
      <c r="H126" s="3">
        <f t="shared" si="10"/>
        <v>1</v>
      </c>
      <c r="I126" s="7">
        <f t="shared" si="11"/>
        <v>0.38392797685999996</v>
      </c>
      <c r="J126" s="7">
        <f t="shared" si="12"/>
        <v>1</v>
      </c>
      <c r="K126" s="7">
        <f t="shared" si="15"/>
        <v>1</v>
      </c>
      <c r="L126" s="7">
        <f t="shared" si="13"/>
        <v>0</v>
      </c>
      <c r="M126" s="7">
        <f t="shared" si="14"/>
        <v>0</v>
      </c>
      <c r="N126" s="3"/>
      <c r="O126" s="3"/>
      <c r="P126" s="3"/>
    </row>
    <row r="127" spans="1:16" hidden="1" x14ac:dyDescent="0.2">
      <c r="A127" t="s">
        <v>136</v>
      </c>
      <c r="B127" t="str">
        <f t="shared" si="8"/>
        <v>14</v>
      </c>
      <c r="C127">
        <v>0.19877438090399999</v>
      </c>
      <c r="D127">
        <v>8.5239574746600003E-2</v>
      </c>
      <c r="E127">
        <v>166</v>
      </c>
      <c r="F127">
        <v>66</v>
      </c>
      <c r="G127" s="5" t="str">
        <f t="shared" si="9"/>
        <v>TCS</v>
      </c>
      <c r="H127" s="3">
        <f t="shared" si="10"/>
        <v>0</v>
      </c>
      <c r="I127" s="7">
        <f t="shared" si="11"/>
        <v>0</v>
      </c>
      <c r="J127" s="7">
        <f t="shared" si="12"/>
        <v>0</v>
      </c>
      <c r="K127" s="7">
        <f t="shared" si="15"/>
        <v>0</v>
      </c>
      <c r="L127" s="7">
        <f t="shared" si="13"/>
        <v>0</v>
      </c>
      <c r="M127" s="7">
        <f t="shared" si="14"/>
        <v>0</v>
      </c>
      <c r="N127" s="3"/>
      <c r="O127" s="3"/>
      <c r="P127" s="3"/>
    </row>
    <row r="128" spans="1:16" hidden="1" x14ac:dyDescent="0.2">
      <c r="A128" t="s">
        <v>137</v>
      </c>
      <c r="B128" t="str">
        <f t="shared" si="8"/>
        <v>15</v>
      </c>
      <c r="C128">
        <v>-9.2616778093300003E-2</v>
      </c>
      <c r="D128">
        <v>0.27721313069800002</v>
      </c>
      <c r="E128">
        <v>188</v>
      </c>
      <c r="F128">
        <v>68</v>
      </c>
      <c r="G128" s="5" t="str">
        <f t="shared" si="9"/>
        <v>TCS</v>
      </c>
      <c r="H128" s="3">
        <f t="shared" si="10"/>
        <v>0</v>
      </c>
      <c r="I128" s="7">
        <f t="shared" si="11"/>
        <v>0</v>
      </c>
      <c r="J128" s="7">
        <f t="shared" si="12"/>
        <v>0</v>
      </c>
      <c r="K128" s="7">
        <f t="shared" si="15"/>
        <v>0</v>
      </c>
      <c r="L128" s="7">
        <f t="shared" si="13"/>
        <v>0</v>
      </c>
      <c r="M128" s="7">
        <f t="shared" si="14"/>
        <v>0</v>
      </c>
      <c r="N128" s="3"/>
      <c r="O128" s="3"/>
      <c r="P128" s="3"/>
    </row>
    <row r="129" spans="1:16" x14ac:dyDescent="0.2">
      <c r="A129" t="s">
        <v>138</v>
      </c>
      <c r="B129" t="str">
        <f t="shared" si="8"/>
        <v>16</v>
      </c>
      <c r="C129">
        <v>0.35592570231199999</v>
      </c>
      <c r="D129">
        <v>9.1758832957300002E-2</v>
      </c>
      <c r="E129">
        <v>157</v>
      </c>
      <c r="F129">
        <v>69</v>
      </c>
      <c r="G129" s="5" t="str">
        <f t="shared" si="9"/>
        <v>TCS</v>
      </c>
      <c r="H129" s="3">
        <f t="shared" si="10"/>
        <v>1</v>
      </c>
      <c r="I129" s="7">
        <f t="shared" si="11"/>
        <v>0.15402776837423332</v>
      </c>
      <c r="J129" s="7">
        <f t="shared" si="12"/>
        <v>1</v>
      </c>
      <c r="K129" s="7">
        <f t="shared" si="15"/>
        <v>0</v>
      </c>
      <c r="L129" s="7">
        <f t="shared" si="13"/>
        <v>0</v>
      </c>
      <c r="M129" s="7">
        <f t="shared" si="14"/>
        <v>0.15402776837423332</v>
      </c>
      <c r="N129" s="3"/>
      <c r="O129" s="3"/>
      <c r="P129" s="3"/>
    </row>
    <row r="130" spans="1:16" hidden="1" x14ac:dyDescent="0.2">
      <c r="A130" t="s">
        <v>139</v>
      </c>
      <c r="B130" t="str">
        <f t="shared" si="8"/>
        <v>14</v>
      </c>
      <c r="C130">
        <v>0.159131166691</v>
      </c>
      <c r="D130">
        <v>0.112235285495</v>
      </c>
      <c r="E130">
        <v>171</v>
      </c>
      <c r="F130">
        <v>73</v>
      </c>
      <c r="G130" s="5" t="str">
        <f t="shared" si="9"/>
        <v>TECHM</v>
      </c>
      <c r="H130" s="3">
        <f t="shared" si="10"/>
        <v>0</v>
      </c>
      <c r="I130" s="7">
        <f t="shared" si="11"/>
        <v>0</v>
      </c>
      <c r="J130" s="7">
        <f t="shared" si="12"/>
        <v>0</v>
      </c>
      <c r="K130" s="7">
        <f t="shared" si="15"/>
        <v>0</v>
      </c>
      <c r="L130" s="7">
        <f t="shared" si="13"/>
        <v>0</v>
      </c>
      <c r="M130" s="7">
        <f t="shared" si="14"/>
        <v>0</v>
      </c>
      <c r="N130" s="3"/>
      <c r="O130" s="3"/>
      <c r="P130" s="3"/>
    </row>
    <row r="131" spans="1:16" hidden="1" x14ac:dyDescent="0.2">
      <c r="A131" t="s">
        <v>140</v>
      </c>
      <c r="B131" t="str">
        <f t="shared" ref="B131:B145" si="16">RIGHT(A131,2)</f>
        <v>15</v>
      </c>
      <c r="C131">
        <v>0.37647996778199999</v>
      </c>
      <c r="D131">
        <v>0.21006729361400001</v>
      </c>
      <c r="E131">
        <v>162</v>
      </c>
      <c r="F131">
        <v>74</v>
      </c>
      <c r="G131" s="5" t="str">
        <f t="shared" ref="G131:G145" si="17">LEFT(A131,LEN(A131)-2)</f>
        <v>TECHM</v>
      </c>
      <c r="H131" s="3">
        <f t="shared" ref="H131:H145" si="18">IF(G131&lt;&gt;G132,1,0)</f>
        <v>0</v>
      </c>
      <c r="I131" s="7">
        <f t="shared" si="11"/>
        <v>0</v>
      </c>
      <c r="J131" s="7">
        <f t="shared" si="12"/>
        <v>0</v>
      </c>
      <c r="K131" s="7">
        <f t="shared" si="15"/>
        <v>0</v>
      </c>
      <c r="L131" s="7">
        <f t="shared" si="13"/>
        <v>0</v>
      </c>
      <c r="M131" s="7">
        <f t="shared" si="14"/>
        <v>0</v>
      </c>
      <c r="N131" s="3"/>
      <c r="O131" s="3"/>
      <c r="P131" s="3"/>
    </row>
    <row r="132" spans="1:16" x14ac:dyDescent="0.2">
      <c r="A132" t="s">
        <v>141</v>
      </c>
      <c r="B132" t="str">
        <f t="shared" si="16"/>
        <v>16</v>
      </c>
      <c r="C132">
        <v>0.17356845548499999</v>
      </c>
      <c r="D132">
        <v>0.19273183725599999</v>
      </c>
      <c r="E132">
        <v>164</v>
      </c>
      <c r="F132">
        <v>67</v>
      </c>
      <c r="G132" s="5" t="str">
        <f t="shared" si="17"/>
        <v>TECHM</v>
      </c>
      <c r="H132" s="3">
        <f t="shared" si="18"/>
        <v>1</v>
      </c>
      <c r="I132" s="7">
        <f t="shared" si="11"/>
        <v>0.23639319665266667</v>
      </c>
      <c r="J132" s="7">
        <f t="shared" si="12"/>
        <v>1</v>
      </c>
      <c r="K132" s="7">
        <f t="shared" si="15"/>
        <v>1</v>
      </c>
      <c r="L132" s="7">
        <f t="shared" si="13"/>
        <v>0</v>
      </c>
      <c r="M132" s="7">
        <f t="shared" si="14"/>
        <v>0</v>
      </c>
      <c r="N132" s="3"/>
      <c r="O132" s="3"/>
      <c r="P132" s="3"/>
    </row>
    <row r="133" spans="1:16" hidden="1" x14ac:dyDescent="0.2">
      <c r="A133" t="s">
        <v>142</v>
      </c>
      <c r="B133" t="str">
        <f t="shared" si="16"/>
        <v>14</v>
      </c>
      <c r="C133">
        <v>0.277421313319</v>
      </c>
      <c r="D133">
        <v>0.141147201069</v>
      </c>
      <c r="E133">
        <v>165</v>
      </c>
      <c r="F133">
        <v>66</v>
      </c>
      <c r="G133" s="5" t="str">
        <f t="shared" si="17"/>
        <v>ULTRACEMCO</v>
      </c>
      <c r="H133" s="3">
        <f t="shared" si="18"/>
        <v>0</v>
      </c>
      <c r="I133" s="7">
        <f t="shared" ref="I133:I145" si="19">IF(AND(H133=1,J133=1),AVERAGE(C131:C133),IF(AND(J133=0,H133=1),AVERAGE(C132:C133),0))</f>
        <v>0</v>
      </c>
      <c r="J133" s="7">
        <f t="shared" ref="J133:J145" si="20">IF(AND(H133=H130,H133=1),1,0)</f>
        <v>0</v>
      </c>
      <c r="K133" s="7">
        <f t="shared" si="15"/>
        <v>0</v>
      </c>
      <c r="L133" s="7">
        <f t="shared" ref="L133:L145" si="21">IF(AND(H133=1,J133=1),IF(AND(C133&lt;0,C132&lt;0,C131&lt;0),1,0),IF(AND(J133=0,H133=1),IF(AND(C133&lt;0,C132&lt;0),1,0),0))</f>
        <v>0</v>
      </c>
      <c r="M133" s="7">
        <f t="shared" ref="M133:M145" si="22">IF(AND(I133&lt;&gt;0,K133=0,L133=0),I133,0)</f>
        <v>0</v>
      </c>
      <c r="N133" s="3"/>
      <c r="O133" s="3"/>
      <c r="P133" s="3"/>
    </row>
    <row r="134" spans="1:16" hidden="1" x14ac:dyDescent="0.2">
      <c r="A134" t="s">
        <v>143</v>
      </c>
      <c r="B134" t="str">
        <f t="shared" si="16"/>
        <v>15</v>
      </c>
      <c r="C134">
        <v>0.30378051315499999</v>
      </c>
      <c r="D134">
        <v>0.178749310258</v>
      </c>
      <c r="E134">
        <v>181</v>
      </c>
      <c r="F134">
        <v>73</v>
      </c>
      <c r="G134" s="5" t="str">
        <f t="shared" si="17"/>
        <v>ULTRACEMCO</v>
      </c>
      <c r="H134" s="3">
        <f t="shared" si="18"/>
        <v>0</v>
      </c>
      <c r="I134" s="7">
        <f t="shared" si="19"/>
        <v>0</v>
      </c>
      <c r="J134" s="7">
        <f t="shared" si="20"/>
        <v>0</v>
      </c>
      <c r="K134" s="7">
        <f t="shared" si="15"/>
        <v>0</v>
      </c>
      <c r="L134" s="7">
        <f t="shared" si="21"/>
        <v>0</v>
      </c>
      <c r="M134" s="7">
        <f t="shared" si="22"/>
        <v>0</v>
      </c>
      <c r="N134" s="3"/>
      <c r="O134" s="3"/>
      <c r="P134" s="3"/>
    </row>
    <row r="135" spans="1:16" x14ac:dyDescent="0.2">
      <c r="A135" t="s">
        <v>144</v>
      </c>
      <c r="B135" t="str">
        <f t="shared" si="16"/>
        <v>16</v>
      </c>
      <c r="C135">
        <v>5.0972280778199999E-2</v>
      </c>
      <c r="D135">
        <v>0.183155921926</v>
      </c>
      <c r="E135">
        <v>185</v>
      </c>
      <c r="F135">
        <v>61</v>
      </c>
      <c r="G135" s="5" t="str">
        <f t="shared" si="17"/>
        <v>ULTRACEMCO</v>
      </c>
      <c r="H135" s="3">
        <f t="shared" si="18"/>
        <v>1</v>
      </c>
      <c r="I135" s="7">
        <f t="shared" si="19"/>
        <v>0.21072470241740002</v>
      </c>
      <c r="J135" s="7">
        <f t="shared" si="20"/>
        <v>1</v>
      </c>
      <c r="K135" s="7">
        <f t="shared" si="15"/>
        <v>1</v>
      </c>
      <c r="L135" s="7">
        <f t="shared" si="21"/>
        <v>0</v>
      </c>
      <c r="M135" s="7">
        <f t="shared" si="22"/>
        <v>0</v>
      </c>
      <c r="N135" s="3"/>
      <c r="O135" s="3"/>
      <c r="P135" s="3"/>
    </row>
    <row r="136" spans="1:16" x14ac:dyDescent="0.2">
      <c r="A136" t="s">
        <v>145</v>
      </c>
      <c r="B136" t="str">
        <f t="shared" si="16"/>
        <v>16</v>
      </c>
      <c r="C136">
        <v>1.13896102272</v>
      </c>
      <c r="D136">
        <v>0.19943201023500001</v>
      </c>
      <c r="E136">
        <v>174</v>
      </c>
      <c r="F136">
        <v>79</v>
      </c>
      <c r="G136" s="5" t="str">
        <f t="shared" si="17"/>
        <v>VEDL</v>
      </c>
      <c r="H136" s="3">
        <f t="shared" si="18"/>
        <v>1</v>
      </c>
      <c r="I136" s="7">
        <f t="shared" si="19"/>
        <v>0.59496665174910002</v>
      </c>
      <c r="J136" s="7">
        <f t="shared" si="20"/>
        <v>0</v>
      </c>
      <c r="K136" s="7">
        <f t="shared" ref="K136:K145" si="23">IF(AND(H136=1,J136=1),IF(AND(C136&gt;0,C135&gt;0,C134&gt;0),1,0),IF(AND(J136=0,H136=1),IF(AND(C136&gt;0,C135&gt;0),1,0),0))</f>
        <v>1</v>
      </c>
      <c r="L136" s="7">
        <f t="shared" si="21"/>
        <v>0</v>
      </c>
      <c r="M136" s="7">
        <f t="shared" si="22"/>
        <v>0</v>
      </c>
      <c r="N136" s="3"/>
      <c r="O136" s="3"/>
      <c r="P136" s="3"/>
    </row>
    <row r="137" spans="1:16" hidden="1" x14ac:dyDescent="0.2">
      <c r="A137" s="9" t="s">
        <v>146</v>
      </c>
      <c r="B137" t="str">
        <f t="shared" si="16"/>
        <v>14</v>
      </c>
      <c r="C137" s="9">
        <v>-0.21242251404500001</v>
      </c>
      <c r="D137">
        <v>0.26216309081099998</v>
      </c>
      <c r="E137">
        <v>185</v>
      </c>
      <c r="F137">
        <v>69</v>
      </c>
      <c r="G137" s="5" t="str">
        <f t="shared" si="17"/>
        <v>WIPRO</v>
      </c>
      <c r="H137" s="3">
        <f t="shared" si="18"/>
        <v>0</v>
      </c>
      <c r="I137" s="7">
        <f t="shared" si="19"/>
        <v>0</v>
      </c>
      <c r="J137" s="7">
        <f t="shared" si="20"/>
        <v>0</v>
      </c>
      <c r="K137" s="7">
        <f t="shared" si="23"/>
        <v>0</v>
      </c>
      <c r="L137" s="7">
        <f t="shared" si="21"/>
        <v>0</v>
      </c>
      <c r="M137" s="7">
        <f t="shared" si="22"/>
        <v>0</v>
      </c>
      <c r="N137" s="3"/>
      <c r="O137" s="3"/>
      <c r="P137" s="3"/>
    </row>
    <row r="138" spans="1:16" hidden="1" x14ac:dyDescent="0.2">
      <c r="A138" s="9" t="s">
        <v>147</v>
      </c>
      <c r="B138" t="str">
        <f t="shared" si="16"/>
        <v>15</v>
      </c>
      <c r="C138" s="9">
        <v>-0.28526292565700001</v>
      </c>
      <c r="D138">
        <v>0.32606325506099998</v>
      </c>
      <c r="E138">
        <v>185</v>
      </c>
      <c r="F138">
        <v>65</v>
      </c>
      <c r="G138" s="5" t="str">
        <f t="shared" si="17"/>
        <v>WIPRO</v>
      </c>
      <c r="H138" s="3">
        <f t="shared" si="18"/>
        <v>0</v>
      </c>
      <c r="I138" s="7">
        <f t="shared" si="19"/>
        <v>0</v>
      </c>
      <c r="J138" s="7">
        <f t="shared" si="20"/>
        <v>0</v>
      </c>
      <c r="K138" s="7">
        <f t="shared" si="23"/>
        <v>0</v>
      </c>
      <c r="L138" s="7">
        <f t="shared" si="21"/>
        <v>0</v>
      </c>
      <c r="M138" s="7">
        <f t="shared" si="22"/>
        <v>0</v>
      </c>
      <c r="N138" s="3"/>
      <c r="O138" s="3"/>
      <c r="P138" s="3"/>
    </row>
    <row r="139" spans="1:16" x14ac:dyDescent="0.2">
      <c r="A139" s="9" t="s">
        <v>148</v>
      </c>
      <c r="B139" t="str">
        <f t="shared" si="16"/>
        <v>16</v>
      </c>
      <c r="C139" s="9">
        <v>-0.271363857436</v>
      </c>
      <c r="D139">
        <v>0.325421831775</v>
      </c>
      <c r="E139">
        <v>199</v>
      </c>
      <c r="F139">
        <v>70</v>
      </c>
      <c r="G139" s="5" t="str">
        <f t="shared" si="17"/>
        <v>WIPRO</v>
      </c>
      <c r="H139" s="3">
        <f t="shared" si="18"/>
        <v>1</v>
      </c>
      <c r="I139" s="7">
        <f t="shared" si="19"/>
        <v>-0.25634976571266671</v>
      </c>
      <c r="J139" s="7">
        <f t="shared" si="20"/>
        <v>1</v>
      </c>
      <c r="K139" s="7">
        <f t="shared" si="23"/>
        <v>0</v>
      </c>
      <c r="L139" s="7">
        <f t="shared" si="21"/>
        <v>1</v>
      </c>
      <c r="M139" s="7">
        <f t="shared" si="22"/>
        <v>0</v>
      </c>
      <c r="N139" s="3"/>
      <c r="O139" s="3"/>
      <c r="P139" s="3"/>
    </row>
    <row r="140" spans="1:16" hidden="1" x14ac:dyDescent="0.2">
      <c r="A140" t="s">
        <v>149</v>
      </c>
      <c r="B140" t="str">
        <f t="shared" si="16"/>
        <v>14</v>
      </c>
      <c r="C140">
        <v>0.63984695355700005</v>
      </c>
      <c r="D140">
        <v>0.139919280698</v>
      </c>
      <c r="E140">
        <v>164</v>
      </c>
      <c r="F140">
        <v>66</v>
      </c>
      <c r="G140" s="5" t="str">
        <f t="shared" si="17"/>
        <v>YESBANK</v>
      </c>
      <c r="H140" s="3">
        <f t="shared" si="18"/>
        <v>0</v>
      </c>
      <c r="I140" s="7">
        <f t="shared" si="19"/>
        <v>0</v>
      </c>
      <c r="J140" s="7">
        <f t="shared" si="20"/>
        <v>0</v>
      </c>
      <c r="K140" s="7">
        <f t="shared" si="23"/>
        <v>0</v>
      </c>
      <c r="L140" s="7">
        <f t="shared" si="21"/>
        <v>0</v>
      </c>
      <c r="M140" s="7">
        <f t="shared" si="22"/>
        <v>0</v>
      </c>
      <c r="N140" s="3"/>
      <c r="O140" s="3"/>
      <c r="P140" s="3"/>
    </row>
    <row r="141" spans="1:16" hidden="1" x14ac:dyDescent="0.2">
      <c r="A141" t="s">
        <v>150</v>
      </c>
      <c r="B141" t="str">
        <f t="shared" si="16"/>
        <v>15</v>
      </c>
      <c r="C141">
        <v>0.25747797257400001</v>
      </c>
      <c r="D141">
        <v>0.184461298789</v>
      </c>
      <c r="E141">
        <v>176</v>
      </c>
      <c r="F141">
        <v>73</v>
      </c>
      <c r="G141" s="5" t="str">
        <f t="shared" si="17"/>
        <v>YESBANK</v>
      </c>
      <c r="H141" s="3">
        <f t="shared" si="18"/>
        <v>0</v>
      </c>
      <c r="I141" s="7">
        <f t="shared" si="19"/>
        <v>0</v>
      </c>
      <c r="J141" s="7">
        <f t="shared" si="20"/>
        <v>0</v>
      </c>
      <c r="K141" s="7">
        <f t="shared" si="23"/>
        <v>0</v>
      </c>
      <c r="L141" s="7">
        <f t="shared" si="21"/>
        <v>0</v>
      </c>
      <c r="M141" s="7">
        <f t="shared" si="22"/>
        <v>0</v>
      </c>
      <c r="N141" s="3"/>
      <c r="O141" s="3"/>
      <c r="P141" s="3"/>
    </row>
    <row r="142" spans="1:16" x14ac:dyDescent="0.2">
      <c r="A142" t="s">
        <v>151</v>
      </c>
      <c r="B142" t="str">
        <f t="shared" si="16"/>
        <v>16</v>
      </c>
      <c r="C142">
        <v>0.12669564225499999</v>
      </c>
      <c r="D142">
        <v>0.25953036319700001</v>
      </c>
      <c r="E142">
        <v>184</v>
      </c>
      <c r="F142">
        <v>69</v>
      </c>
      <c r="G142" s="5" t="str">
        <f t="shared" si="17"/>
        <v>YESBANK</v>
      </c>
      <c r="H142" s="3">
        <f t="shared" si="18"/>
        <v>1</v>
      </c>
      <c r="I142" s="7">
        <f t="shared" si="19"/>
        <v>0.34134018946200007</v>
      </c>
      <c r="J142" s="7">
        <f t="shared" si="20"/>
        <v>1</v>
      </c>
      <c r="K142" s="7">
        <f t="shared" si="23"/>
        <v>1</v>
      </c>
      <c r="L142" s="7">
        <f t="shared" si="21"/>
        <v>0</v>
      </c>
      <c r="M142" s="7">
        <f t="shared" si="22"/>
        <v>0</v>
      </c>
      <c r="N142" s="3"/>
      <c r="O142" s="3"/>
      <c r="P142" s="3"/>
    </row>
    <row r="143" spans="1:16" hidden="1" x14ac:dyDescent="0.2">
      <c r="A143" t="s">
        <v>152</v>
      </c>
      <c r="B143" t="str">
        <f t="shared" si="16"/>
        <v>14</v>
      </c>
      <c r="C143">
        <v>6.9141812131600006E-2</v>
      </c>
      <c r="D143">
        <v>0.14758618022200001</v>
      </c>
      <c r="E143">
        <v>166</v>
      </c>
      <c r="F143">
        <v>69</v>
      </c>
      <c r="G143" s="5" t="str">
        <f t="shared" si="17"/>
        <v>ZEEL</v>
      </c>
      <c r="H143" s="3">
        <f t="shared" si="18"/>
        <v>0</v>
      </c>
      <c r="I143" s="7">
        <f t="shared" si="19"/>
        <v>0</v>
      </c>
      <c r="J143" s="7">
        <f t="shared" si="20"/>
        <v>0</v>
      </c>
      <c r="K143" s="7">
        <f t="shared" si="23"/>
        <v>0</v>
      </c>
      <c r="L143" s="7">
        <f t="shared" si="21"/>
        <v>0</v>
      </c>
      <c r="M143" s="7">
        <f t="shared" si="22"/>
        <v>0</v>
      </c>
      <c r="N143" s="3"/>
      <c r="O143" s="3"/>
      <c r="P143" s="3"/>
    </row>
    <row r="144" spans="1:16" hidden="1" x14ac:dyDescent="0.2">
      <c r="A144" t="s">
        <v>153</v>
      </c>
      <c r="B144" t="str">
        <f t="shared" si="16"/>
        <v>15</v>
      </c>
      <c r="C144">
        <v>0.18335481280900001</v>
      </c>
      <c r="D144">
        <v>0.241541016085</v>
      </c>
      <c r="E144">
        <v>185</v>
      </c>
      <c r="F144">
        <v>65</v>
      </c>
      <c r="G144" s="5" t="str">
        <f t="shared" si="17"/>
        <v>ZEEL</v>
      </c>
      <c r="H144" s="3">
        <f t="shared" si="18"/>
        <v>0</v>
      </c>
      <c r="I144" s="7">
        <f t="shared" si="19"/>
        <v>0</v>
      </c>
      <c r="J144" s="7">
        <f t="shared" si="20"/>
        <v>0</v>
      </c>
      <c r="K144" s="7">
        <f t="shared" si="23"/>
        <v>0</v>
      </c>
      <c r="L144" s="7">
        <f t="shared" si="21"/>
        <v>0</v>
      </c>
      <c r="M144" s="7">
        <f t="shared" si="22"/>
        <v>0</v>
      </c>
      <c r="N144" s="3"/>
      <c r="O144" s="3"/>
      <c r="P144" s="3"/>
    </row>
    <row r="145" spans="1:16" x14ac:dyDescent="0.2">
      <c r="A145" t="s">
        <v>154</v>
      </c>
      <c r="B145" t="str">
        <f t="shared" si="16"/>
        <v>16</v>
      </c>
      <c r="C145">
        <v>-0.13305694149399999</v>
      </c>
      <c r="D145">
        <v>0.23537338226999999</v>
      </c>
      <c r="E145">
        <v>198</v>
      </c>
      <c r="F145">
        <v>66</v>
      </c>
      <c r="G145" s="5" t="str">
        <f t="shared" si="17"/>
        <v>ZEEL</v>
      </c>
      <c r="H145" s="3">
        <f t="shared" si="18"/>
        <v>1</v>
      </c>
      <c r="I145" s="7">
        <f t="shared" si="19"/>
        <v>3.9813227815533335E-2</v>
      </c>
      <c r="J145" s="7">
        <f t="shared" si="20"/>
        <v>1</v>
      </c>
      <c r="K145" s="7">
        <f t="shared" si="23"/>
        <v>0</v>
      </c>
      <c r="L145" s="7">
        <f t="shared" si="21"/>
        <v>0</v>
      </c>
      <c r="M145" s="7">
        <f t="shared" si="22"/>
        <v>3.9813227815533335E-2</v>
      </c>
      <c r="N145" s="3"/>
      <c r="O145" s="3"/>
      <c r="P145" s="3"/>
    </row>
  </sheetData>
  <autoFilter ref="A1:P145">
    <filterColumn colId="1">
      <filters>
        <filter val="1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Ruler="0" topLeftCell="A19" zoomScale="130" zoomScaleNormal="130" zoomScalePageLayoutView="130" workbookViewId="0">
      <selection activeCell="G3" sqref="G3"/>
    </sheetView>
  </sheetViews>
  <sheetFormatPr baseColWidth="10" defaultRowHeight="16" x14ac:dyDescent="0.2"/>
  <cols>
    <col min="1" max="1" width="15.6640625" bestFit="1" customWidth="1"/>
  </cols>
  <sheetData>
    <row r="2" spans="1:9" x14ac:dyDescent="0.2">
      <c r="A2" t="s">
        <v>13</v>
      </c>
      <c r="B2" t="s">
        <v>155</v>
      </c>
      <c r="C2">
        <v>0.49091862260699998</v>
      </c>
      <c r="D2">
        <v>0.188133881788</v>
      </c>
      <c r="E2">
        <v>173</v>
      </c>
      <c r="F2">
        <v>73</v>
      </c>
      <c r="G2">
        <f>IF(C2&gt;0,1,0)</f>
        <v>1</v>
      </c>
      <c r="H2" t="str">
        <f>LEFT(A2,LEN(A2)-2)</f>
        <v>ADANIPORTS</v>
      </c>
      <c r="I2">
        <f>IF(C2&gt;0,1,0)</f>
        <v>1</v>
      </c>
    </row>
    <row r="3" spans="1:9" x14ac:dyDescent="0.2">
      <c r="A3" s="9" t="s">
        <v>16</v>
      </c>
      <c r="B3" t="s">
        <v>155</v>
      </c>
      <c r="C3" s="9">
        <v>-0.27063793054200003</v>
      </c>
      <c r="D3">
        <v>0.50443570241900004</v>
      </c>
      <c r="E3">
        <v>193</v>
      </c>
      <c r="F3">
        <v>66</v>
      </c>
      <c r="G3">
        <f t="shared" ref="G3:I45" si="0">IF(C3&gt;0,1,0)</f>
        <v>0</v>
      </c>
      <c r="H3" t="str">
        <f t="shared" ref="H3:H45" si="1">LEFT(A3,LEN(A3)-2)</f>
        <v>AMBUJACEM</v>
      </c>
      <c r="I3">
        <f t="shared" ref="I3:I45" si="2">IF(C3&gt;0,1,0)</f>
        <v>0</v>
      </c>
    </row>
    <row r="4" spans="1:9" x14ac:dyDescent="0.2">
      <c r="A4" t="s">
        <v>19</v>
      </c>
      <c r="B4" t="s">
        <v>155</v>
      </c>
      <c r="C4">
        <v>1.7166289653800001E-3</v>
      </c>
      <c r="D4">
        <v>0.158073628046</v>
      </c>
      <c r="E4">
        <v>179</v>
      </c>
      <c r="F4">
        <v>64</v>
      </c>
      <c r="G4">
        <f t="shared" si="0"/>
        <v>1</v>
      </c>
      <c r="H4" t="str">
        <f t="shared" si="1"/>
        <v>ASIANPAINT</v>
      </c>
      <c r="I4">
        <f t="shared" si="2"/>
        <v>1</v>
      </c>
    </row>
    <row r="5" spans="1:9" x14ac:dyDescent="0.2">
      <c r="A5" t="s">
        <v>22</v>
      </c>
      <c r="B5" t="s">
        <v>155</v>
      </c>
      <c r="C5">
        <v>0.67593782119099999</v>
      </c>
      <c r="D5">
        <v>0.14410867477700001</v>
      </c>
      <c r="E5">
        <v>154</v>
      </c>
      <c r="F5">
        <v>65</v>
      </c>
      <c r="G5">
        <f t="shared" si="0"/>
        <v>1</v>
      </c>
      <c r="H5" t="str">
        <f t="shared" si="1"/>
        <v>AUROPHARMA</v>
      </c>
      <c r="I5">
        <f t="shared" si="2"/>
        <v>1</v>
      </c>
    </row>
    <row r="6" spans="1:9" x14ac:dyDescent="0.2">
      <c r="A6" t="s">
        <v>25</v>
      </c>
      <c r="B6" t="s">
        <v>155</v>
      </c>
      <c r="C6">
        <v>0.32776664684099999</v>
      </c>
      <c r="D6">
        <v>0.15512644193200001</v>
      </c>
      <c r="E6">
        <v>175</v>
      </c>
      <c r="F6">
        <v>71</v>
      </c>
      <c r="G6">
        <f t="shared" si="0"/>
        <v>1</v>
      </c>
      <c r="H6" t="str">
        <f t="shared" si="1"/>
        <v>AXISBANK</v>
      </c>
      <c r="I6">
        <f t="shared" si="2"/>
        <v>1</v>
      </c>
    </row>
    <row r="7" spans="1:9" x14ac:dyDescent="0.2">
      <c r="A7" s="9" t="s">
        <v>28</v>
      </c>
      <c r="B7" t="s">
        <v>155</v>
      </c>
      <c r="C7" s="9">
        <v>-0.13649032249699999</v>
      </c>
      <c r="D7" s="9">
        <v>0.22423857510299999</v>
      </c>
      <c r="E7">
        <v>184</v>
      </c>
      <c r="F7">
        <v>65</v>
      </c>
      <c r="G7">
        <f t="shared" si="0"/>
        <v>0</v>
      </c>
      <c r="H7" t="str">
        <f t="shared" si="1"/>
        <v>BAJAJ-AUTO</v>
      </c>
      <c r="I7">
        <f t="shared" si="2"/>
        <v>0</v>
      </c>
    </row>
    <row r="8" spans="1:9" x14ac:dyDescent="0.2">
      <c r="A8" t="s">
        <v>31</v>
      </c>
      <c r="B8" t="s">
        <v>155</v>
      </c>
      <c r="C8">
        <v>0.49871830846499998</v>
      </c>
      <c r="D8">
        <v>0.18360529651599999</v>
      </c>
      <c r="E8">
        <v>169</v>
      </c>
      <c r="F8">
        <v>73</v>
      </c>
      <c r="G8">
        <f t="shared" si="0"/>
        <v>1</v>
      </c>
      <c r="H8" t="str">
        <f t="shared" si="1"/>
        <v>BANKBARODA</v>
      </c>
      <c r="I8">
        <f t="shared" si="2"/>
        <v>1</v>
      </c>
    </row>
    <row r="9" spans="1:9" x14ac:dyDescent="0.2">
      <c r="A9" s="9" t="s">
        <v>34</v>
      </c>
      <c r="B9" t="s">
        <v>155</v>
      </c>
      <c r="C9" s="9">
        <v>-0.49005475443000002</v>
      </c>
      <c r="D9">
        <v>0.51688629270999997</v>
      </c>
      <c r="E9">
        <v>192</v>
      </c>
      <c r="F9">
        <v>54</v>
      </c>
      <c r="G9">
        <f t="shared" si="0"/>
        <v>0</v>
      </c>
      <c r="H9" t="str">
        <f t="shared" si="1"/>
        <v>BHARTIARTL</v>
      </c>
      <c r="I9">
        <f t="shared" si="2"/>
        <v>0</v>
      </c>
    </row>
    <row r="10" spans="1:9" x14ac:dyDescent="0.2">
      <c r="A10" t="s">
        <v>39</v>
      </c>
      <c r="B10" t="s">
        <v>155</v>
      </c>
      <c r="C10">
        <v>0.112995640944</v>
      </c>
      <c r="D10">
        <v>0.21117858958899999</v>
      </c>
      <c r="E10">
        <v>168</v>
      </c>
      <c r="F10">
        <v>60</v>
      </c>
      <c r="G10">
        <f t="shared" si="0"/>
        <v>1</v>
      </c>
      <c r="H10" t="str">
        <f t="shared" si="1"/>
        <v>BPCL</v>
      </c>
      <c r="I10">
        <f t="shared" si="2"/>
        <v>1</v>
      </c>
    </row>
    <row r="11" spans="1:9" x14ac:dyDescent="0.2">
      <c r="A11" t="s">
        <v>42</v>
      </c>
      <c r="B11" t="s">
        <v>155</v>
      </c>
      <c r="C11">
        <v>6.2986787738200004E-2</v>
      </c>
      <c r="D11">
        <v>0.27015644264999999</v>
      </c>
      <c r="E11">
        <v>180</v>
      </c>
      <c r="F11">
        <v>60</v>
      </c>
      <c r="G11">
        <f t="shared" si="0"/>
        <v>1</v>
      </c>
      <c r="H11" t="str">
        <f t="shared" si="1"/>
        <v>CIPLA</v>
      </c>
      <c r="I11">
        <f t="shared" si="2"/>
        <v>1</v>
      </c>
    </row>
    <row r="12" spans="1:9" x14ac:dyDescent="0.2">
      <c r="A12" t="s">
        <v>45</v>
      </c>
      <c r="B12" t="s">
        <v>155</v>
      </c>
      <c r="C12">
        <v>0.29991780710499999</v>
      </c>
      <c r="D12">
        <v>0.150404294253</v>
      </c>
      <c r="E12">
        <v>169</v>
      </c>
      <c r="F12">
        <v>69</v>
      </c>
      <c r="G12">
        <f t="shared" si="0"/>
        <v>1</v>
      </c>
      <c r="H12" t="str">
        <f t="shared" si="1"/>
        <v>COALINDIA</v>
      </c>
      <c r="I12">
        <f t="shared" si="2"/>
        <v>1</v>
      </c>
    </row>
    <row r="13" spans="1:9" x14ac:dyDescent="0.2">
      <c r="A13" t="s">
        <v>48</v>
      </c>
      <c r="B13" t="s">
        <v>155</v>
      </c>
      <c r="C13">
        <v>0.42457338798099997</v>
      </c>
      <c r="D13">
        <v>0.105938499546</v>
      </c>
      <c r="E13">
        <v>160</v>
      </c>
      <c r="F13">
        <v>69</v>
      </c>
      <c r="G13">
        <f t="shared" si="0"/>
        <v>1</v>
      </c>
      <c r="H13" t="str">
        <f t="shared" si="1"/>
        <v>DRREDDY</v>
      </c>
      <c r="I13">
        <f t="shared" si="2"/>
        <v>1</v>
      </c>
    </row>
    <row r="14" spans="1:9" x14ac:dyDescent="0.2">
      <c r="A14" t="s">
        <v>53</v>
      </c>
      <c r="B14" t="s">
        <v>155</v>
      </c>
      <c r="C14">
        <v>4.4881965414899999E-2</v>
      </c>
      <c r="D14">
        <v>0.38343107422400002</v>
      </c>
      <c r="E14">
        <v>173</v>
      </c>
      <c r="F14">
        <v>65</v>
      </c>
      <c r="G14">
        <f t="shared" si="0"/>
        <v>1</v>
      </c>
      <c r="H14" t="str">
        <f t="shared" si="1"/>
        <v>GAIL</v>
      </c>
      <c r="I14">
        <f t="shared" si="2"/>
        <v>1</v>
      </c>
    </row>
    <row r="15" spans="1:9" x14ac:dyDescent="0.2">
      <c r="A15" t="s">
        <v>56</v>
      </c>
      <c r="B15" t="s">
        <v>155</v>
      </c>
      <c r="C15">
        <v>0.25629216425599999</v>
      </c>
      <c r="D15">
        <v>0.15965663799800001</v>
      </c>
      <c r="E15">
        <v>174</v>
      </c>
      <c r="F15">
        <v>69</v>
      </c>
      <c r="G15">
        <f t="shared" si="0"/>
        <v>1</v>
      </c>
      <c r="H15" t="str">
        <f t="shared" si="1"/>
        <v>HCLTECH</v>
      </c>
      <c r="I15">
        <f t="shared" si="2"/>
        <v>1</v>
      </c>
    </row>
    <row r="16" spans="1:9" x14ac:dyDescent="0.2">
      <c r="A16" t="s">
        <v>59</v>
      </c>
      <c r="B16" t="s">
        <v>155</v>
      </c>
      <c r="C16">
        <v>2.0498222171700001E-2</v>
      </c>
      <c r="D16">
        <v>0.17892260068900001</v>
      </c>
      <c r="E16">
        <v>175</v>
      </c>
      <c r="F16">
        <v>67</v>
      </c>
      <c r="G16">
        <f t="shared" si="0"/>
        <v>1</v>
      </c>
      <c r="H16" t="str">
        <f t="shared" si="1"/>
        <v>HDFC</v>
      </c>
      <c r="I16">
        <f t="shared" si="2"/>
        <v>1</v>
      </c>
    </row>
    <row r="17" spans="1:9" x14ac:dyDescent="0.2">
      <c r="A17" s="9" t="s">
        <v>62</v>
      </c>
      <c r="B17" t="s">
        <v>155</v>
      </c>
      <c r="C17" s="9">
        <v>-0.241133153589</v>
      </c>
      <c r="D17">
        <v>0.31343234693400002</v>
      </c>
      <c r="E17">
        <v>205</v>
      </c>
      <c r="F17">
        <v>59</v>
      </c>
      <c r="G17">
        <f t="shared" si="0"/>
        <v>0</v>
      </c>
      <c r="H17" t="str">
        <f t="shared" si="1"/>
        <v>HDFCBANK</v>
      </c>
      <c r="I17">
        <f t="shared" si="2"/>
        <v>0</v>
      </c>
    </row>
    <row r="18" spans="1:9" x14ac:dyDescent="0.2">
      <c r="A18" s="9" t="s">
        <v>65</v>
      </c>
      <c r="B18" t="s">
        <v>155</v>
      </c>
      <c r="C18" s="9">
        <v>-7.1918464655699996E-2</v>
      </c>
      <c r="D18">
        <v>0.273470858082</v>
      </c>
      <c r="E18">
        <v>174</v>
      </c>
      <c r="F18">
        <v>61</v>
      </c>
      <c r="G18">
        <f t="shared" si="0"/>
        <v>0</v>
      </c>
      <c r="H18" t="str">
        <f t="shared" si="1"/>
        <v>HEROMOTOCO</v>
      </c>
      <c r="I18">
        <f t="shared" si="2"/>
        <v>0</v>
      </c>
    </row>
    <row r="19" spans="1:9" x14ac:dyDescent="0.2">
      <c r="A19" t="s">
        <v>68</v>
      </c>
      <c r="B19" t="s">
        <v>155</v>
      </c>
      <c r="C19">
        <v>2.9926466610699998E-3</v>
      </c>
      <c r="D19">
        <v>0.45659254232500002</v>
      </c>
      <c r="E19">
        <v>180</v>
      </c>
      <c r="F19">
        <v>67</v>
      </c>
      <c r="G19">
        <f t="shared" si="0"/>
        <v>1</v>
      </c>
      <c r="H19" t="str">
        <f t="shared" si="1"/>
        <v>HINDALCO</v>
      </c>
      <c r="I19">
        <f t="shared" si="2"/>
        <v>1</v>
      </c>
    </row>
    <row r="20" spans="1:9" x14ac:dyDescent="0.2">
      <c r="A20" s="9" t="s">
        <v>71</v>
      </c>
      <c r="B20" t="s">
        <v>155</v>
      </c>
      <c r="C20" s="9">
        <v>-0.15989870952099999</v>
      </c>
      <c r="D20">
        <v>0.29983343779400001</v>
      </c>
      <c r="E20">
        <v>193</v>
      </c>
      <c r="F20">
        <v>64</v>
      </c>
      <c r="G20">
        <f t="shared" si="0"/>
        <v>0</v>
      </c>
      <c r="H20" t="str">
        <f t="shared" si="1"/>
        <v>HINDUNILVR</v>
      </c>
      <c r="I20">
        <f t="shared" si="2"/>
        <v>0</v>
      </c>
    </row>
    <row r="21" spans="1:9" x14ac:dyDescent="0.2">
      <c r="A21" t="s">
        <v>78</v>
      </c>
      <c r="B21" t="s">
        <v>155</v>
      </c>
      <c r="C21">
        <v>5.2519212436000003E-2</v>
      </c>
      <c r="D21">
        <v>0.21796936907600001</v>
      </c>
      <c r="E21">
        <v>178</v>
      </c>
      <c r="F21">
        <v>63</v>
      </c>
      <c r="G21">
        <f t="shared" si="0"/>
        <v>1</v>
      </c>
      <c r="H21" t="str">
        <f t="shared" si="1"/>
        <v>INDUSINDBK</v>
      </c>
      <c r="I21">
        <f t="shared" si="2"/>
        <v>1</v>
      </c>
    </row>
    <row r="22" spans="1:9" x14ac:dyDescent="0.2">
      <c r="A22" t="s">
        <v>82</v>
      </c>
      <c r="B22" t="s">
        <v>155</v>
      </c>
      <c r="C22">
        <v>0.16748489499999999</v>
      </c>
      <c r="D22">
        <v>0.137706935</v>
      </c>
      <c r="E22">
        <v>164</v>
      </c>
      <c r="F22">
        <v>66</v>
      </c>
      <c r="G22">
        <f t="shared" si="0"/>
        <v>1</v>
      </c>
      <c r="H22" t="str">
        <f t="shared" si="1"/>
        <v>INFY</v>
      </c>
      <c r="I22">
        <f t="shared" si="2"/>
        <v>1</v>
      </c>
    </row>
    <row r="23" spans="1:9" x14ac:dyDescent="0.2">
      <c r="A23" t="s">
        <v>85</v>
      </c>
      <c r="B23" t="s">
        <v>155</v>
      </c>
      <c r="C23">
        <v>0.220509697689</v>
      </c>
      <c r="D23">
        <v>0.27750495576500001</v>
      </c>
      <c r="E23">
        <v>165</v>
      </c>
      <c r="F23">
        <v>71</v>
      </c>
      <c r="G23">
        <f t="shared" si="0"/>
        <v>1</v>
      </c>
      <c r="H23" t="str">
        <f t="shared" si="1"/>
        <v>IOC</v>
      </c>
      <c r="I23">
        <f t="shared" si="2"/>
        <v>1</v>
      </c>
    </row>
    <row r="24" spans="1:9" x14ac:dyDescent="0.2">
      <c r="A24" s="9" t="s">
        <v>88</v>
      </c>
      <c r="B24" t="s">
        <v>155</v>
      </c>
      <c r="C24" s="9">
        <v>-0.113619366419</v>
      </c>
      <c r="D24">
        <v>0.21674295269900001</v>
      </c>
      <c r="E24">
        <v>182</v>
      </c>
      <c r="F24">
        <v>67</v>
      </c>
      <c r="G24">
        <f t="shared" si="0"/>
        <v>0</v>
      </c>
      <c r="H24" t="str">
        <f t="shared" si="1"/>
        <v>ITC</v>
      </c>
      <c r="I24">
        <f t="shared" si="2"/>
        <v>0</v>
      </c>
    </row>
    <row r="25" spans="1:9" x14ac:dyDescent="0.2">
      <c r="A25" s="9" t="s">
        <v>91</v>
      </c>
      <c r="B25" t="s">
        <v>155</v>
      </c>
      <c r="C25" s="9">
        <v>-0.17013047424</v>
      </c>
      <c r="D25">
        <v>0.209265060897</v>
      </c>
      <c r="E25">
        <v>190</v>
      </c>
      <c r="F25">
        <v>60</v>
      </c>
      <c r="G25">
        <f t="shared" si="0"/>
        <v>0</v>
      </c>
      <c r="H25" t="str">
        <f t="shared" si="1"/>
        <v>KOTAKBANK</v>
      </c>
      <c r="I25">
        <f t="shared" si="2"/>
        <v>0</v>
      </c>
    </row>
    <row r="26" spans="1:9" x14ac:dyDescent="0.2">
      <c r="A26" t="s">
        <v>94</v>
      </c>
      <c r="B26" t="s">
        <v>155</v>
      </c>
      <c r="C26">
        <v>0.22572046796299999</v>
      </c>
      <c r="D26">
        <v>0.180216940129</v>
      </c>
      <c r="E26">
        <v>171</v>
      </c>
      <c r="F26">
        <v>68</v>
      </c>
      <c r="G26">
        <f t="shared" si="0"/>
        <v>1</v>
      </c>
      <c r="H26" t="str">
        <f t="shared" si="1"/>
        <v>LT</v>
      </c>
      <c r="I26">
        <f t="shared" si="2"/>
        <v>1</v>
      </c>
    </row>
    <row r="27" spans="1:9" x14ac:dyDescent="0.2">
      <c r="A27" t="s">
        <v>97</v>
      </c>
      <c r="B27" t="s">
        <v>155</v>
      </c>
      <c r="C27">
        <v>0.112613675357</v>
      </c>
      <c r="D27">
        <v>0.11927780184</v>
      </c>
      <c r="E27">
        <v>167</v>
      </c>
      <c r="F27">
        <v>70</v>
      </c>
      <c r="G27">
        <f t="shared" si="0"/>
        <v>1</v>
      </c>
      <c r="H27" t="str">
        <f t="shared" si="1"/>
        <v>LUPIN</v>
      </c>
      <c r="I27">
        <f t="shared" si="2"/>
        <v>1</v>
      </c>
    </row>
    <row r="28" spans="1:9" x14ac:dyDescent="0.2">
      <c r="A28" s="9" t="s">
        <v>100</v>
      </c>
      <c r="B28" t="s">
        <v>155</v>
      </c>
      <c r="C28" s="9">
        <v>-0.31176473592600001</v>
      </c>
      <c r="D28">
        <v>0.39541685747400002</v>
      </c>
      <c r="E28">
        <v>183</v>
      </c>
      <c r="F28">
        <v>57</v>
      </c>
      <c r="G28">
        <f t="shared" si="0"/>
        <v>0</v>
      </c>
      <c r="H28" t="str">
        <f t="shared" si="1"/>
        <v>M&amp;M</v>
      </c>
      <c r="I28">
        <f t="shared" si="2"/>
        <v>0</v>
      </c>
    </row>
    <row r="29" spans="1:9" x14ac:dyDescent="0.2">
      <c r="A29" t="s">
        <v>103</v>
      </c>
      <c r="B29" t="s">
        <v>155</v>
      </c>
      <c r="C29">
        <v>0.331257148492</v>
      </c>
      <c r="D29">
        <v>0.16593035087300001</v>
      </c>
      <c r="E29">
        <v>159</v>
      </c>
      <c r="F29">
        <v>64</v>
      </c>
      <c r="G29">
        <f t="shared" si="0"/>
        <v>1</v>
      </c>
      <c r="H29" t="str">
        <f t="shared" si="1"/>
        <v>MARUTI</v>
      </c>
      <c r="I29">
        <f t="shared" si="2"/>
        <v>1</v>
      </c>
    </row>
    <row r="30" spans="1:9" x14ac:dyDescent="0.2">
      <c r="A30" t="s">
        <v>106</v>
      </c>
      <c r="B30" t="s">
        <v>155</v>
      </c>
      <c r="C30">
        <v>0.21743552885600001</v>
      </c>
      <c r="D30">
        <v>0.277076236669</v>
      </c>
      <c r="E30">
        <v>173</v>
      </c>
      <c r="F30">
        <v>72</v>
      </c>
      <c r="G30">
        <f t="shared" si="0"/>
        <v>1</v>
      </c>
      <c r="H30" t="str">
        <f t="shared" si="1"/>
        <v>NTPC</v>
      </c>
      <c r="I30">
        <f t="shared" si="2"/>
        <v>1</v>
      </c>
    </row>
    <row r="31" spans="1:9" x14ac:dyDescent="0.2">
      <c r="A31" t="s">
        <v>109</v>
      </c>
      <c r="B31" t="s">
        <v>155</v>
      </c>
      <c r="C31">
        <v>0.10755753069399999</v>
      </c>
      <c r="D31">
        <v>0.19210327863000001</v>
      </c>
      <c r="E31">
        <v>177</v>
      </c>
      <c r="F31">
        <v>67</v>
      </c>
      <c r="G31">
        <f t="shared" si="0"/>
        <v>1</v>
      </c>
      <c r="H31" t="str">
        <f t="shared" si="1"/>
        <v>ONGC</v>
      </c>
      <c r="I31">
        <f t="shared" si="2"/>
        <v>1</v>
      </c>
    </row>
    <row r="32" spans="1:9" x14ac:dyDescent="0.2">
      <c r="A32" s="9" t="s">
        <v>112</v>
      </c>
      <c r="B32" t="s">
        <v>155</v>
      </c>
      <c r="C32" s="9">
        <v>-0.38249755972999999</v>
      </c>
      <c r="D32">
        <v>0.39880264329300003</v>
      </c>
      <c r="E32">
        <v>189</v>
      </c>
      <c r="F32">
        <v>61</v>
      </c>
      <c r="G32">
        <f t="shared" si="0"/>
        <v>0</v>
      </c>
      <c r="H32" t="str">
        <f t="shared" si="1"/>
        <v>POWERGRID</v>
      </c>
      <c r="I32">
        <f t="shared" si="2"/>
        <v>0</v>
      </c>
    </row>
    <row r="33" spans="1:9" x14ac:dyDescent="0.2">
      <c r="A33" t="s">
        <v>115</v>
      </c>
      <c r="B33" t="s">
        <v>155</v>
      </c>
      <c r="C33">
        <v>4.0939957199200003E-2</v>
      </c>
      <c r="D33">
        <v>0.142361619198</v>
      </c>
      <c r="E33">
        <v>180</v>
      </c>
      <c r="F33">
        <v>71</v>
      </c>
      <c r="G33">
        <f t="shared" si="0"/>
        <v>1</v>
      </c>
      <c r="H33" t="str">
        <f t="shared" si="1"/>
        <v>RELIANCE</v>
      </c>
      <c r="I33">
        <f t="shared" si="2"/>
        <v>1</v>
      </c>
    </row>
    <row r="34" spans="1:9" x14ac:dyDescent="0.2">
      <c r="A34" t="s">
        <v>118</v>
      </c>
      <c r="B34" t="s">
        <v>155</v>
      </c>
      <c r="C34">
        <v>0.176493003589</v>
      </c>
      <c r="D34">
        <v>0.18296697183300001</v>
      </c>
      <c r="E34">
        <v>174</v>
      </c>
      <c r="F34">
        <v>62</v>
      </c>
      <c r="G34">
        <f t="shared" si="0"/>
        <v>1</v>
      </c>
      <c r="H34" t="str">
        <f t="shared" si="1"/>
        <v>SBIN</v>
      </c>
      <c r="I34">
        <f t="shared" si="2"/>
        <v>1</v>
      </c>
    </row>
    <row r="35" spans="1:9" x14ac:dyDescent="0.2">
      <c r="A35" s="9" t="s">
        <v>121</v>
      </c>
      <c r="B35" t="s">
        <v>155</v>
      </c>
      <c r="C35" s="9">
        <v>-5.9104749861100002E-2</v>
      </c>
      <c r="D35">
        <v>0.18740841712600001</v>
      </c>
      <c r="E35">
        <v>174</v>
      </c>
      <c r="F35">
        <v>63</v>
      </c>
      <c r="G35">
        <f t="shared" si="0"/>
        <v>0</v>
      </c>
      <c r="H35" t="str">
        <f t="shared" si="1"/>
        <v>SUNPHARMA</v>
      </c>
      <c r="I35">
        <f t="shared" si="2"/>
        <v>0</v>
      </c>
    </row>
    <row r="36" spans="1:9" x14ac:dyDescent="0.2">
      <c r="A36" s="9" t="s">
        <v>124</v>
      </c>
      <c r="B36" t="s">
        <v>155</v>
      </c>
      <c r="C36" s="9">
        <v>-0.104562162155</v>
      </c>
      <c r="D36">
        <v>0.39041820834899998</v>
      </c>
      <c r="E36">
        <v>187</v>
      </c>
      <c r="F36">
        <v>64</v>
      </c>
      <c r="G36">
        <f t="shared" si="0"/>
        <v>0</v>
      </c>
      <c r="H36" t="str">
        <f t="shared" si="1"/>
        <v>TATAMOTORS</v>
      </c>
      <c r="I36">
        <f t="shared" si="2"/>
        <v>0</v>
      </c>
    </row>
    <row r="37" spans="1:9" x14ac:dyDescent="0.2">
      <c r="A37" t="s">
        <v>127</v>
      </c>
      <c r="B37" t="s">
        <v>155</v>
      </c>
      <c r="C37">
        <v>0.28836002453499998</v>
      </c>
      <c r="D37">
        <v>0.32891952524099999</v>
      </c>
      <c r="E37">
        <v>169</v>
      </c>
      <c r="F37">
        <v>70</v>
      </c>
      <c r="G37">
        <f t="shared" si="0"/>
        <v>1</v>
      </c>
      <c r="H37" t="str">
        <f t="shared" si="1"/>
        <v>TATAMTRDVR</v>
      </c>
      <c r="I37">
        <f t="shared" si="2"/>
        <v>1</v>
      </c>
    </row>
    <row r="38" spans="1:9" x14ac:dyDescent="0.2">
      <c r="A38" t="s">
        <v>130</v>
      </c>
      <c r="B38" t="s">
        <v>155</v>
      </c>
      <c r="C38">
        <v>0.67954643166999995</v>
      </c>
      <c r="D38">
        <v>0.14775293417400001</v>
      </c>
      <c r="E38">
        <v>157</v>
      </c>
      <c r="F38">
        <v>69</v>
      </c>
      <c r="G38">
        <f t="shared" si="0"/>
        <v>1</v>
      </c>
      <c r="H38" t="str">
        <f t="shared" si="1"/>
        <v>TATAPOWER</v>
      </c>
      <c r="I38">
        <f t="shared" si="2"/>
        <v>1</v>
      </c>
    </row>
    <row r="39" spans="1:9" x14ac:dyDescent="0.2">
      <c r="A39" t="s">
        <v>133</v>
      </c>
      <c r="B39" t="s">
        <v>155</v>
      </c>
      <c r="C39">
        <v>0.37779787611299998</v>
      </c>
      <c r="D39">
        <v>0.16308835032899999</v>
      </c>
      <c r="E39">
        <v>172</v>
      </c>
      <c r="F39">
        <v>74</v>
      </c>
      <c r="G39">
        <f t="shared" si="0"/>
        <v>1</v>
      </c>
      <c r="H39" t="str">
        <f t="shared" si="1"/>
        <v>TATASTEEL</v>
      </c>
      <c r="I39">
        <f t="shared" si="2"/>
        <v>1</v>
      </c>
    </row>
    <row r="40" spans="1:9" x14ac:dyDescent="0.2">
      <c r="A40" t="s">
        <v>136</v>
      </c>
      <c r="B40" t="s">
        <v>155</v>
      </c>
      <c r="C40">
        <v>0.19877438090399999</v>
      </c>
      <c r="D40">
        <v>8.5239574746600003E-2</v>
      </c>
      <c r="E40">
        <v>166</v>
      </c>
      <c r="F40">
        <v>66</v>
      </c>
      <c r="G40">
        <f t="shared" si="0"/>
        <v>1</v>
      </c>
      <c r="H40" t="str">
        <f t="shared" si="1"/>
        <v>TCS</v>
      </c>
      <c r="I40">
        <f t="shared" si="2"/>
        <v>1</v>
      </c>
    </row>
    <row r="41" spans="1:9" x14ac:dyDescent="0.2">
      <c r="A41" t="s">
        <v>139</v>
      </c>
      <c r="B41" t="s">
        <v>155</v>
      </c>
      <c r="C41">
        <v>0.159131166691</v>
      </c>
      <c r="D41">
        <v>0.112235285495</v>
      </c>
      <c r="E41">
        <v>171</v>
      </c>
      <c r="F41">
        <v>73</v>
      </c>
      <c r="G41">
        <f t="shared" si="0"/>
        <v>1</v>
      </c>
      <c r="H41" t="str">
        <f t="shared" si="1"/>
        <v>TECHM</v>
      </c>
      <c r="I41">
        <f t="shared" si="2"/>
        <v>1</v>
      </c>
    </row>
    <row r="42" spans="1:9" x14ac:dyDescent="0.2">
      <c r="A42" t="s">
        <v>142</v>
      </c>
      <c r="B42" t="s">
        <v>155</v>
      </c>
      <c r="C42">
        <v>0.277421313319</v>
      </c>
      <c r="D42">
        <v>0.141147201069</v>
      </c>
      <c r="E42">
        <v>165</v>
      </c>
      <c r="F42">
        <v>66</v>
      </c>
      <c r="G42">
        <f t="shared" si="0"/>
        <v>1</v>
      </c>
      <c r="H42" t="str">
        <f t="shared" si="1"/>
        <v>ULTRACEMCO</v>
      </c>
      <c r="I42">
        <f t="shared" si="2"/>
        <v>1</v>
      </c>
    </row>
    <row r="43" spans="1:9" x14ac:dyDescent="0.2">
      <c r="A43" s="9" t="s">
        <v>146</v>
      </c>
      <c r="B43" t="s">
        <v>155</v>
      </c>
      <c r="C43" s="9">
        <v>-0.21242251404500001</v>
      </c>
      <c r="D43">
        <v>0.26216309081099998</v>
      </c>
      <c r="E43">
        <v>185</v>
      </c>
      <c r="F43">
        <v>69</v>
      </c>
      <c r="G43">
        <f t="shared" si="0"/>
        <v>0</v>
      </c>
      <c r="H43" t="str">
        <f t="shared" si="1"/>
        <v>WIPRO</v>
      </c>
      <c r="I43">
        <f t="shared" si="2"/>
        <v>0</v>
      </c>
    </row>
    <row r="44" spans="1:9" x14ac:dyDescent="0.2">
      <c r="A44" t="s">
        <v>149</v>
      </c>
      <c r="B44" t="s">
        <v>155</v>
      </c>
      <c r="C44">
        <v>0.63984695355700005</v>
      </c>
      <c r="D44">
        <v>0.139919280698</v>
      </c>
      <c r="E44">
        <v>164</v>
      </c>
      <c r="F44">
        <v>66</v>
      </c>
      <c r="G44">
        <f t="shared" si="0"/>
        <v>1</v>
      </c>
      <c r="H44" t="str">
        <f t="shared" si="1"/>
        <v>YESBANK</v>
      </c>
      <c r="I44">
        <f t="shared" si="2"/>
        <v>1</v>
      </c>
    </row>
    <row r="45" spans="1:9" x14ac:dyDescent="0.2">
      <c r="A45" t="s">
        <v>152</v>
      </c>
      <c r="B45" t="s">
        <v>155</v>
      </c>
      <c r="C45">
        <v>6.9141812131600006E-2</v>
      </c>
      <c r="D45">
        <v>0.14758618022200001</v>
      </c>
      <c r="E45">
        <v>166</v>
      </c>
      <c r="F45">
        <v>69</v>
      </c>
      <c r="G45">
        <f t="shared" si="0"/>
        <v>1</v>
      </c>
      <c r="H45" t="str">
        <f t="shared" si="1"/>
        <v>ZEEL</v>
      </c>
      <c r="I45">
        <f t="shared" si="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showRuler="0" workbookViewId="0">
      <selection activeCell="I1" sqref="I1:I49"/>
    </sheetView>
  </sheetViews>
  <sheetFormatPr baseColWidth="10" defaultRowHeight="16" x14ac:dyDescent="0.2"/>
  <sheetData>
    <row r="1" spans="1:11" x14ac:dyDescent="0.2">
      <c r="A1" t="s">
        <v>11</v>
      </c>
      <c r="B1" t="s">
        <v>157</v>
      </c>
      <c r="C1">
        <v>1.8501047313000001E-2</v>
      </c>
      <c r="D1">
        <v>0.162681361001</v>
      </c>
      <c r="E1">
        <v>181</v>
      </c>
      <c r="F1">
        <v>68</v>
      </c>
      <c r="G1" t="str">
        <f>LEFT(A1,LEN(A1)-2)</f>
        <v>ACC</v>
      </c>
      <c r="H1">
        <f>IFERROR(VLOOKUP(G1,'14data'!$H$2:$I$45,2,0),1)</f>
        <v>1</v>
      </c>
      <c r="I1">
        <f>IF(H1=1,C1,"")</f>
        <v>1.8501047313000001E-2</v>
      </c>
      <c r="J1" t="s">
        <v>159</v>
      </c>
      <c r="K1">
        <f>IF(C1&gt;0,1,0)</f>
        <v>1</v>
      </c>
    </row>
    <row r="2" spans="1:11" x14ac:dyDescent="0.2">
      <c r="A2" t="s">
        <v>14</v>
      </c>
      <c r="B2" t="s">
        <v>157</v>
      </c>
      <c r="C2">
        <v>0.32928629486</v>
      </c>
      <c r="D2">
        <v>0.214429804306</v>
      </c>
      <c r="E2">
        <v>172</v>
      </c>
      <c r="F2">
        <v>69</v>
      </c>
      <c r="G2" t="str">
        <f t="shared" ref="G2:G49" si="0">LEFT(A2,LEN(A2)-2)</f>
        <v>ADANIPORTS</v>
      </c>
      <c r="H2">
        <f>IFERROR(VLOOKUP(G2,'14data'!$H$2:$I$45,2,0),1)</f>
        <v>1</v>
      </c>
      <c r="I2">
        <f t="shared" ref="I2:I49" si="1">IF(H2=1,C2,"")</f>
        <v>0.32928629486</v>
      </c>
      <c r="J2" t="s">
        <v>160</v>
      </c>
      <c r="K2">
        <f>IF(C2&gt;0,1,0)</f>
        <v>1</v>
      </c>
    </row>
    <row r="3" spans="1:11" x14ac:dyDescent="0.2">
      <c r="A3" s="9" t="s">
        <v>17</v>
      </c>
      <c r="B3" t="s">
        <v>157</v>
      </c>
      <c r="C3" s="9">
        <v>-0.32695039328600001</v>
      </c>
      <c r="D3">
        <v>0.464347592935</v>
      </c>
      <c r="E3">
        <v>192</v>
      </c>
      <c r="F3">
        <v>70</v>
      </c>
      <c r="G3" t="str">
        <f t="shared" si="0"/>
        <v>AMBUJACEM</v>
      </c>
      <c r="H3">
        <f>IFERROR(VLOOKUP(G3,'14data'!$H$2:$I$45,2,0),1)</f>
        <v>0</v>
      </c>
      <c r="I3" t="str">
        <f t="shared" si="1"/>
        <v/>
      </c>
      <c r="J3" t="s">
        <v>161</v>
      </c>
      <c r="K3">
        <f>IF(C3&gt;0,1,0)</f>
        <v>0</v>
      </c>
    </row>
    <row r="4" spans="1:11" x14ac:dyDescent="0.2">
      <c r="A4" t="s">
        <v>20</v>
      </c>
      <c r="B4" t="s">
        <v>157</v>
      </c>
      <c r="C4">
        <v>-0.13379479313000001</v>
      </c>
      <c r="D4">
        <v>0.27815908918799997</v>
      </c>
      <c r="E4">
        <v>185</v>
      </c>
      <c r="F4">
        <v>60</v>
      </c>
      <c r="G4" t="str">
        <f t="shared" si="0"/>
        <v>ASIANPAINT</v>
      </c>
      <c r="H4">
        <f>IFERROR(VLOOKUP(G4,'14data'!$H$2:$I$45,2,0),1)</f>
        <v>1</v>
      </c>
      <c r="I4">
        <f t="shared" si="1"/>
        <v>-0.13379479313000001</v>
      </c>
      <c r="J4" t="s">
        <v>162</v>
      </c>
      <c r="K4">
        <f>IF(C4&gt;0,1,0)</f>
        <v>0</v>
      </c>
    </row>
    <row r="5" spans="1:11" x14ac:dyDescent="0.2">
      <c r="A5" t="s">
        <v>23</v>
      </c>
      <c r="B5" t="s">
        <v>157</v>
      </c>
      <c r="C5">
        <v>0.21134557251</v>
      </c>
      <c r="D5">
        <v>0.23256571000000001</v>
      </c>
      <c r="E5">
        <v>185</v>
      </c>
      <c r="F5">
        <v>75</v>
      </c>
      <c r="G5" t="str">
        <f t="shared" si="0"/>
        <v>AUROPHARMA</v>
      </c>
      <c r="H5">
        <f>IFERROR(VLOOKUP(G5,'14data'!$H$2:$I$45,2,0),1)</f>
        <v>1</v>
      </c>
      <c r="I5">
        <f t="shared" si="1"/>
        <v>0.21134557251</v>
      </c>
      <c r="J5" t="s">
        <v>163</v>
      </c>
      <c r="K5">
        <f>IF(C5&gt;0,1,0)</f>
        <v>1</v>
      </c>
    </row>
    <row r="6" spans="1:11" x14ac:dyDescent="0.2">
      <c r="A6" t="s">
        <v>26</v>
      </c>
      <c r="B6" t="s">
        <v>157</v>
      </c>
      <c r="C6">
        <v>0.43202267813599998</v>
      </c>
      <c r="D6">
        <v>0.107200019996</v>
      </c>
      <c r="E6">
        <v>175</v>
      </c>
      <c r="F6">
        <v>77</v>
      </c>
      <c r="G6" t="str">
        <f t="shared" si="0"/>
        <v>AXISBANK</v>
      </c>
      <c r="H6">
        <f>IFERROR(VLOOKUP(G6,'14data'!$H$2:$I$45,2,0),1)</f>
        <v>1</v>
      </c>
      <c r="I6">
        <f t="shared" si="1"/>
        <v>0.43202267813599998</v>
      </c>
      <c r="J6" t="s">
        <v>164</v>
      </c>
      <c r="K6">
        <f>IF(C6&gt;0,1,0)</f>
        <v>1</v>
      </c>
    </row>
    <row r="7" spans="1:11" x14ac:dyDescent="0.2">
      <c r="A7" s="9" t="s">
        <v>29</v>
      </c>
      <c r="B7" t="s">
        <v>157</v>
      </c>
      <c r="C7" s="9">
        <v>3.4849707161399998E-2</v>
      </c>
      <c r="D7" s="9">
        <v>0.225479432279</v>
      </c>
      <c r="E7">
        <v>183</v>
      </c>
      <c r="F7">
        <v>67</v>
      </c>
      <c r="G7" t="str">
        <f t="shared" si="0"/>
        <v>BAJAJ-AUTO</v>
      </c>
      <c r="H7">
        <f>IFERROR(VLOOKUP(G7,'14data'!$H$2:$I$45,2,0),1)</f>
        <v>0</v>
      </c>
      <c r="I7" t="str">
        <f t="shared" si="1"/>
        <v/>
      </c>
      <c r="J7" t="s">
        <v>165</v>
      </c>
      <c r="K7">
        <f>IF(C7&gt;0,1,0)</f>
        <v>1</v>
      </c>
    </row>
    <row r="8" spans="1:11" x14ac:dyDescent="0.2">
      <c r="A8" t="s">
        <v>32</v>
      </c>
      <c r="B8" t="s">
        <v>157</v>
      </c>
      <c r="C8">
        <v>0.123897374367</v>
      </c>
      <c r="D8">
        <v>0.29252589265000001</v>
      </c>
      <c r="E8">
        <v>186</v>
      </c>
      <c r="F8">
        <v>64</v>
      </c>
      <c r="G8" t="str">
        <f t="shared" si="0"/>
        <v>BANKBARODA</v>
      </c>
      <c r="H8">
        <f>IFERROR(VLOOKUP(G8,'14data'!$H$2:$I$45,2,0),1)</f>
        <v>1</v>
      </c>
      <c r="I8">
        <f t="shared" si="1"/>
        <v>0.123897374367</v>
      </c>
      <c r="J8" t="s">
        <v>166</v>
      </c>
      <c r="K8">
        <f>IF(C8&gt;0,1,0)</f>
        <v>1</v>
      </c>
    </row>
    <row r="9" spans="1:11" x14ac:dyDescent="0.2">
      <c r="A9" s="9" t="s">
        <v>35</v>
      </c>
      <c r="B9" t="s">
        <v>157</v>
      </c>
      <c r="C9" s="9">
        <v>7.1409573848899996E-2</v>
      </c>
      <c r="D9">
        <v>0.26304400760399999</v>
      </c>
      <c r="E9">
        <v>180</v>
      </c>
      <c r="F9">
        <v>64</v>
      </c>
      <c r="G9" t="str">
        <f t="shared" si="0"/>
        <v>BHARTIARTL</v>
      </c>
      <c r="H9">
        <f>IFERROR(VLOOKUP(G9,'14data'!$H$2:$I$45,2,0),1)</f>
        <v>0</v>
      </c>
      <c r="I9" t="str">
        <f t="shared" si="1"/>
        <v/>
      </c>
      <c r="J9" t="s">
        <v>167</v>
      </c>
      <c r="K9">
        <f>IF(C9&gt;0,1,0)</f>
        <v>1</v>
      </c>
    </row>
    <row r="10" spans="1:11" x14ac:dyDescent="0.2">
      <c r="A10" t="s">
        <v>37</v>
      </c>
      <c r="B10" t="s">
        <v>157</v>
      </c>
      <c r="C10">
        <v>0.71965432705099996</v>
      </c>
      <c r="D10">
        <v>0.114838171346</v>
      </c>
      <c r="E10">
        <v>166</v>
      </c>
      <c r="F10">
        <v>79</v>
      </c>
      <c r="G10" t="str">
        <f t="shared" si="0"/>
        <v>BOSCHLTD</v>
      </c>
      <c r="H10">
        <f>IFERROR(VLOOKUP(G10,'14data'!$H$2:$I$45,2,0),1)</f>
        <v>1</v>
      </c>
      <c r="I10">
        <f t="shared" si="1"/>
        <v>0.71965432705099996</v>
      </c>
      <c r="J10" t="s">
        <v>168</v>
      </c>
      <c r="K10">
        <f>IF(C10&gt;0,1,0)</f>
        <v>1</v>
      </c>
    </row>
    <row r="11" spans="1:11" x14ac:dyDescent="0.2">
      <c r="A11" t="s">
        <v>40</v>
      </c>
      <c r="B11" t="s">
        <v>157</v>
      </c>
      <c r="C11">
        <v>0.22030132742200001</v>
      </c>
      <c r="D11">
        <v>0.13199641609099999</v>
      </c>
      <c r="E11">
        <v>183</v>
      </c>
      <c r="F11">
        <v>75</v>
      </c>
      <c r="G11" t="str">
        <f t="shared" si="0"/>
        <v>BPCL</v>
      </c>
      <c r="H11">
        <f>IFERROR(VLOOKUP(G11,'14data'!$H$2:$I$45,2,0),1)</f>
        <v>1</v>
      </c>
      <c r="I11">
        <f t="shared" si="1"/>
        <v>0.22030132742200001</v>
      </c>
      <c r="J11" t="s">
        <v>169</v>
      </c>
      <c r="K11">
        <f>IF(C11&gt;0,1,0)</f>
        <v>1</v>
      </c>
    </row>
    <row r="12" spans="1:11" x14ac:dyDescent="0.2">
      <c r="A12" t="s">
        <v>43</v>
      </c>
      <c r="B12" t="s">
        <v>157</v>
      </c>
      <c r="C12">
        <v>0.14527870335400001</v>
      </c>
      <c r="D12">
        <v>0.19678749696600001</v>
      </c>
      <c r="E12">
        <v>180</v>
      </c>
      <c r="F12">
        <v>69</v>
      </c>
      <c r="G12" t="str">
        <f t="shared" si="0"/>
        <v>CIPLA</v>
      </c>
      <c r="H12">
        <f>IFERROR(VLOOKUP(G12,'14data'!$H$2:$I$45,2,0),1)</f>
        <v>1</v>
      </c>
      <c r="I12">
        <f t="shared" si="1"/>
        <v>0.14527870335400001</v>
      </c>
      <c r="J12" t="s">
        <v>170</v>
      </c>
      <c r="K12">
        <f>IF(C12&gt;0,1,0)</f>
        <v>1</v>
      </c>
    </row>
    <row r="13" spans="1:11" x14ac:dyDescent="0.2">
      <c r="A13" t="s">
        <v>46</v>
      </c>
      <c r="B13" t="s">
        <v>157</v>
      </c>
      <c r="C13">
        <v>0.18601663246899999</v>
      </c>
      <c r="D13">
        <v>0.17156314408199999</v>
      </c>
      <c r="E13">
        <v>172</v>
      </c>
      <c r="F13">
        <v>66</v>
      </c>
      <c r="G13" t="str">
        <f t="shared" si="0"/>
        <v>COALINDIA</v>
      </c>
      <c r="H13">
        <f>IFERROR(VLOOKUP(G13,'14data'!$H$2:$I$45,2,0),1)</f>
        <v>1</v>
      </c>
      <c r="I13">
        <f t="shared" si="1"/>
        <v>0.18601663246899999</v>
      </c>
      <c r="J13" t="s">
        <v>171</v>
      </c>
      <c r="K13">
        <f>IF(C13&gt;0,1,0)</f>
        <v>1</v>
      </c>
    </row>
    <row r="14" spans="1:11" x14ac:dyDescent="0.2">
      <c r="A14" t="s">
        <v>49</v>
      </c>
      <c r="B14" t="s">
        <v>157</v>
      </c>
      <c r="C14">
        <v>0.83477371906300002</v>
      </c>
      <c r="D14">
        <v>9.0862558310499997E-2</v>
      </c>
      <c r="E14">
        <v>152</v>
      </c>
      <c r="F14">
        <v>72</v>
      </c>
      <c r="G14" t="str">
        <f t="shared" si="0"/>
        <v>DRREDDY</v>
      </c>
      <c r="H14">
        <f>IFERROR(VLOOKUP(G14,'14data'!$H$2:$I$45,2,0),1)</f>
        <v>1</v>
      </c>
      <c r="I14">
        <f t="shared" si="1"/>
        <v>0.83477371906300002</v>
      </c>
      <c r="J14" t="s">
        <v>172</v>
      </c>
      <c r="K14">
        <f>IF(C14&gt;0,1,0)</f>
        <v>1</v>
      </c>
    </row>
    <row r="15" spans="1:11" x14ac:dyDescent="0.2">
      <c r="A15" t="s">
        <v>51</v>
      </c>
      <c r="B15" t="s">
        <v>157</v>
      </c>
      <c r="C15">
        <v>0.70181999939999995</v>
      </c>
      <c r="D15">
        <v>0.157091546438</v>
      </c>
      <c r="E15">
        <v>170</v>
      </c>
      <c r="F15">
        <v>72</v>
      </c>
      <c r="G15" t="str">
        <f t="shared" si="0"/>
        <v>EICHERMOT</v>
      </c>
      <c r="H15">
        <f>IFERROR(VLOOKUP(G15,'14data'!$H$2:$I$45,2,0),1)</f>
        <v>1</v>
      </c>
      <c r="I15">
        <f t="shared" si="1"/>
        <v>0.70181999939999995</v>
      </c>
      <c r="J15" t="s">
        <v>173</v>
      </c>
      <c r="K15">
        <f>IF(C15&gt;0,1,0)</f>
        <v>1</v>
      </c>
    </row>
    <row r="16" spans="1:11" x14ac:dyDescent="0.2">
      <c r="A16" t="s">
        <v>54</v>
      </c>
      <c r="B16" t="s">
        <v>157</v>
      </c>
      <c r="C16">
        <v>0.47392177569499999</v>
      </c>
      <c r="D16">
        <v>0.153262725938</v>
      </c>
      <c r="E16">
        <v>170</v>
      </c>
      <c r="F16">
        <v>70</v>
      </c>
      <c r="G16" t="str">
        <f t="shared" si="0"/>
        <v>GAIL</v>
      </c>
      <c r="H16">
        <f>IFERROR(VLOOKUP(G16,'14data'!$H$2:$I$45,2,0),1)</f>
        <v>1</v>
      </c>
      <c r="I16">
        <f t="shared" si="1"/>
        <v>0.47392177569499999</v>
      </c>
      <c r="J16" t="s">
        <v>174</v>
      </c>
      <c r="K16">
        <f>IF(C16&gt;0,1,0)</f>
        <v>1</v>
      </c>
    </row>
    <row r="17" spans="1:11" x14ac:dyDescent="0.2">
      <c r="A17" t="s">
        <v>57</v>
      </c>
      <c r="B17" t="s">
        <v>157</v>
      </c>
      <c r="C17">
        <v>-5.9487102854600002E-2</v>
      </c>
      <c r="D17">
        <v>0.184213164037</v>
      </c>
      <c r="E17">
        <v>179</v>
      </c>
      <c r="F17">
        <v>69</v>
      </c>
      <c r="G17" t="str">
        <f t="shared" si="0"/>
        <v>HCLTECH</v>
      </c>
      <c r="H17">
        <f>IFERROR(VLOOKUP(G17,'14data'!$H$2:$I$45,2,0),1)</f>
        <v>1</v>
      </c>
      <c r="I17">
        <f t="shared" si="1"/>
        <v>-5.9487102854600002E-2</v>
      </c>
      <c r="J17" t="s">
        <v>175</v>
      </c>
      <c r="K17">
        <f>IF(C17&gt;0,1,0)</f>
        <v>0</v>
      </c>
    </row>
    <row r="18" spans="1:11" x14ac:dyDescent="0.2">
      <c r="A18" t="s">
        <v>60</v>
      </c>
      <c r="B18" t="s">
        <v>157</v>
      </c>
      <c r="C18">
        <v>-9.5759582731599999E-2</v>
      </c>
      <c r="D18">
        <v>0.33070826551900001</v>
      </c>
      <c r="E18">
        <v>187</v>
      </c>
      <c r="F18">
        <v>70</v>
      </c>
      <c r="G18" t="str">
        <f t="shared" si="0"/>
        <v>HDFC</v>
      </c>
      <c r="H18">
        <f>IFERROR(VLOOKUP(G18,'14data'!$H$2:$I$45,2,0),1)</f>
        <v>1</v>
      </c>
      <c r="I18">
        <f t="shared" si="1"/>
        <v>-9.5759582731599999E-2</v>
      </c>
      <c r="J18" t="s">
        <v>176</v>
      </c>
      <c r="K18">
        <f>IF(C18&gt;0,1,0)</f>
        <v>0</v>
      </c>
    </row>
    <row r="19" spans="1:11" x14ac:dyDescent="0.2">
      <c r="A19" s="9" t="s">
        <v>63</v>
      </c>
      <c r="B19" t="s">
        <v>157</v>
      </c>
      <c r="C19" s="9">
        <v>-0.63803317826899997</v>
      </c>
      <c r="D19">
        <v>0.66189710008699998</v>
      </c>
      <c r="E19">
        <v>212</v>
      </c>
      <c r="F19">
        <v>59</v>
      </c>
      <c r="G19" t="str">
        <f t="shared" si="0"/>
        <v>HDFCBANK</v>
      </c>
      <c r="H19">
        <f>IFERROR(VLOOKUP(G19,'14data'!$H$2:$I$45,2,0),1)</f>
        <v>0</v>
      </c>
      <c r="I19" t="str">
        <f t="shared" si="1"/>
        <v/>
      </c>
      <c r="J19" t="s">
        <v>177</v>
      </c>
      <c r="K19">
        <f>IF(C19&gt;0,1,0)</f>
        <v>0</v>
      </c>
    </row>
    <row r="20" spans="1:11" x14ac:dyDescent="0.2">
      <c r="A20" s="9" t="s">
        <v>66</v>
      </c>
      <c r="B20" t="s">
        <v>157</v>
      </c>
      <c r="C20" s="9">
        <v>5.4920067947400002E-2</v>
      </c>
      <c r="D20">
        <v>0.211157110349</v>
      </c>
      <c r="E20">
        <v>180</v>
      </c>
      <c r="F20">
        <v>65</v>
      </c>
      <c r="G20" t="str">
        <f t="shared" si="0"/>
        <v>HEROMOTOCO</v>
      </c>
      <c r="H20">
        <f>IFERROR(VLOOKUP(G20,'14data'!$H$2:$I$45,2,0),1)</f>
        <v>0</v>
      </c>
      <c r="I20" t="str">
        <f t="shared" si="1"/>
        <v/>
      </c>
      <c r="J20" t="s">
        <v>178</v>
      </c>
      <c r="K20">
        <f>IF(C20&gt;0,1,0)</f>
        <v>1</v>
      </c>
    </row>
    <row r="21" spans="1:11" x14ac:dyDescent="0.2">
      <c r="A21" t="s">
        <v>69</v>
      </c>
      <c r="B21" t="s">
        <v>157</v>
      </c>
      <c r="C21">
        <v>0.28189185926900001</v>
      </c>
      <c r="D21">
        <v>0.21456806171500001</v>
      </c>
      <c r="E21">
        <v>180</v>
      </c>
      <c r="F21">
        <v>68</v>
      </c>
      <c r="G21" t="str">
        <f t="shared" si="0"/>
        <v>HINDALCO</v>
      </c>
      <c r="H21">
        <f>IFERROR(VLOOKUP(G21,'14data'!$H$2:$I$45,2,0),1)</f>
        <v>1</v>
      </c>
      <c r="I21">
        <f t="shared" si="1"/>
        <v>0.28189185926900001</v>
      </c>
      <c r="J21" t="s">
        <v>179</v>
      </c>
      <c r="K21">
        <f>IF(C21&gt;0,1,0)</f>
        <v>1</v>
      </c>
    </row>
    <row r="22" spans="1:11" x14ac:dyDescent="0.2">
      <c r="A22" s="9" t="s">
        <v>72</v>
      </c>
      <c r="B22" t="s">
        <v>157</v>
      </c>
      <c r="C22" s="9">
        <v>7.2403930170300002E-2</v>
      </c>
      <c r="D22">
        <v>0.29527455229999999</v>
      </c>
      <c r="E22">
        <v>182</v>
      </c>
      <c r="F22">
        <v>66</v>
      </c>
      <c r="G22" t="str">
        <f t="shared" si="0"/>
        <v>HINDUNILVR</v>
      </c>
      <c r="H22">
        <f>IFERROR(VLOOKUP(G22,'14data'!$H$2:$I$45,2,0),1)</f>
        <v>0</v>
      </c>
      <c r="I22" t="str">
        <f t="shared" si="1"/>
        <v/>
      </c>
      <c r="J22" t="s">
        <v>180</v>
      </c>
      <c r="K22">
        <f>IF(C22&gt;0,1,0)</f>
        <v>1</v>
      </c>
    </row>
    <row r="23" spans="1:11" x14ac:dyDescent="0.2">
      <c r="A23" t="s">
        <v>74</v>
      </c>
      <c r="B23" t="s">
        <v>157</v>
      </c>
      <c r="C23">
        <v>0.40752798777400001</v>
      </c>
      <c r="D23">
        <v>0.13432566135999999</v>
      </c>
      <c r="E23">
        <v>181</v>
      </c>
      <c r="F23">
        <v>67</v>
      </c>
      <c r="G23" t="str">
        <f t="shared" si="0"/>
        <v>IBULHSGFIN</v>
      </c>
      <c r="H23">
        <f>IFERROR(VLOOKUP(G23,'14data'!$H$2:$I$45,2,0),1)</f>
        <v>1</v>
      </c>
      <c r="I23">
        <f t="shared" si="1"/>
        <v>0.40752798777400001</v>
      </c>
      <c r="J23" t="s">
        <v>181</v>
      </c>
      <c r="K23">
        <f>IF(C23&gt;0,1,0)</f>
        <v>1</v>
      </c>
    </row>
    <row r="24" spans="1:11" x14ac:dyDescent="0.2">
      <c r="A24" t="s">
        <v>76</v>
      </c>
      <c r="B24" t="s">
        <v>157</v>
      </c>
      <c r="C24">
        <v>0.226891781712</v>
      </c>
      <c r="D24">
        <v>0.19406794719000001</v>
      </c>
      <c r="E24">
        <v>178</v>
      </c>
      <c r="F24">
        <v>74</v>
      </c>
      <c r="G24" t="str">
        <f t="shared" si="0"/>
        <v>ICICIBANK</v>
      </c>
      <c r="H24">
        <f>IFERROR(VLOOKUP(G24,'14data'!$H$2:$I$45,2,0),1)</f>
        <v>1</v>
      </c>
      <c r="I24">
        <f t="shared" si="1"/>
        <v>0.226891781712</v>
      </c>
      <c r="J24" t="s">
        <v>182</v>
      </c>
      <c r="K24">
        <f>IF(C24&gt;0,1,0)</f>
        <v>1</v>
      </c>
    </row>
    <row r="25" spans="1:11" x14ac:dyDescent="0.2">
      <c r="A25" t="s">
        <v>79</v>
      </c>
      <c r="B25" t="s">
        <v>157</v>
      </c>
      <c r="C25">
        <v>-2.12027814894E-2</v>
      </c>
      <c r="D25">
        <v>0.19571885245000001</v>
      </c>
      <c r="E25">
        <v>189</v>
      </c>
      <c r="F25">
        <v>72</v>
      </c>
      <c r="G25" t="str">
        <f t="shared" si="0"/>
        <v>INDUSINDBK</v>
      </c>
      <c r="H25">
        <f>IFERROR(VLOOKUP(G25,'14data'!$H$2:$I$45,2,0),1)</f>
        <v>1</v>
      </c>
      <c r="I25">
        <f t="shared" si="1"/>
        <v>-2.12027814894E-2</v>
      </c>
      <c r="J25" t="s">
        <v>183</v>
      </c>
      <c r="K25">
        <f>IF(C25&gt;0,1,0)</f>
        <v>0</v>
      </c>
    </row>
    <row r="26" spans="1:11" x14ac:dyDescent="0.2">
      <c r="A26" t="s">
        <v>83</v>
      </c>
      <c r="B26" t="s">
        <v>157</v>
      </c>
      <c r="C26">
        <v>3.2811103483899998E-2</v>
      </c>
      <c r="D26">
        <v>0.208316542726</v>
      </c>
      <c r="E26">
        <v>176</v>
      </c>
      <c r="F26">
        <v>65</v>
      </c>
      <c r="G26" t="str">
        <f t="shared" si="0"/>
        <v>INFY</v>
      </c>
      <c r="H26">
        <f>IFERROR(VLOOKUP(G26,'14data'!$H$2:$I$45,2,0),1)</f>
        <v>1</v>
      </c>
      <c r="I26">
        <f t="shared" si="1"/>
        <v>3.2811103483899998E-2</v>
      </c>
      <c r="J26" t="s">
        <v>184</v>
      </c>
      <c r="K26">
        <f>IF(C26&gt;0,1,0)</f>
        <v>1</v>
      </c>
    </row>
    <row r="27" spans="1:11" x14ac:dyDescent="0.2">
      <c r="A27" t="s">
        <v>86</v>
      </c>
      <c r="B27" t="s">
        <v>157</v>
      </c>
      <c r="C27">
        <v>-0.198696374446</v>
      </c>
      <c r="D27">
        <v>0.28735103878899998</v>
      </c>
      <c r="E27">
        <v>193</v>
      </c>
      <c r="F27">
        <v>66</v>
      </c>
      <c r="G27" t="str">
        <f t="shared" si="0"/>
        <v>IOC</v>
      </c>
      <c r="H27">
        <f>IFERROR(VLOOKUP(G27,'14data'!$H$2:$I$45,2,0),1)</f>
        <v>1</v>
      </c>
      <c r="I27">
        <f t="shared" si="1"/>
        <v>-0.198696374446</v>
      </c>
      <c r="J27" t="s">
        <v>185</v>
      </c>
      <c r="K27">
        <f>IF(C27&gt;0,1,0)</f>
        <v>0</v>
      </c>
    </row>
    <row r="28" spans="1:11" x14ac:dyDescent="0.2">
      <c r="A28" s="9" t="s">
        <v>89</v>
      </c>
      <c r="B28" t="s">
        <v>157</v>
      </c>
      <c r="C28" s="9">
        <v>0.11157832693600001</v>
      </c>
      <c r="D28">
        <v>0.134068912885</v>
      </c>
      <c r="E28">
        <v>181</v>
      </c>
      <c r="F28">
        <v>66</v>
      </c>
      <c r="G28" t="str">
        <f t="shared" si="0"/>
        <v>ITC</v>
      </c>
      <c r="H28">
        <f>IFERROR(VLOOKUP(G28,'14data'!$H$2:$I$45,2,0),1)</f>
        <v>0</v>
      </c>
      <c r="I28" t="str">
        <f t="shared" si="1"/>
        <v/>
      </c>
      <c r="J28" t="s">
        <v>186</v>
      </c>
      <c r="K28">
        <f>IF(C28&gt;0,1,0)</f>
        <v>1</v>
      </c>
    </row>
    <row r="29" spans="1:11" x14ac:dyDescent="0.2">
      <c r="A29" s="9" t="s">
        <v>92</v>
      </c>
      <c r="B29" t="s">
        <v>157</v>
      </c>
      <c r="C29" s="9">
        <v>-0.31633131964599998</v>
      </c>
      <c r="D29">
        <v>0.43958146993699998</v>
      </c>
      <c r="E29">
        <v>196</v>
      </c>
      <c r="F29">
        <v>58</v>
      </c>
      <c r="G29" t="str">
        <f t="shared" si="0"/>
        <v>KOTAKBANK</v>
      </c>
      <c r="H29">
        <f>IFERROR(VLOOKUP(G29,'14data'!$H$2:$I$45,2,0),1)</f>
        <v>0</v>
      </c>
      <c r="I29" t="str">
        <f t="shared" si="1"/>
        <v/>
      </c>
      <c r="J29" t="s">
        <v>187</v>
      </c>
      <c r="K29">
        <f>IF(C29&gt;0,1,0)</f>
        <v>0</v>
      </c>
    </row>
    <row r="30" spans="1:11" x14ac:dyDescent="0.2">
      <c r="A30" t="s">
        <v>95</v>
      </c>
      <c r="B30" t="s">
        <v>157</v>
      </c>
      <c r="C30">
        <v>0.24457347954299999</v>
      </c>
      <c r="D30">
        <v>0.131562838366</v>
      </c>
      <c r="E30">
        <v>171</v>
      </c>
      <c r="F30">
        <v>78</v>
      </c>
      <c r="G30" t="str">
        <f t="shared" si="0"/>
        <v>LT</v>
      </c>
      <c r="H30">
        <f>IFERROR(VLOOKUP(G30,'14data'!$H$2:$I$45,2,0),1)</f>
        <v>1</v>
      </c>
      <c r="I30">
        <f t="shared" si="1"/>
        <v>0.24457347954299999</v>
      </c>
      <c r="J30" t="s">
        <v>188</v>
      </c>
      <c r="K30">
        <f>IF(C30&gt;0,1,0)</f>
        <v>1</v>
      </c>
    </row>
    <row r="31" spans="1:11" x14ac:dyDescent="0.2">
      <c r="A31" t="s">
        <v>98</v>
      </c>
      <c r="B31" t="s">
        <v>157</v>
      </c>
      <c r="C31">
        <v>0.34770891177899999</v>
      </c>
      <c r="D31">
        <v>0.23832557864199999</v>
      </c>
      <c r="E31">
        <v>171</v>
      </c>
      <c r="F31">
        <v>67</v>
      </c>
      <c r="G31" t="str">
        <f t="shared" si="0"/>
        <v>LUPIN</v>
      </c>
      <c r="H31">
        <f>IFERROR(VLOOKUP(G31,'14data'!$H$2:$I$45,2,0),1)</f>
        <v>1</v>
      </c>
      <c r="I31">
        <f t="shared" si="1"/>
        <v>0.34770891177899999</v>
      </c>
      <c r="J31" t="s">
        <v>189</v>
      </c>
      <c r="K31">
        <f>IF(C31&gt;0,1,0)</f>
        <v>1</v>
      </c>
    </row>
    <row r="32" spans="1:11" x14ac:dyDescent="0.2">
      <c r="A32" s="9" t="s">
        <v>101</v>
      </c>
      <c r="B32" t="s">
        <v>157</v>
      </c>
      <c r="C32" s="9">
        <v>9.4081781611800003E-2</v>
      </c>
      <c r="D32">
        <v>0.232829029849</v>
      </c>
      <c r="E32">
        <v>177</v>
      </c>
      <c r="F32">
        <v>67</v>
      </c>
      <c r="G32" t="str">
        <f t="shared" si="0"/>
        <v>M&amp;M</v>
      </c>
      <c r="H32">
        <f>IFERROR(VLOOKUP(G32,'14data'!$H$2:$I$45,2,0),1)</f>
        <v>0</v>
      </c>
      <c r="I32" t="str">
        <f t="shared" si="1"/>
        <v/>
      </c>
      <c r="J32" t="s">
        <v>190</v>
      </c>
      <c r="K32">
        <f>IF(C32&gt;0,1,0)</f>
        <v>1</v>
      </c>
    </row>
    <row r="33" spans="1:11" x14ac:dyDescent="0.2">
      <c r="A33" t="s">
        <v>104</v>
      </c>
      <c r="B33" t="s">
        <v>157</v>
      </c>
      <c r="C33">
        <v>0.302114807313</v>
      </c>
      <c r="D33">
        <v>7.2776257486199994E-2</v>
      </c>
      <c r="E33">
        <v>175</v>
      </c>
      <c r="F33">
        <v>64</v>
      </c>
      <c r="G33" t="str">
        <f t="shared" si="0"/>
        <v>MARUTI</v>
      </c>
      <c r="H33">
        <f>IFERROR(VLOOKUP(G33,'14data'!$H$2:$I$45,2,0),1)</f>
        <v>1</v>
      </c>
      <c r="I33">
        <f t="shared" si="1"/>
        <v>0.302114807313</v>
      </c>
      <c r="J33" t="s">
        <v>191</v>
      </c>
      <c r="K33">
        <f>IF(C33&gt;0,1,0)</f>
        <v>1</v>
      </c>
    </row>
    <row r="34" spans="1:11" x14ac:dyDescent="0.2">
      <c r="A34" t="s">
        <v>107</v>
      </c>
      <c r="B34" t="s">
        <v>157</v>
      </c>
      <c r="C34">
        <v>0.230393366563</v>
      </c>
      <c r="D34">
        <v>0.155922545982</v>
      </c>
      <c r="E34">
        <v>176</v>
      </c>
      <c r="F34">
        <v>75</v>
      </c>
      <c r="G34" t="str">
        <f t="shared" si="0"/>
        <v>NTPC</v>
      </c>
      <c r="H34">
        <f>IFERROR(VLOOKUP(G34,'14data'!$H$2:$I$45,2,0),1)</f>
        <v>1</v>
      </c>
      <c r="I34">
        <f t="shared" si="1"/>
        <v>0.230393366563</v>
      </c>
      <c r="J34" t="s">
        <v>192</v>
      </c>
      <c r="K34">
        <f>IF(C34&gt;0,1,0)</f>
        <v>1</v>
      </c>
    </row>
    <row r="35" spans="1:11" x14ac:dyDescent="0.2">
      <c r="A35" t="s">
        <v>110</v>
      </c>
      <c r="B35" t="s">
        <v>157</v>
      </c>
      <c r="C35">
        <v>0.51193596412300002</v>
      </c>
      <c r="D35">
        <v>0.110115019777</v>
      </c>
      <c r="E35">
        <v>166</v>
      </c>
      <c r="F35">
        <v>64</v>
      </c>
      <c r="G35" t="str">
        <f t="shared" si="0"/>
        <v>ONGC</v>
      </c>
      <c r="H35">
        <f>IFERROR(VLOOKUP(G35,'14data'!$H$2:$I$45,2,0),1)</f>
        <v>1</v>
      </c>
      <c r="I35">
        <f t="shared" si="1"/>
        <v>0.51193596412300002</v>
      </c>
      <c r="J35" t="s">
        <v>193</v>
      </c>
      <c r="K35">
        <f>IF(C35&gt;0,1,0)</f>
        <v>1</v>
      </c>
    </row>
    <row r="36" spans="1:11" x14ac:dyDescent="0.2">
      <c r="A36" s="9" t="s">
        <v>113</v>
      </c>
      <c r="B36" t="s">
        <v>157</v>
      </c>
      <c r="C36" s="9">
        <v>-0.22984977316399999</v>
      </c>
      <c r="D36">
        <v>0.37004617188099997</v>
      </c>
      <c r="E36">
        <v>193</v>
      </c>
      <c r="F36">
        <v>64</v>
      </c>
      <c r="G36" t="str">
        <f t="shared" si="0"/>
        <v>POWERGRID</v>
      </c>
      <c r="H36">
        <f>IFERROR(VLOOKUP(G36,'14data'!$H$2:$I$45,2,0),1)</f>
        <v>0</v>
      </c>
      <c r="I36" t="str">
        <f t="shared" si="1"/>
        <v/>
      </c>
      <c r="J36" t="s">
        <v>194</v>
      </c>
      <c r="K36">
        <f>IF(C36&gt;0,1,0)</f>
        <v>0</v>
      </c>
    </row>
    <row r="37" spans="1:11" x14ac:dyDescent="0.2">
      <c r="A37" t="s">
        <v>116</v>
      </c>
      <c r="B37" t="s">
        <v>157</v>
      </c>
      <c r="C37">
        <v>0.30171269321100003</v>
      </c>
      <c r="D37">
        <v>0.14109080036800001</v>
      </c>
      <c r="E37">
        <v>183</v>
      </c>
      <c r="F37">
        <v>73</v>
      </c>
      <c r="G37" t="str">
        <f t="shared" si="0"/>
        <v>RELIANCE</v>
      </c>
      <c r="H37">
        <f>IFERROR(VLOOKUP(G37,'14data'!$H$2:$I$45,2,0),1)</f>
        <v>1</v>
      </c>
      <c r="I37">
        <f t="shared" si="1"/>
        <v>0.30171269321100003</v>
      </c>
      <c r="J37" t="s">
        <v>195</v>
      </c>
      <c r="K37">
        <f>IF(C37&gt;0,1,0)</f>
        <v>1</v>
      </c>
    </row>
    <row r="38" spans="1:11" x14ac:dyDescent="0.2">
      <c r="A38" t="s">
        <v>119</v>
      </c>
      <c r="B38" t="s">
        <v>157</v>
      </c>
      <c r="C38">
        <v>0.132783105421</v>
      </c>
      <c r="D38">
        <v>0.14863953347</v>
      </c>
      <c r="E38">
        <v>177</v>
      </c>
      <c r="F38">
        <v>68</v>
      </c>
      <c r="G38" t="str">
        <f t="shared" si="0"/>
        <v>SBIN</v>
      </c>
      <c r="H38">
        <f>IFERROR(VLOOKUP(G38,'14data'!$H$2:$I$45,2,0),1)</f>
        <v>1</v>
      </c>
      <c r="I38">
        <f t="shared" si="1"/>
        <v>0.132783105421</v>
      </c>
      <c r="J38" t="s">
        <v>196</v>
      </c>
      <c r="K38">
        <f>IF(C38&gt;0,1,0)</f>
        <v>1</v>
      </c>
    </row>
    <row r="39" spans="1:11" x14ac:dyDescent="0.2">
      <c r="A39" s="9" t="s">
        <v>122</v>
      </c>
      <c r="B39" t="s">
        <v>157</v>
      </c>
      <c r="C39" s="9">
        <v>0.33454970521999999</v>
      </c>
      <c r="D39">
        <v>0.25463056972300002</v>
      </c>
      <c r="E39">
        <v>162</v>
      </c>
      <c r="F39">
        <v>71</v>
      </c>
      <c r="G39" t="str">
        <f t="shared" si="0"/>
        <v>SUNPHARMA</v>
      </c>
      <c r="H39">
        <f>IFERROR(VLOOKUP(G39,'14data'!$H$2:$I$45,2,0),1)</f>
        <v>0</v>
      </c>
      <c r="I39" t="str">
        <f t="shared" si="1"/>
        <v/>
      </c>
      <c r="J39" t="s">
        <v>197</v>
      </c>
      <c r="K39">
        <f>IF(C39&gt;0,1,0)</f>
        <v>1</v>
      </c>
    </row>
    <row r="40" spans="1:11" x14ac:dyDescent="0.2">
      <c r="A40" s="9" t="s">
        <v>125</v>
      </c>
      <c r="B40" t="s">
        <v>157</v>
      </c>
      <c r="C40" s="9">
        <v>0.22872064561399999</v>
      </c>
      <c r="D40">
        <v>0.228090547906</v>
      </c>
      <c r="E40">
        <v>181</v>
      </c>
      <c r="F40">
        <v>71</v>
      </c>
      <c r="G40" t="str">
        <f t="shared" si="0"/>
        <v>TATAMOTORS</v>
      </c>
      <c r="H40">
        <f>IFERROR(VLOOKUP(G40,'14data'!$H$2:$I$45,2,0),1)</f>
        <v>0</v>
      </c>
      <c r="I40" t="str">
        <f t="shared" si="1"/>
        <v/>
      </c>
      <c r="J40" t="s">
        <v>198</v>
      </c>
      <c r="K40">
        <f>IF(C40&gt;0,1,0)</f>
        <v>1</v>
      </c>
    </row>
    <row r="41" spans="1:11" x14ac:dyDescent="0.2">
      <c r="A41" t="s">
        <v>128</v>
      </c>
      <c r="B41" t="s">
        <v>157</v>
      </c>
      <c r="C41">
        <v>0.27295800432200001</v>
      </c>
      <c r="D41">
        <v>0.174033786281</v>
      </c>
      <c r="E41">
        <v>183</v>
      </c>
      <c r="F41">
        <v>73</v>
      </c>
      <c r="G41" t="str">
        <f t="shared" si="0"/>
        <v>TATAMTRDVR</v>
      </c>
      <c r="H41">
        <f>IFERROR(VLOOKUP(G41,'14data'!$H$2:$I$45,2,0),1)</f>
        <v>1</v>
      </c>
      <c r="I41">
        <f t="shared" si="1"/>
        <v>0.27295800432200001</v>
      </c>
      <c r="J41" t="s">
        <v>199</v>
      </c>
      <c r="K41">
        <f>IF(C41&gt;0,1,0)</f>
        <v>1</v>
      </c>
    </row>
    <row r="42" spans="1:11" x14ac:dyDescent="0.2">
      <c r="A42" t="s">
        <v>131</v>
      </c>
      <c r="B42" t="s">
        <v>157</v>
      </c>
      <c r="C42">
        <v>-0.14184802676800001</v>
      </c>
      <c r="D42">
        <v>0.37429398891799998</v>
      </c>
      <c r="E42">
        <v>196</v>
      </c>
      <c r="F42">
        <v>70</v>
      </c>
      <c r="G42" t="str">
        <f t="shared" si="0"/>
        <v>TATAPOWER</v>
      </c>
      <c r="H42">
        <f>IFERROR(VLOOKUP(G42,'14data'!$H$2:$I$45,2,0),1)</f>
        <v>1</v>
      </c>
      <c r="I42">
        <f t="shared" si="1"/>
        <v>-0.14184802676800001</v>
      </c>
      <c r="J42" t="s">
        <v>200</v>
      </c>
      <c r="K42">
        <f>IF(C42&gt;0,1,0)</f>
        <v>0</v>
      </c>
    </row>
    <row r="43" spans="1:11" x14ac:dyDescent="0.2">
      <c r="A43" t="s">
        <v>134</v>
      </c>
      <c r="B43" t="s">
        <v>157</v>
      </c>
      <c r="C43">
        <v>0.537272225715</v>
      </c>
      <c r="D43">
        <v>0.17632425893500001</v>
      </c>
      <c r="E43">
        <v>172</v>
      </c>
      <c r="F43">
        <v>74</v>
      </c>
      <c r="G43" t="str">
        <f t="shared" si="0"/>
        <v>TATASTEEL</v>
      </c>
      <c r="H43">
        <f>IFERROR(VLOOKUP(G43,'14data'!$H$2:$I$45,2,0),1)</f>
        <v>1</v>
      </c>
      <c r="I43">
        <f t="shared" si="1"/>
        <v>0.537272225715</v>
      </c>
      <c r="J43" t="s">
        <v>201</v>
      </c>
      <c r="K43">
        <f>IF(C43&gt;0,1,0)</f>
        <v>1</v>
      </c>
    </row>
    <row r="44" spans="1:11" x14ac:dyDescent="0.2">
      <c r="A44" t="s">
        <v>137</v>
      </c>
      <c r="B44" t="s">
        <v>157</v>
      </c>
      <c r="C44">
        <v>-9.2616778093300003E-2</v>
      </c>
      <c r="D44">
        <v>0.27721313069800002</v>
      </c>
      <c r="E44">
        <v>188</v>
      </c>
      <c r="F44">
        <v>68</v>
      </c>
      <c r="G44" t="str">
        <f t="shared" si="0"/>
        <v>TCS</v>
      </c>
      <c r="H44">
        <f>IFERROR(VLOOKUP(G44,'14data'!$H$2:$I$45,2,0),1)</f>
        <v>1</v>
      </c>
      <c r="I44">
        <f t="shared" si="1"/>
        <v>-9.2616778093300003E-2</v>
      </c>
      <c r="J44" t="s">
        <v>202</v>
      </c>
      <c r="K44">
        <f>IF(C44&gt;0,1,0)</f>
        <v>0</v>
      </c>
    </row>
    <row r="45" spans="1:11" x14ac:dyDescent="0.2">
      <c r="A45" t="s">
        <v>140</v>
      </c>
      <c r="B45" t="s">
        <v>157</v>
      </c>
      <c r="C45">
        <v>0.37647996778199999</v>
      </c>
      <c r="D45">
        <v>0.21006729361400001</v>
      </c>
      <c r="E45">
        <v>162</v>
      </c>
      <c r="F45">
        <v>74</v>
      </c>
      <c r="G45" t="str">
        <f t="shared" si="0"/>
        <v>TECHM</v>
      </c>
      <c r="H45">
        <f>IFERROR(VLOOKUP(G45,'14data'!$H$2:$I$45,2,0),1)</f>
        <v>1</v>
      </c>
      <c r="I45">
        <f t="shared" si="1"/>
        <v>0.37647996778199999</v>
      </c>
      <c r="J45" t="s">
        <v>203</v>
      </c>
      <c r="K45">
        <f>IF(C45&gt;0,1,0)</f>
        <v>1</v>
      </c>
    </row>
    <row r="46" spans="1:11" x14ac:dyDescent="0.2">
      <c r="A46" t="s">
        <v>143</v>
      </c>
      <c r="B46" t="s">
        <v>157</v>
      </c>
      <c r="C46">
        <v>0.30378051315499999</v>
      </c>
      <c r="D46">
        <v>0.178749310258</v>
      </c>
      <c r="E46">
        <v>181</v>
      </c>
      <c r="F46">
        <v>73</v>
      </c>
      <c r="G46" t="str">
        <f t="shared" si="0"/>
        <v>ULTRACEMCO</v>
      </c>
      <c r="H46">
        <f>IFERROR(VLOOKUP(G46,'14data'!$H$2:$I$45,2,0),1)</f>
        <v>1</v>
      </c>
      <c r="I46">
        <f t="shared" si="1"/>
        <v>0.30378051315499999</v>
      </c>
      <c r="J46" t="s">
        <v>204</v>
      </c>
      <c r="K46">
        <f>IF(C46&gt;0,1,0)</f>
        <v>1</v>
      </c>
    </row>
    <row r="47" spans="1:11" x14ac:dyDescent="0.2">
      <c r="A47" s="9" t="s">
        <v>147</v>
      </c>
      <c r="B47" t="s">
        <v>157</v>
      </c>
      <c r="C47" s="9">
        <v>-0.28526292565700001</v>
      </c>
      <c r="D47">
        <v>0.32606325506099998</v>
      </c>
      <c r="E47">
        <v>185</v>
      </c>
      <c r="F47">
        <v>65</v>
      </c>
      <c r="G47" t="str">
        <f t="shared" si="0"/>
        <v>WIPRO</v>
      </c>
      <c r="H47">
        <f>IFERROR(VLOOKUP(G47,'14data'!$H$2:$I$45,2,0),1)</f>
        <v>0</v>
      </c>
      <c r="I47" t="str">
        <f t="shared" si="1"/>
        <v/>
      </c>
      <c r="J47" t="s">
        <v>205</v>
      </c>
      <c r="K47">
        <f>IF(C47&gt;0,1,0)</f>
        <v>0</v>
      </c>
    </row>
    <row r="48" spans="1:11" x14ac:dyDescent="0.2">
      <c r="A48" t="s">
        <v>150</v>
      </c>
      <c r="B48" t="s">
        <v>157</v>
      </c>
      <c r="C48">
        <v>0.25747797257400001</v>
      </c>
      <c r="D48">
        <v>0.184461298789</v>
      </c>
      <c r="E48">
        <v>176</v>
      </c>
      <c r="F48">
        <v>73</v>
      </c>
      <c r="G48" t="str">
        <f t="shared" si="0"/>
        <v>YESBANK</v>
      </c>
      <c r="H48">
        <f>IFERROR(VLOOKUP(G48,'14data'!$H$2:$I$45,2,0),1)</f>
        <v>1</v>
      </c>
      <c r="I48">
        <f t="shared" si="1"/>
        <v>0.25747797257400001</v>
      </c>
      <c r="J48" t="s">
        <v>206</v>
      </c>
      <c r="K48">
        <f>IF(C48&gt;0,1,0)</f>
        <v>1</v>
      </c>
    </row>
    <row r="49" spans="1:11" x14ac:dyDescent="0.2">
      <c r="A49" t="s">
        <v>153</v>
      </c>
      <c r="B49" t="s">
        <v>157</v>
      </c>
      <c r="C49">
        <v>0.18335481280900001</v>
      </c>
      <c r="D49">
        <v>0.241541016085</v>
      </c>
      <c r="E49">
        <v>185</v>
      </c>
      <c r="F49">
        <v>65</v>
      </c>
      <c r="G49" t="str">
        <f t="shared" si="0"/>
        <v>ZEEL</v>
      </c>
      <c r="H49">
        <f>IFERROR(VLOOKUP(G49,'14data'!$H$2:$I$45,2,0),1)</f>
        <v>1</v>
      </c>
      <c r="I49">
        <f t="shared" si="1"/>
        <v>0.18335481280900001</v>
      </c>
      <c r="J49" t="s">
        <v>207</v>
      </c>
      <c r="K49">
        <f>IF(C49&gt;0,1,0)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Ruler="0" topLeftCell="A15" workbookViewId="0">
      <selection activeCell="I1" sqref="I1:I51"/>
    </sheetView>
  </sheetViews>
  <sheetFormatPr baseColWidth="10" defaultRowHeight="16" x14ac:dyDescent="0.2"/>
  <sheetData>
    <row r="1" spans="1:10" x14ac:dyDescent="0.2">
      <c r="A1" t="s">
        <v>12</v>
      </c>
      <c r="B1" t="s">
        <v>158</v>
      </c>
      <c r="C1">
        <v>4.4774805233400002E-2</v>
      </c>
      <c r="D1">
        <v>0.174588555363</v>
      </c>
      <c r="E1">
        <v>182</v>
      </c>
      <c r="F1">
        <v>69</v>
      </c>
      <c r="G1" t="str">
        <f>LEFT(A1,LEN(A1)-2)</f>
        <v>ACC</v>
      </c>
      <c r="H1">
        <f>IFERROR(VLOOKUP(G1,'15data'!$J$1:$K$49,2),1)</f>
        <v>1</v>
      </c>
      <c r="I1">
        <f>IF(H1=1,C1,"")</f>
        <v>4.4774805233400002E-2</v>
      </c>
      <c r="J1">
        <f>IF(C1&gt;0,1,0)</f>
        <v>1</v>
      </c>
    </row>
    <row r="2" spans="1:10" x14ac:dyDescent="0.2">
      <c r="A2" t="s">
        <v>15</v>
      </c>
      <c r="B2" t="s">
        <v>158</v>
      </c>
      <c r="C2">
        <v>0.29725392363800002</v>
      </c>
      <c r="D2">
        <v>0.208845384657</v>
      </c>
      <c r="E2">
        <v>172</v>
      </c>
      <c r="F2">
        <v>69</v>
      </c>
      <c r="G2" t="str">
        <f t="shared" ref="G2:G49" si="0">LEFT(A2,LEN(A2)-2)</f>
        <v>ADANIPORTS</v>
      </c>
      <c r="H2">
        <f>IFERROR(VLOOKUP(G2,'15data'!$J$1:$K$49,2),1)</f>
        <v>1</v>
      </c>
      <c r="I2">
        <f t="shared" ref="I2:I49" si="1">IF(H2=1,C2,"")</f>
        <v>0.29725392363800002</v>
      </c>
      <c r="J2">
        <f t="shared" ref="J2:J51" si="2">IF(C2&gt;0,1,0)</f>
        <v>1</v>
      </c>
    </row>
    <row r="3" spans="1:10" x14ac:dyDescent="0.2">
      <c r="A3" s="9" t="s">
        <v>18</v>
      </c>
      <c r="B3" t="s">
        <v>158</v>
      </c>
      <c r="C3" s="9">
        <v>-0.267527615557</v>
      </c>
      <c r="D3">
        <v>0.392797796112</v>
      </c>
      <c r="E3">
        <v>191</v>
      </c>
      <c r="F3">
        <v>60</v>
      </c>
      <c r="G3" t="str">
        <f t="shared" si="0"/>
        <v>AMBUJACEM</v>
      </c>
      <c r="H3">
        <f>IFERROR(VLOOKUP(G3,'15data'!$J$1:$K$49,2),1)</f>
        <v>0</v>
      </c>
      <c r="I3" t="str">
        <f t="shared" si="1"/>
        <v/>
      </c>
      <c r="J3">
        <f t="shared" si="2"/>
        <v>0</v>
      </c>
    </row>
    <row r="4" spans="1:10" x14ac:dyDescent="0.2">
      <c r="A4" t="s">
        <v>21</v>
      </c>
      <c r="B4" t="s">
        <v>158</v>
      </c>
      <c r="C4">
        <v>4.1633262187499999E-2</v>
      </c>
      <c r="D4">
        <v>0.17470127530400001</v>
      </c>
      <c r="E4">
        <v>181</v>
      </c>
      <c r="F4">
        <v>67</v>
      </c>
      <c r="G4" t="str">
        <f t="shared" si="0"/>
        <v>ASIANPAINT</v>
      </c>
      <c r="H4">
        <f>IFERROR(VLOOKUP(G4,'15data'!$J$1:$K$49,2),1)</f>
        <v>0</v>
      </c>
      <c r="I4" t="str">
        <f t="shared" si="1"/>
        <v/>
      </c>
      <c r="J4">
        <f t="shared" si="2"/>
        <v>1</v>
      </c>
    </row>
    <row r="5" spans="1:10" x14ac:dyDescent="0.2">
      <c r="A5" t="s">
        <v>24</v>
      </c>
      <c r="B5" t="s">
        <v>158</v>
      </c>
      <c r="C5">
        <v>5.2343779101700003E-2</v>
      </c>
      <c r="D5">
        <v>0.20823785263899999</v>
      </c>
      <c r="E5">
        <v>184</v>
      </c>
      <c r="F5">
        <v>78</v>
      </c>
      <c r="G5" t="str">
        <f t="shared" si="0"/>
        <v>AUROPHARMA</v>
      </c>
      <c r="H5">
        <f>IFERROR(VLOOKUP(G5,'15data'!$J$1:$K$49,2),1)</f>
        <v>1</v>
      </c>
      <c r="I5">
        <f t="shared" si="1"/>
        <v>5.2343779101700003E-2</v>
      </c>
      <c r="J5">
        <f t="shared" si="2"/>
        <v>1</v>
      </c>
    </row>
    <row r="6" spans="1:10" x14ac:dyDescent="0.2">
      <c r="A6" t="s">
        <v>27</v>
      </c>
      <c r="B6" t="s">
        <v>158</v>
      </c>
      <c r="C6">
        <v>0.262602266408</v>
      </c>
      <c r="D6">
        <v>0.19103997322300001</v>
      </c>
      <c r="E6">
        <v>173</v>
      </c>
      <c r="F6">
        <v>73</v>
      </c>
      <c r="G6" t="str">
        <f t="shared" si="0"/>
        <v>AXISBANK</v>
      </c>
      <c r="H6">
        <f>IFERROR(VLOOKUP(G6,'15data'!$J$1:$K$49,2),1)</f>
        <v>1</v>
      </c>
      <c r="I6">
        <f t="shared" si="1"/>
        <v>0.262602266408</v>
      </c>
      <c r="J6">
        <f t="shared" si="2"/>
        <v>1</v>
      </c>
    </row>
    <row r="7" spans="1:10" x14ac:dyDescent="0.2">
      <c r="A7" s="9" t="s">
        <v>30</v>
      </c>
      <c r="B7" t="s">
        <v>158</v>
      </c>
      <c r="C7" s="9">
        <v>-0.118711603128</v>
      </c>
      <c r="D7" s="9">
        <v>0.20700133564100001</v>
      </c>
      <c r="E7">
        <v>178</v>
      </c>
      <c r="F7">
        <v>65</v>
      </c>
      <c r="G7" t="str">
        <f t="shared" si="0"/>
        <v>BAJAJ-AUTO</v>
      </c>
      <c r="H7">
        <f>IFERROR(VLOOKUP(G7,'15data'!$J$1:$K$49,2),1)</f>
        <v>1</v>
      </c>
      <c r="I7">
        <f t="shared" si="1"/>
        <v>-0.118711603128</v>
      </c>
      <c r="J7">
        <f t="shared" si="2"/>
        <v>0</v>
      </c>
    </row>
    <row r="8" spans="1:10" x14ac:dyDescent="0.2">
      <c r="A8" t="s">
        <v>33</v>
      </c>
      <c r="B8" t="s">
        <v>158</v>
      </c>
      <c r="C8">
        <v>0.29458861496099997</v>
      </c>
      <c r="D8">
        <v>0.20264150624800001</v>
      </c>
      <c r="E8">
        <v>183</v>
      </c>
      <c r="F8">
        <v>73</v>
      </c>
      <c r="G8" t="str">
        <f t="shared" si="0"/>
        <v>BANKBARODA</v>
      </c>
      <c r="H8">
        <f>IFERROR(VLOOKUP(G8,'15data'!$J$1:$K$49,2),1)</f>
        <v>1</v>
      </c>
      <c r="I8">
        <f t="shared" si="1"/>
        <v>0.29458861496099997</v>
      </c>
      <c r="J8">
        <f t="shared" si="2"/>
        <v>1</v>
      </c>
    </row>
    <row r="9" spans="1:10" x14ac:dyDescent="0.2">
      <c r="A9" s="9" t="s">
        <v>36</v>
      </c>
      <c r="B9" t="s">
        <v>158</v>
      </c>
      <c r="C9" s="9">
        <v>-0.13375289889</v>
      </c>
      <c r="D9">
        <v>0.239361446309</v>
      </c>
      <c r="E9">
        <v>180</v>
      </c>
      <c r="F9">
        <v>69</v>
      </c>
      <c r="G9" t="str">
        <f t="shared" si="0"/>
        <v>BHARTIARTL</v>
      </c>
      <c r="H9">
        <f>IFERROR(VLOOKUP(G9,'15data'!$J$1:$K$49,2),1)</f>
        <v>1</v>
      </c>
      <c r="I9">
        <f t="shared" si="1"/>
        <v>-0.13375289889</v>
      </c>
      <c r="J9">
        <f t="shared" si="2"/>
        <v>0</v>
      </c>
    </row>
    <row r="10" spans="1:10" x14ac:dyDescent="0.2">
      <c r="A10" t="s">
        <v>38</v>
      </c>
      <c r="B10" t="s">
        <v>158</v>
      </c>
      <c r="C10">
        <v>0.31972889503700003</v>
      </c>
      <c r="D10">
        <v>0.14322777203600001</v>
      </c>
      <c r="E10">
        <v>170</v>
      </c>
      <c r="F10">
        <v>67</v>
      </c>
      <c r="G10" t="str">
        <f t="shared" si="0"/>
        <v>BOSCHLTD</v>
      </c>
      <c r="H10">
        <f>IFERROR(VLOOKUP(G10,'15data'!$J$1:$K$49,2),1)</f>
        <v>1</v>
      </c>
      <c r="I10">
        <f t="shared" si="1"/>
        <v>0.31972889503700003</v>
      </c>
      <c r="J10">
        <f t="shared" si="2"/>
        <v>1</v>
      </c>
    </row>
    <row r="11" spans="1:10" x14ac:dyDescent="0.2">
      <c r="A11" t="s">
        <v>41</v>
      </c>
      <c r="B11" t="s">
        <v>158</v>
      </c>
      <c r="C11">
        <v>-0.19222912375199999</v>
      </c>
      <c r="D11">
        <v>0.27135129922099999</v>
      </c>
      <c r="E11">
        <v>188</v>
      </c>
      <c r="F11">
        <v>68</v>
      </c>
      <c r="G11" t="str">
        <f t="shared" si="0"/>
        <v>BPCL</v>
      </c>
      <c r="H11">
        <f>IFERROR(VLOOKUP(G11,'15data'!$J$1:$K$49,2),1)</f>
        <v>1</v>
      </c>
      <c r="I11">
        <f t="shared" si="1"/>
        <v>-0.19222912375199999</v>
      </c>
      <c r="J11">
        <f t="shared" si="2"/>
        <v>0</v>
      </c>
    </row>
    <row r="12" spans="1:10" x14ac:dyDescent="0.2">
      <c r="A12" t="s">
        <v>44</v>
      </c>
      <c r="B12" t="s">
        <v>158</v>
      </c>
      <c r="C12">
        <v>6.5285824069400006E-2</v>
      </c>
      <c r="D12">
        <v>0.28014611205899997</v>
      </c>
      <c r="E12">
        <v>174</v>
      </c>
      <c r="F12">
        <v>71</v>
      </c>
      <c r="G12" t="str">
        <f t="shared" si="0"/>
        <v>CIPLA</v>
      </c>
      <c r="H12">
        <f>IFERROR(VLOOKUP(G12,'15data'!$J$1:$K$49,2),1)</f>
        <v>1</v>
      </c>
      <c r="I12">
        <f t="shared" si="1"/>
        <v>6.5285824069400006E-2</v>
      </c>
      <c r="J12">
        <f t="shared" si="2"/>
        <v>1</v>
      </c>
    </row>
    <row r="13" spans="1:10" x14ac:dyDescent="0.2">
      <c r="A13" t="s">
        <v>47</v>
      </c>
      <c r="B13" t="s">
        <v>158</v>
      </c>
      <c r="C13">
        <v>6.5166822856300002E-2</v>
      </c>
      <c r="D13">
        <v>0.197998928199</v>
      </c>
      <c r="E13">
        <v>183</v>
      </c>
      <c r="F13">
        <v>62</v>
      </c>
      <c r="G13" t="str">
        <f t="shared" si="0"/>
        <v>COALINDIA</v>
      </c>
      <c r="H13">
        <f>IFERROR(VLOOKUP(G13,'15data'!$J$1:$K$49,2),1)</f>
        <v>1</v>
      </c>
      <c r="I13">
        <f t="shared" si="1"/>
        <v>6.5166822856300002E-2</v>
      </c>
      <c r="J13">
        <f t="shared" si="2"/>
        <v>1</v>
      </c>
    </row>
    <row r="14" spans="1:10" x14ac:dyDescent="0.2">
      <c r="A14" t="s">
        <v>50</v>
      </c>
      <c r="B14" t="s">
        <v>158</v>
      </c>
      <c r="C14">
        <v>0.39768576578499998</v>
      </c>
      <c r="D14">
        <v>0.15378210125299999</v>
      </c>
      <c r="E14">
        <v>166</v>
      </c>
      <c r="F14">
        <v>63</v>
      </c>
      <c r="G14" t="str">
        <f t="shared" si="0"/>
        <v>DRREDDY</v>
      </c>
      <c r="H14">
        <f>IFERROR(VLOOKUP(G14,'15data'!$J$1:$K$49,2),1)</f>
        <v>1</v>
      </c>
      <c r="I14">
        <f t="shared" si="1"/>
        <v>0.39768576578499998</v>
      </c>
      <c r="J14">
        <f t="shared" si="2"/>
        <v>1</v>
      </c>
    </row>
    <row r="15" spans="1:10" x14ac:dyDescent="0.2">
      <c r="A15" t="s">
        <v>52</v>
      </c>
      <c r="B15" t="s">
        <v>158</v>
      </c>
      <c r="C15">
        <v>0.58232677091600005</v>
      </c>
      <c r="D15">
        <v>0.11363408969200001</v>
      </c>
      <c r="E15">
        <v>172</v>
      </c>
      <c r="F15">
        <v>78</v>
      </c>
      <c r="G15" t="str">
        <f t="shared" si="0"/>
        <v>EICHERMOT</v>
      </c>
      <c r="H15">
        <f>IFERROR(VLOOKUP(G15,'15data'!$J$1:$K$49,2),1)</f>
        <v>1</v>
      </c>
      <c r="I15">
        <f t="shared" si="1"/>
        <v>0.58232677091600005</v>
      </c>
      <c r="J15">
        <f t="shared" si="2"/>
        <v>1</v>
      </c>
    </row>
    <row r="16" spans="1:10" x14ac:dyDescent="0.2">
      <c r="A16" t="s">
        <v>55</v>
      </c>
      <c r="B16" t="s">
        <v>158</v>
      </c>
      <c r="C16">
        <v>-0.15617185464899999</v>
      </c>
      <c r="D16">
        <v>0.33677175698299999</v>
      </c>
      <c r="E16">
        <v>185</v>
      </c>
      <c r="F16">
        <v>65</v>
      </c>
      <c r="G16" t="str">
        <f t="shared" si="0"/>
        <v>GAIL</v>
      </c>
      <c r="H16">
        <f>IFERROR(VLOOKUP(G16,'15data'!$J$1:$K$49,2),1)</f>
        <v>1</v>
      </c>
      <c r="I16">
        <f t="shared" si="1"/>
        <v>-0.15617185464899999</v>
      </c>
      <c r="J16">
        <f t="shared" si="2"/>
        <v>0</v>
      </c>
    </row>
    <row r="17" spans="1:10" x14ac:dyDescent="0.2">
      <c r="A17" t="s">
        <v>58</v>
      </c>
      <c r="B17" t="s">
        <v>158</v>
      </c>
      <c r="C17">
        <v>-0.102450436263</v>
      </c>
      <c r="D17">
        <v>0.32576709208299998</v>
      </c>
      <c r="E17">
        <v>176</v>
      </c>
      <c r="F17">
        <v>57</v>
      </c>
      <c r="G17" t="str">
        <f t="shared" si="0"/>
        <v>HCLTECH</v>
      </c>
      <c r="H17">
        <f>IFERROR(VLOOKUP(G17,'15data'!$J$1:$K$49,2),1)</f>
        <v>0</v>
      </c>
      <c r="I17" t="str">
        <f t="shared" si="1"/>
        <v/>
      </c>
      <c r="J17">
        <f t="shared" si="2"/>
        <v>0</v>
      </c>
    </row>
    <row r="18" spans="1:10" x14ac:dyDescent="0.2">
      <c r="A18" t="s">
        <v>61</v>
      </c>
      <c r="B18" t="s">
        <v>158</v>
      </c>
      <c r="C18">
        <v>1.37131486192E-2</v>
      </c>
      <c r="D18">
        <v>0.145258714934</v>
      </c>
      <c r="E18">
        <v>183</v>
      </c>
      <c r="F18">
        <v>68</v>
      </c>
      <c r="G18" t="str">
        <f t="shared" si="0"/>
        <v>HDFC</v>
      </c>
      <c r="H18">
        <f>IFERROR(VLOOKUP(G18,'15data'!$J$1:$K$49,2),1)</f>
        <v>0</v>
      </c>
      <c r="I18" t="str">
        <f t="shared" si="1"/>
        <v/>
      </c>
      <c r="J18">
        <f t="shared" si="2"/>
        <v>1</v>
      </c>
    </row>
    <row r="19" spans="1:10" x14ac:dyDescent="0.2">
      <c r="A19" s="9" t="s">
        <v>64</v>
      </c>
      <c r="B19" t="s">
        <v>158</v>
      </c>
      <c r="C19" s="9">
        <v>-0.51486455160400002</v>
      </c>
      <c r="D19">
        <v>0.550450380041</v>
      </c>
      <c r="E19">
        <v>202</v>
      </c>
      <c r="F19">
        <v>53</v>
      </c>
      <c r="G19" t="str">
        <f t="shared" si="0"/>
        <v>HDFCBANK</v>
      </c>
      <c r="H19">
        <f>IFERROR(VLOOKUP(G19,'15data'!$J$1:$K$49,2),1)</f>
        <v>0</v>
      </c>
      <c r="I19" t="str">
        <f t="shared" si="1"/>
        <v/>
      </c>
      <c r="J19">
        <f t="shared" si="2"/>
        <v>0</v>
      </c>
    </row>
    <row r="20" spans="1:10" x14ac:dyDescent="0.2">
      <c r="A20" s="9" t="s">
        <v>67</v>
      </c>
      <c r="B20" t="s">
        <v>158</v>
      </c>
      <c r="C20" s="9">
        <v>-0.16385689757999999</v>
      </c>
      <c r="D20">
        <v>0.36013669496299999</v>
      </c>
      <c r="E20">
        <v>182</v>
      </c>
      <c r="F20">
        <v>69</v>
      </c>
      <c r="G20" t="str">
        <f t="shared" si="0"/>
        <v>HEROMOTOCO</v>
      </c>
      <c r="H20">
        <f>IFERROR(VLOOKUP(G20,'15data'!$J$1:$K$49,2),1)</f>
        <v>1</v>
      </c>
      <c r="I20">
        <f t="shared" si="1"/>
        <v>-0.16385689757999999</v>
      </c>
      <c r="J20">
        <f t="shared" si="2"/>
        <v>0</v>
      </c>
    </row>
    <row r="21" spans="1:10" x14ac:dyDescent="0.2">
      <c r="A21" t="s">
        <v>70</v>
      </c>
      <c r="B21" t="s">
        <v>158</v>
      </c>
      <c r="C21">
        <v>0.34467443275999998</v>
      </c>
      <c r="D21">
        <v>0.250199412964</v>
      </c>
      <c r="E21">
        <v>175</v>
      </c>
      <c r="F21">
        <v>79</v>
      </c>
      <c r="G21" t="str">
        <f t="shared" si="0"/>
        <v>HINDALCO</v>
      </c>
      <c r="H21">
        <f>IFERROR(VLOOKUP(G21,'15data'!$J$1:$K$49,2),1)</f>
        <v>1</v>
      </c>
      <c r="I21">
        <f t="shared" si="1"/>
        <v>0.34467443275999998</v>
      </c>
      <c r="J21">
        <f t="shared" si="2"/>
        <v>1</v>
      </c>
    </row>
    <row r="22" spans="1:10" x14ac:dyDescent="0.2">
      <c r="A22" s="9" t="s">
        <v>73</v>
      </c>
      <c r="B22" t="s">
        <v>158</v>
      </c>
      <c r="C22" s="9">
        <v>-0.152314514012</v>
      </c>
      <c r="D22">
        <v>0.23732285638299999</v>
      </c>
      <c r="E22">
        <v>191</v>
      </c>
      <c r="F22">
        <v>69</v>
      </c>
      <c r="G22" t="str">
        <f t="shared" si="0"/>
        <v>HINDUNILVR</v>
      </c>
      <c r="H22">
        <f>IFERROR(VLOOKUP(G22,'15data'!$J$1:$K$49,2),1)</f>
        <v>1</v>
      </c>
      <c r="I22">
        <f t="shared" si="1"/>
        <v>-0.152314514012</v>
      </c>
      <c r="J22">
        <f t="shared" si="2"/>
        <v>0</v>
      </c>
    </row>
    <row r="23" spans="1:10" x14ac:dyDescent="0.2">
      <c r="A23" t="s">
        <v>75</v>
      </c>
      <c r="B23" t="s">
        <v>158</v>
      </c>
      <c r="C23">
        <v>0.47696191561399998</v>
      </c>
      <c r="D23">
        <v>0.173683260673</v>
      </c>
      <c r="E23">
        <v>167</v>
      </c>
      <c r="F23">
        <v>67</v>
      </c>
      <c r="G23" t="str">
        <f t="shared" si="0"/>
        <v>IBULHSGFIN</v>
      </c>
      <c r="H23">
        <f>IFERROR(VLOOKUP(G23,'15data'!$J$1:$K$49,2),1)</f>
        <v>1</v>
      </c>
      <c r="I23">
        <f t="shared" si="1"/>
        <v>0.47696191561399998</v>
      </c>
      <c r="J23">
        <f t="shared" si="2"/>
        <v>1</v>
      </c>
    </row>
    <row r="24" spans="1:10" x14ac:dyDescent="0.2">
      <c r="A24" t="s">
        <v>77</v>
      </c>
      <c r="B24" t="s">
        <v>158</v>
      </c>
      <c r="C24">
        <v>0.41119308961599998</v>
      </c>
      <c r="D24">
        <v>0.18249705678399999</v>
      </c>
      <c r="E24">
        <v>167</v>
      </c>
      <c r="F24">
        <v>72</v>
      </c>
      <c r="G24" t="str">
        <f t="shared" si="0"/>
        <v>ICICIBANK</v>
      </c>
      <c r="H24">
        <f>IFERROR(VLOOKUP(G24,'15data'!$J$1:$K$49,2),1)</f>
        <v>1</v>
      </c>
      <c r="I24">
        <f t="shared" si="1"/>
        <v>0.41119308961599998</v>
      </c>
      <c r="J24">
        <f t="shared" si="2"/>
        <v>1</v>
      </c>
    </row>
    <row r="25" spans="1:10" x14ac:dyDescent="0.2">
      <c r="A25" t="s">
        <v>80</v>
      </c>
      <c r="B25" t="s">
        <v>158</v>
      </c>
      <c r="C25">
        <v>-9.5501377887100003E-2</v>
      </c>
      <c r="D25">
        <v>0.15505665162400001</v>
      </c>
      <c r="E25">
        <v>188</v>
      </c>
      <c r="F25">
        <v>69</v>
      </c>
      <c r="G25" t="str">
        <f t="shared" si="0"/>
        <v>INDUSINDBK</v>
      </c>
      <c r="H25">
        <f>IFERROR(VLOOKUP(G25,'15data'!$J$1:$K$49,2),1)</f>
        <v>0</v>
      </c>
      <c r="I25" t="str">
        <f t="shared" si="1"/>
        <v/>
      </c>
      <c r="J25">
        <f t="shared" si="2"/>
        <v>0</v>
      </c>
    </row>
    <row r="26" spans="1:10" x14ac:dyDescent="0.2">
      <c r="A26" t="s">
        <v>81</v>
      </c>
      <c r="B26" t="s">
        <v>158</v>
      </c>
      <c r="C26">
        <v>0.17546290564700001</v>
      </c>
      <c r="D26">
        <v>0.32914002541499998</v>
      </c>
      <c r="E26">
        <v>174</v>
      </c>
      <c r="F26">
        <v>72</v>
      </c>
      <c r="G26" t="str">
        <f t="shared" si="0"/>
        <v>INFRATEL</v>
      </c>
      <c r="H26">
        <f>IFERROR(VLOOKUP(G26,'15data'!$J$1:$K$49,2),1)</f>
        <v>0</v>
      </c>
      <c r="I26" t="str">
        <f t="shared" si="1"/>
        <v/>
      </c>
      <c r="J26">
        <f t="shared" si="2"/>
        <v>1</v>
      </c>
    </row>
    <row r="27" spans="1:10" x14ac:dyDescent="0.2">
      <c r="A27" t="s">
        <v>84</v>
      </c>
      <c r="B27" t="s">
        <v>158</v>
      </c>
      <c r="C27">
        <v>-9.8461920611799994E-2</v>
      </c>
      <c r="D27">
        <v>0.18792406847000001</v>
      </c>
      <c r="E27">
        <v>181</v>
      </c>
      <c r="F27">
        <v>67</v>
      </c>
      <c r="G27" t="str">
        <f t="shared" si="0"/>
        <v>INFY</v>
      </c>
      <c r="H27">
        <f>IFERROR(VLOOKUP(G27,'15data'!$J$1:$K$49,2),1)</f>
        <v>1</v>
      </c>
      <c r="I27">
        <f t="shared" si="1"/>
        <v>-9.8461920611799994E-2</v>
      </c>
      <c r="J27">
        <f t="shared" si="2"/>
        <v>0</v>
      </c>
    </row>
    <row r="28" spans="1:10" x14ac:dyDescent="0.2">
      <c r="A28" t="s">
        <v>87</v>
      </c>
      <c r="B28" t="s">
        <v>158</v>
      </c>
      <c r="C28">
        <v>6.2443220337599997E-2</v>
      </c>
      <c r="D28">
        <v>0.20914674240700001</v>
      </c>
      <c r="E28">
        <v>184</v>
      </c>
      <c r="F28">
        <v>72</v>
      </c>
      <c r="G28" t="str">
        <f t="shared" si="0"/>
        <v>IOC</v>
      </c>
      <c r="H28">
        <f>IFERROR(VLOOKUP(G28,'15data'!$J$1:$K$49,2),1)</f>
        <v>0</v>
      </c>
      <c r="I28" t="str">
        <f t="shared" si="1"/>
        <v/>
      </c>
      <c r="J28">
        <f t="shared" si="2"/>
        <v>1</v>
      </c>
    </row>
    <row r="29" spans="1:10" x14ac:dyDescent="0.2">
      <c r="A29" s="9" t="s">
        <v>90</v>
      </c>
      <c r="B29" t="s">
        <v>158</v>
      </c>
      <c r="C29" s="9">
        <v>-0.13327516470100001</v>
      </c>
      <c r="D29">
        <v>0.38935691690099999</v>
      </c>
      <c r="E29">
        <v>190</v>
      </c>
      <c r="F29">
        <v>65</v>
      </c>
      <c r="G29" t="str">
        <f t="shared" si="0"/>
        <v>ITC</v>
      </c>
      <c r="H29">
        <f>IFERROR(VLOOKUP(G29,'15data'!$J$1:$K$49,2),1)</f>
        <v>1</v>
      </c>
      <c r="I29">
        <f t="shared" si="1"/>
        <v>-0.13327516470100001</v>
      </c>
      <c r="J29">
        <f t="shared" si="2"/>
        <v>0</v>
      </c>
    </row>
    <row r="30" spans="1:10" x14ac:dyDescent="0.2">
      <c r="A30" s="9" t="s">
        <v>93</v>
      </c>
      <c r="B30" t="s">
        <v>158</v>
      </c>
      <c r="C30" s="9">
        <v>-0.37394774465000002</v>
      </c>
      <c r="D30">
        <v>0.387799146145</v>
      </c>
      <c r="E30">
        <v>196</v>
      </c>
      <c r="F30">
        <v>63</v>
      </c>
      <c r="G30" t="str">
        <f t="shared" si="0"/>
        <v>KOTAKBANK</v>
      </c>
      <c r="H30">
        <f>IFERROR(VLOOKUP(G30,'15data'!$J$1:$K$49,2),1)</f>
        <v>0</v>
      </c>
      <c r="I30" t="str">
        <f t="shared" si="1"/>
        <v/>
      </c>
      <c r="J30">
        <f t="shared" si="2"/>
        <v>0</v>
      </c>
    </row>
    <row r="31" spans="1:10" x14ac:dyDescent="0.2">
      <c r="A31" t="s">
        <v>96</v>
      </c>
      <c r="B31" t="s">
        <v>158</v>
      </c>
      <c r="C31">
        <v>8.4087470475700005E-2</v>
      </c>
      <c r="D31">
        <v>0.210563479345</v>
      </c>
      <c r="E31">
        <v>184</v>
      </c>
      <c r="F31">
        <v>70</v>
      </c>
      <c r="G31" t="str">
        <f t="shared" si="0"/>
        <v>LT</v>
      </c>
      <c r="H31">
        <f>IFERROR(VLOOKUP(G31,'15data'!$J$1:$K$49,2),1)</f>
        <v>1</v>
      </c>
      <c r="I31">
        <f t="shared" si="1"/>
        <v>8.4087470475700005E-2</v>
      </c>
      <c r="J31">
        <f t="shared" si="2"/>
        <v>1</v>
      </c>
    </row>
    <row r="32" spans="1:10" x14ac:dyDescent="0.2">
      <c r="A32" t="s">
        <v>99</v>
      </c>
      <c r="B32" t="s">
        <v>158</v>
      </c>
      <c r="C32">
        <v>0.48386926418699999</v>
      </c>
      <c r="D32">
        <v>0.168475417101</v>
      </c>
      <c r="E32">
        <v>168</v>
      </c>
      <c r="F32">
        <v>72</v>
      </c>
      <c r="G32" t="str">
        <f t="shared" si="0"/>
        <v>LUPIN</v>
      </c>
      <c r="H32">
        <f>IFERROR(VLOOKUP(G32,'15data'!$J$1:$K$49,2),1)</f>
        <v>1</v>
      </c>
      <c r="I32">
        <f t="shared" si="1"/>
        <v>0.48386926418699999</v>
      </c>
      <c r="J32">
        <f t="shared" si="2"/>
        <v>1</v>
      </c>
    </row>
    <row r="33" spans="1:10" x14ac:dyDescent="0.2">
      <c r="A33" s="9" t="s">
        <v>102</v>
      </c>
      <c r="B33" t="s">
        <v>158</v>
      </c>
      <c r="C33" s="9">
        <v>-0.18720243095399999</v>
      </c>
      <c r="D33">
        <v>0.35679652009899998</v>
      </c>
      <c r="E33">
        <v>185</v>
      </c>
      <c r="F33">
        <v>71</v>
      </c>
      <c r="G33" t="str">
        <f t="shared" si="0"/>
        <v>M&amp;M</v>
      </c>
      <c r="H33">
        <f>IFERROR(VLOOKUP(G33,'15data'!$J$1:$K$49,2),1)</f>
        <v>1</v>
      </c>
      <c r="I33">
        <f t="shared" si="1"/>
        <v>-0.18720243095399999</v>
      </c>
      <c r="J33">
        <f t="shared" si="2"/>
        <v>0</v>
      </c>
    </row>
    <row r="34" spans="1:10" x14ac:dyDescent="0.2">
      <c r="A34" t="s">
        <v>105</v>
      </c>
      <c r="B34" t="s">
        <v>158</v>
      </c>
      <c r="C34">
        <v>0.30562170524799998</v>
      </c>
      <c r="D34">
        <v>0.146462457761</v>
      </c>
      <c r="E34">
        <v>167</v>
      </c>
      <c r="F34">
        <v>66</v>
      </c>
      <c r="G34" t="str">
        <f t="shared" si="0"/>
        <v>MARUTI</v>
      </c>
      <c r="H34">
        <f>IFERROR(VLOOKUP(G34,'15data'!$J$1:$K$49,2),1)</f>
        <v>1</v>
      </c>
      <c r="I34">
        <f t="shared" si="1"/>
        <v>0.30562170524799998</v>
      </c>
      <c r="J34">
        <f t="shared" si="2"/>
        <v>1</v>
      </c>
    </row>
    <row r="35" spans="1:10" x14ac:dyDescent="0.2">
      <c r="A35" t="s">
        <v>108</v>
      </c>
      <c r="B35" t="s">
        <v>158</v>
      </c>
      <c r="C35">
        <v>-0.24940489706300001</v>
      </c>
      <c r="D35">
        <v>0.42793796503199999</v>
      </c>
      <c r="E35">
        <v>184</v>
      </c>
      <c r="F35">
        <v>58</v>
      </c>
      <c r="G35" t="str">
        <f t="shared" si="0"/>
        <v>NTPC</v>
      </c>
      <c r="H35">
        <f>IFERROR(VLOOKUP(G35,'15data'!$J$1:$K$49,2),1)</f>
        <v>1</v>
      </c>
      <c r="I35">
        <f t="shared" si="1"/>
        <v>-0.24940489706300001</v>
      </c>
      <c r="J35">
        <f t="shared" si="2"/>
        <v>0</v>
      </c>
    </row>
    <row r="36" spans="1:10" x14ac:dyDescent="0.2">
      <c r="A36" t="s">
        <v>111</v>
      </c>
      <c r="B36" t="s">
        <v>158</v>
      </c>
      <c r="C36">
        <v>0.21576839066</v>
      </c>
      <c r="D36">
        <v>0.27200330116400001</v>
      </c>
      <c r="E36">
        <v>174</v>
      </c>
      <c r="F36">
        <v>66</v>
      </c>
      <c r="G36" t="str">
        <f t="shared" si="0"/>
        <v>ONGC</v>
      </c>
      <c r="H36">
        <f>IFERROR(VLOOKUP(G36,'15data'!$J$1:$K$49,2),1)</f>
        <v>1</v>
      </c>
      <c r="I36">
        <f t="shared" si="1"/>
        <v>0.21576839066</v>
      </c>
      <c r="J36">
        <f t="shared" si="2"/>
        <v>1</v>
      </c>
    </row>
    <row r="37" spans="1:10" x14ac:dyDescent="0.2">
      <c r="A37" s="9" t="s">
        <v>114</v>
      </c>
      <c r="B37" t="s">
        <v>158</v>
      </c>
      <c r="C37" s="9">
        <v>-0.32404889392399999</v>
      </c>
      <c r="D37">
        <v>0.45515502152600001</v>
      </c>
      <c r="E37">
        <v>196</v>
      </c>
      <c r="F37">
        <v>62</v>
      </c>
      <c r="G37" t="str">
        <f t="shared" si="0"/>
        <v>POWERGRID</v>
      </c>
      <c r="H37">
        <f>IFERROR(VLOOKUP(G37,'15data'!$J$1:$K$49,2),1)</f>
        <v>0</v>
      </c>
      <c r="I37" t="str">
        <f t="shared" si="1"/>
        <v/>
      </c>
      <c r="J37">
        <f t="shared" si="2"/>
        <v>0</v>
      </c>
    </row>
    <row r="38" spans="1:10" x14ac:dyDescent="0.2">
      <c r="A38" t="s">
        <v>117</v>
      </c>
      <c r="B38" t="s">
        <v>158</v>
      </c>
      <c r="C38">
        <v>-8.8166076149500006E-2</v>
      </c>
      <c r="D38">
        <v>0.18870954465500001</v>
      </c>
      <c r="E38">
        <v>184</v>
      </c>
      <c r="F38">
        <v>66</v>
      </c>
      <c r="G38" t="str">
        <f t="shared" si="0"/>
        <v>RELIANCE</v>
      </c>
      <c r="H38">
        <f>IFERROR(VLOOKUP(G38,'15data'!$J$1:$K$49,2),1)</f>
        <v>1</v>
      </c>
      <c r="I38">
        <f t="shared" si="1"/>
        <v>-8.8166076149500006E-2</v>
      </c>
      <c r="J38">
        <f t="shared" si="2"/>
        <v>0</v>
      </c>
    </row>
    <row r="39" spans="1:10" x14ac:dyDescent="0.2">
      <c r="A39" t="s">
        <v>120</v>
      </c>
      <c r="B39" t="s">
        <v>158</v>
      </c>
      <c r="C39">
        <v>0.62095673568200005</v>
      </c>
      <c r="D39">
        <v>0.125510483024</v>
      </c>
      <c r="E39">
        <v>171</v>
      </c>
      <c r="F39">
        <v>73</v>
      </c>
      <c r="G39" t="str">
        <f t="shared" si="0"/>
        <v>SBIN</v>
      </c>
      <c r="H39">
        <f>IFERROR(VLOOKUP(G39,'15data'!$J$1:$K$49,2),1)</f>
        <v>1</v>
      </c>
      <c r="I39">
        <f t="shared" si="1"/>
        <v>0.62095673568200005</v>
      </c>
      <c r="J39">
        <f t="shared" si="2"/>
        <v>1</v>
      </c>
    </row>
    <row r="40" spans="1:10" x14ac:dyDescent="0.2">
      <c r="A40" s="9" t="s">
        <v>123</v>
      </c>
      <c r="B40" t="s">
        <v>158</v>
      </c>
      <c r="C40" s="9">
        <v>0.26578253489199999</v>
      </c>
      <c r="D40">
        <v>0.20242432741499999</v>
      </c>
      <c r="E40">
        <v>183</v>
      </c>
      <c r="F40">
        <v>72</v>
      </c>
      <c r="G40" t="str">
        <f t="shared" si="0"/>
        <v>SUNPHARMA</v>
      </c>
      <c r="H40">
        <f>IFERROR(VLOOKUP(G40,'15data'!$J$1:$K$49,2),1)</f>
        <v>1</v>
      </c>
      <c r="I40">
        <f t="shared" si="1"/>
        <v>0.26578253489199999</v>
      </c>
      <c r="J40">
        <f t="shared" si="2"/>
        <v>1</v>
      </c>
    </row>
    <row r="41" spans="1:10" x14ac:dyDescent="0.2">
      <c r="A41" s="9" t="s">
        <v>126</v>
      </c>
      <c r="B41" t="s">
        <v>158</v>
      </c>
      <c r="C41" s="9">
        <v>0.33625795933899999</v>
      </c>
      <c r="D41">
        <v>0.16358766407</v>
      </c>
      <c r="E41">
        <v>173</v>
      </c>
      <c r="F41">
        <v>62</v>
      </c>
      <c r="G41" t="str">
        <f t="shared" si="0"/>
        <v>TATAMOTORS</v>
      </c>
      <c r="H41">
        <f>IFERROR(VLOOKUP(G41,'15data'!$J$1:$K$49,2),1)</f>
        <v>1</v>
      </c>
      <c r="I41">
        <f t="shared" si="1"/>
        <v>0.33625795933899999</v>
      </c>
      <c r="J41">
        <f t="shared" si="2"/>
        <v>1</v>
      </c>
    </row>
    <row r="42" spans="1:10" x14ac:dyDescent="0.2">
      <c r="A42" t="s">
        <v>129</v>
      </c>
      <c r="B42" t="s">
        <v>158</v>
      </c>
      <c r="C42">
        <v>-6.8311114745699994E-2</v>
      </c>
      <c r="D42">
        <v>0.27602477134499998</v>
      </c>
      <c r="E42">
        <v>179</v>
      </c>
      <c r="F42">
        <v>66</v>
      </c>
      <c r="G42" t="str">
        <f t="shared" si="0"/>
        <v>TATAMTRDVR</v>
      </c>
      <c r="H42">
        <f>IFERROR(VLOOKUP(G42,'15data'!$J$1:$K$49,2),1)</f>
        <v>1</v>
      </c>
      <c r="I42">
        <f t="shared" si="1"/>
        <v>-6.8311114745699994E-2</v>
      </c>
      <c r="J42">
        <f t="shared" si="2"/>
        <v>0</v>
      </c>
    </row>
    <row r="43" spans="1:10" x14ac:dyDescent="0.2">
      <c r="A43" t="s">
        <v>132</v>
      </c>
      <c r="B43" t="s">
        <v>158</v>
      </c>
      <c r="C43">
        <v>-0.23834456979999999</v>
      </c>
      <c r="D43">
        <v>0.39054531355299998</v>
      </c>
      <c r="E43">
        <v>184</v>
      </c>
      <c r="F43">
        <v>60</v>
      </c>
      <c r="G43" t="str">
        <f t="shared" si="0"/>
        <v>TATAPOWER</v>
      </c>
      <c r="H43">
        <f>IFERROR(VLOOKUP(G43,'15data'!$J$1:$K$49,2),1)</f>
        <v>0</v>
      </c>
      <c r="I43" t="str">
        <f t="shared" si="1"/>
        <v/>
      </c>
      <c r="J43">
        <f t="shared" si="2"/>
        <v>0</v>
      </c>
    </row>
    <row r="44" spans="1:10" x14ac:dyDescent="0.2">
      <c r="A44" t="s">
        <v>135</v>
      </c>
      <c r="B44" t="s">
        <v>158</v>
      </c>
      <c r="C44">
        <v>0.23671382875200001</v>
      </c>
      <c r="D44">
        <v>0.28342158821899999</v>
      </c>
      <c r="E44">
        <v>171</v>
      </c>
      <c r="F44">
        <v>72</v>
      </c>
      <c r="G44" t="str">
        <f t="shared" si="0"/>
        <v>TATASTEEL</v>
      </c>
      <c r="H44">
        <f>IFERROR(VLOOKUP(G44,'15data'!$J$1:$K$49,2),1)</f>
        <v>1</v>
      </c>
      <c r="I44">
        <f t="shared" si="1"/>
        <v>0.23671382875200001</v>
      </c>
      <c r="J44">
        <f t="shared" si="2"/>
        <v>1</v>
      </c>
    </row>
    <row r="45" spans="1:10" x14ac:dyDescent="0.2">
      <c r="A45" t="s">
        <v>138</v>
      </c>
      <c r="B45" t="s">
        <v>158</v>
      </c>
      <c r="C45">
        <v>0.35592570231199999</v>
      </c>
      <c r="D45">
        <v>9.1758832957300002E-2</v>
      </c>
      <c r="E45">
        <v>157</v>
      </c>
      <c r="F45">
        <v>69</v>
      </c>
      <c r="G45" t="str">
        <f t="shared" si="0"/>
        <v>TCS</v>
      </c>
      <c r="H45">
        <f>IFERROR(VLOOKUP(G45,'15data'!$J$1:$K$49,2),1)</f>
        <v>0</v>
      </c>
      <c r="I45" t="str">
        <f t="shared" si="1"/>
        <v/>
      </c>
      <c r="J45">
        <f t="shared" si="2"/>
        <v>1</v>
      </c>
    </row>
    <row r="46" spans="1:10" x14ac:dyDescent="0.2">
      <c r="A46" t="s">
        <v>141</v>
      </c>
      <c r="B46" t="s">
        <v>158</v>
      </c>
      <c r="C46">
        <v>0.17356845548499999</v>
      </c>
      <c r="D46">
        <v>0.19273183725599999</v>
      </c>
      <c r="E46">
        <v>164</v>
      </c>
      <c r="F46">
        <v>67</v>
      </c>
      <c r="G46" t="str">
        <f t="shared" si="0"/>
        <v>TECHM</v>
      </c>
      <c r="H46">
        <f>IFERROR(VLOOKUP(G46,'15data'!$J$1:$K$49,2),1)</f>
        <v>1</v>
      </c>
      <c r="I46">
        <f t="shared" si="1"/>
        <v>0.17356845548499999</v>
      </c>
      <c r="J46">
        <f t="shared" si="2"/>
        <v>1</v>
      </c>
    </row>
    <row r="47" spans="1:10" x14ac:dyDescent="0.2">
      <c r="A47" t="s">
        <v>144</v>
      </c>
      <c r="B47" t="s">
        <v>158</v>
      </c>
      <c r="C47">
        <v>5.0972280778199999E-2</v>
      </c>
      <c r="D47">
        <v>0.183155921926</v>
      </c>
      <c r="E47">
        <v>185</v>
      </c>
      <c r="F47">
        <v>61</v>
      </c>
      <c r="G47" t="str">
        <f t="shared" si="0"/>
        <v>ULTRACEMCO</v>
      </c>
      <c r="H47">
        <f>IFERROR(VLOOKUP(G47,'15data'!$J$1:$K$49,2),1)</f>
        <v>1</v>
      </c>
      <c r="I47">
        <f t="shared" si="1"/>
        <v>5.0972280778199999E-2</v>
      </c>
      <c r="J47">
        <f t="shared" si="2"/>
        <v>1</v>
      </c>
    </row>
    <row r="48" spans="1:10" x14ac:dyDescent="0.2">
      <c r="A48" t="s">
        <v>145</v>
      </c>
      <c r="B48" t="s">
        <v>158</v>
      </c>
      <c r="C48">
        <v>1.13896102272</v>
      </c>
      <c r="D48">
        <v>0.19943201023500001</v>
      </c>
      <c r="E48">
        <v>174</v>
      </c>
      <c r="F48">
        <v>79</v>
      </c>
      <c r="G48" t="str">
        <f t="shared" si="0"/>
        <v>VEDL</v>
      </c>
      <c r="H48">
        <f>IFERROR(VLOOKUP(G48,'15data'!$J$1:$K$49,2),1)</f>
        <v>1</v>
      </c>
      <c r="I48">
        <f t="shared" si="1"/>
        <v>1.13896102272</v>
      </c>
      <c r="J48">
        <f t="shared" si="2"/>
        <v>1</v>
      </c>
    </row>
    <row r="49" spans="1:10" x14ac:dyDescent="0.2">
      <c r="A49" s="9" t="s">
        <v>148</v>
      </c>
      <c r="B49" t="s">
        <v>158</v>
      </c>
      <c r="C49" s="9">
        <v>-0.271363857436</v>
      </c>
      <c r="D49">
        <v>0.325421831775</v>
      </c>
      <c r="E49">
        <v>199</v>
      </c>
      <c r="F49">
        <v>70</v>
      </c>
      <c r="G49" t="str">
        <f t="shared" si="0"/>
        <v>WIPRO</v>
      </c>
      <c r="H49">
        <f>IFERROR(VLOOKUP(G49,'15data'!$J$1:$K$49,2),1)</f>
        <v>0</v>
      </c>
      <c r="I49" t="str">
        <f t="shared" si="1"/>
        <v/>
      </c>
      <c r="J49">
        <f t="shared" si="2"/>
        <v>0</v>
      </c>
    </row>
    <row r="50" spans="1:10" x14ac:dyDescent="0.2">
      <c r="A50" t="s">
        <v>151</v>
      </c>
      <c r="B50" t="s">
        <v>158</v>
      </c>
      <c r="C50">
        <v>0.12669564225499999</v>
      </c>
      <c r="D50">
        <v>0.25953036319700001</v>
      </c>
      <c r="E50">
        <v>184</v>
      </c>
      <c r="F50">
        <v>69</v>
      </c>
      <c r="G50" t="str">
        <f t="shared" ref="G50:G51" si="3">LEFT(A50,LEN(A50)-2)</f>
        <v>YESBANK</v>
      </c>
      <c r="H50">
        <f>IFERROR(VLOOKUP(G50,'15data'!$J$1:$K$49,2),1)</f>
        <v>1</v>
      </c>
      <c r="I50">
        <f t="shared" ref="I50:I51" si="4">IF(H50=1,C50,"")</f>
        <v>0.12669564225499999</v>
      </c>
      <c r="J50">
        <f t="shared" si="2"/>
        <v>1</v>
      </c>
    </row>
    <row r="51" spans="1:10" x14ac:dyDescent="0.2">
      <c r="A51" t="s">
        <v>154</v>
      </c>
      <c r="B51" t="s">
        <v>158</v>
      </c>
      <c r="C51">
        <v>-0.13305694149399999</v>
      </c>
      <c r="D51">
        <v>0.23537338226999999</v>
      </c>
      <c r="E51">
        <v>198</v>
      </c>
      <c r="F51">
        <v>66</v>
      </c>
      <c r="G51" t="str">
        <f t="shared" si="3"/>
        <v>ZEEL</v>
      </c>
      <c r="H51">
        <f>IFERROR(VLOOKUP(G51,'15data'!$J$1:$K$49,2),1)</f>
        <v>1</v>
      </c>
      <c r="I51">
        <f t="shared" si="4"/>
        <v>-0.13305694149399999</v>
      </c>
      <c r="J5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psar,slope,crossover,long (2)</vt:lpstr>
      <vt:lpstr>psar,slope,crossover,long</vt:lpstr>
      <vt:lpstr>psar,slope,crossover(10,20)</vt:lpstr>
      <vt:lpstr>Sheet1</vt:lpstr>
      <vt:lpstr>14data</vt:lpstr>
      <vt:lpstr>15data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2017-06-02T05:55:56Z</dcterms:created>
  <dcterms:modified xsi:type="dcterms:W3CDTF">2017-06-05T11:38:44Z</dcterms:modified>
</cp:coreProperties>
</file>