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<sst xmlns="http://schemas.openxmlformats.org/spreadsheetml/2006/main" count="296" uniqueCount="111">
  <si>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</si>
  <si>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</si>
  <si>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</si>
  <si>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</si>
  <si>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</si>
  <si>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</si>
  <si>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</si>
  <si>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</si>
  <si>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</si>
  <si>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</si>
  <si>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</si>
  <si>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</si>
  <si>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</si>
  <si>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</si>
  <si>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</si>
  <si>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</si>
  <si>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</si>
  <si>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</si>
  <si>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</si>
  <si>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</si>
  <si>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</si>
  <si>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</si>
  <si>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บทเรียนนี้สอนใส่ข้อมูลแบบ Input Manual ด้วยผู้ใช้งานเอง</t>
  </si>
  <si>
    <t>Mary</t>
  </si>
  <si>
    <t>Johny</t>
  </si>
  <si>
    <t>Note</t>
  </si>
  <si>
    <t>การใส่ข้อมูลแบบ Array</t>
  </si>
  <si>
    <t>พิมพ์ ={} แล้วใส่ข้อมูลลงไป ตามด้วย หากเป็น , (คอมม่า) จะเรียงเป็นคอลัม(แนวนอนไปเรื่อยๆ) หากเป็น ; (เซมิโคล่อน) จะเรียงเป็นRow (แนวตั้งไปเรื่อยๆ)</t>
  </si>
  <si>
    <t xml:space="preserve">พิมพ์เป็นแบบ Matrix ได้เช่น ={1,2;3,4;5,6} เป็นต้น </t>
  </si>
  <si>
    <t>EMP_ID</t>
  </si>
  <si>
    <t>NAME</t>
  </si>
  <si>
    <t>DEPARTMENT</t>
  </si>
  <si>
    <t>POSITION</t>
  </si>
  <si>
    <t>DOB</t>
  </si>
  <si>
    <t>SALARY</t>
  </si>
  <si>
    <t>New Income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</si>
  <si>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</si>
  <si>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</si>
  <si>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</si>
  <si>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</si>
  <si>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</si>
  <si>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</si>
  <si>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</si>
  <si>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</si>
  <si>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</si>
  <si>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</si>
  <si>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อ้างอิง Cell A1</t>
  </si>
  <si>
    <t>$A$1</t>
  </si>
  <si>
    <t>อ้างอิง Cell A1 เสมอ ไม่มีการเลื่อนไปยังคอลัมหรือโรลถัดไป</t>
  </si>
  <si>
    <t>A$1</t>
  </si>
  <si>
    <t>อ้างอิง Cell A แต่เป็นโรล 1 เสมอ</t>
  </si>
  <si>
    <t>$A1</t>
  </si>
  <si>
    <t>อ้างอิง Cell A เสมอ และ โรล 1 ไม่ล็อค</t>
  </si>
  <si>
    <t>การล็อค Cell เพื่อเวลาพิมพ์สูตรหรือการใช้งานคำนวณ หาค่าอื่นๆ จะนำ Cell ที่ล็อคไว้มาคำนวณเสมอ</t>
  </si>
  <si>
    <t>DAY</t>
  </si>
  <si>
    <t>MONTH</t>
  </si>
  <si>
    <t>YEAR</t>
  </si>
  <si>
    <t>การเปลี่ยน Input เป็น Output ที่ต้องการด้วย Function</t>
  </si>
  <si>
    <t>ภายใน Funtion ประกอบด้วย =Function_Name(Argument1,Argument2..... (Argเป็นค่าที่จำเป็นต้องใส่ในฟังก์ชั่น) และ [Argument3], [Argument4] (เป็นค่าเสริมมีหรือไม่มีก็ได้)</t>
  </si>
  <si>
    <t>Segment</t>
  </si>
  <si>
    <t>High Salary</t>
  </si>
  <si>
    <t>Low Salary</t>
  </si>
  <si>
    <t xml:space="preserve">CRTL+SHIFT+ENTER </t>
  </si>
  <si>
    <t>การใช้ Array Formula เป็นฟังก์ชั่นดึงค่าข้อมูลจากสูตรที่ใส่มาเรียงกันเลยโดยไม่ต้องลากโดยกด Crtl+shift+enter หลังใส่สูตรเสร็จ</t>
  </si>
  <si>
    <t>ฟังก์ชั่น IF   =IF(เงื่อนไข, "จริง", "ไม่จริง"</t>
  </si>
  <si>
    <t>Segment 1</t>
  </si>
  <si>
    <t>Segment 2 (IFS)</t>
  </si>
  <si>
    <t>Medium Salary</t>
  </si>
  <si>
    <t>Medium</t>
  </si>
  <si>
    <t>Low</t>
  </si>
  <si>
    <t>Salary</t>
  </si>
  <si>
    <t>&gt;=100K</t>
  </si>
  <si>
    <t>High</t>
  </si>
  <si>
    <t xml:space="preserve">&gt;=50K </t>
  </si>
  <si>
    <t>Else</t>
  </si>
  <si>
    <t>IFS เป็นการสร้างหลายเงื่อนไข ในฟังก์ชั่นจะใช้ เงื่อนไข Value เงื่อนไข Value จนกว่าจะครบที่เราต้องการ</t>
  </si>
  <si>
    <t>เสริม alt+enter เพื่อขึ้นบรรทัดใหม่ระหว่างพิมพ์ฟังก์ชั่นได้</t>
  </si>
  <si>
    <t>Position Truth</t>
  </si>
  <si>
    <t>Truth Table</t>
  </si>
  <si>
    <t>p</t>
  </si>
  <si>
    <t>q</t>
  </si>
  <si>
    <t>p AND q</t>
  </si>
  <si>
    <t>p OR q</t>
  </si>
  <si>
    <t>NOT p</t>
  </si>
  <si>
    <t>AND , OR ไม่สามารถใช้กับ Array Formula ได้</t>
  </si>
  <si>
    <t>NOT คือตรงกันข้าม</t>
  </si>
  <si>
    <t>จากฟังก์ชั่นG2 เริ่มด้วยฟังก์ชั่น IF ตามด้วยเงื่อนไข ฟังก์ชั่น And ที่ระบุว่าถ้ามี marketing และ Manager จะถือว่าเป็น marketing manger แต่ถ้าไม่เข้าเงื่อนไขจะเป็น not marketing manager</t>
  </si>
  <si>
    <t>Office</t>
  </si>
  <si>
    <t>Location (IFS)</t>
  </si>
  <si>
    <t>Location (switch)</t>
  </si>
  <si>
    <t>London</t>
  </si>
  <si>
    <t>Madrid</t>
  </si>
  <si>
    <t>Tokyo</t>
  </si>
  <si>
    <t>Code</t>
  </si>
  <si>
    <t>ฟังก์ชั่น Switch เป็นการแทนค่าเมื่อเจอค่าที่กำหนด มันจะเปลี่ยนเป็นค่าที่เรากำหนดทันที Codeจะอ่านง่ายและสั้นมาก</t>
  </si>
  <si>
    <t>Snoopy</t>
  </si>
  <si>
    <t>IT</t>
  </si>
  <si>
    <t>Junior</t>
  </si>
  <si>
    <t>SUM</t>
  </si>
  <si>
    <t>AVG</t>
  </si>
  <si>
    <t>MIN</t>
  </si>
  <si>
    <t>MAX</t>
  </si>
  <si>
    <t>COUNTA</t>
  </si>
  <si>
    <t>COUNT</t>
  </si>
  <si>
    <t>Median</t>
  </si>
  <si>
    <t>ฟังก์ชั่น Sort เป็นการเรียงค่าน้อยไปมาก ที่ต้องใช้เพราะการหาค่า Median จำเป็นต้อง Sort ก่อน</t>
  </si>
  <si>
    <t>Count Number</t>
  </si>
  <si>
    <t>AVG Income</t>
  </si>
  <si>
    <t>Sum Income</t>
  </si>
  <si>
    <t>เป็นการใช้ฟังก์ชั่น CountIF ถ้าเจอตรงตามเงื่อนไขก็จะนับจำนวนที่เจอเป็นผลลัพธ์ออกมา</t>
  </si>
  <si>
    <t>AverageIF เป็นการหาค่าเฉลี่ยโดยตั้งเงื่อนไขเช่นกัน รวมถึง SumIF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</si>
</sst>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&quot;$&quot;#,##0"/>
  </numFmts>
  <fonts count="8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rgb="FF000000"/>
      <name val="Work Sans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3" fontId="2" numFmtId="9" xfId="0" applyAlignment="1" applyFill="1" applyFont="1" applyNumberFormat="1">
      <alignment horizontal="center" readingOrder="0"/>
    </xf>
    <xf borderId="0" fillId="4" fontId="2" numFmtId="0" xfId="0" applyAlignment="1" applyFill="1" applyFont="1">
      <alignment horizontal="left" readingOrder="0"/>
    </xf>
    <xf borderId="0" fillId="0" fontId="7" numFmtId="0" xfId="0" applyAlignment="1" applyFont="1">
      <alignment horizontal="center"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  <xf borderId="0" fillId="6" fontId="1" numFmtId="0" xfId="0" applyAlignment="1" applyFill="1" applyFont="1">
      <alignment horizontal="left" readingOrder="0"/>
    </xf>
    <xf borderId="0" fillId="6" fontId="1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0" fontId="2" numFmtId="166" xfId="0" applyFont="1" applyNumberFormat="1"/>
    <xf borderId="0" fillId="0" fontId="2" numFmtId="166" xfId="0" applyFont="1" applyNumberFormat="1"/>
    <xf borderId="0" fillId="0" fontId="2" numFmtId="166" xfId="0" applyAlignment="1" applyFont="1" applyNumberForma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'Lesson1 - Why Google Sheets'!A1" ref="B2"/>
    <hyperlink display="Lesson2 - Input Data" location="'Lesson2 - Input Data'!A1" ref="B3"/>
    <hyperlink display="Lesson3 - Cell Reference" location="'Lesson3 - Cell Reference'!A1" ref="B4"/>
    <hyperlink display="Lesson4 - What is Function" location="'Lesson4 - What is Function'!A1" ref="B5"/>
    <hyperlink display="Lesson5 - IF Array" location="'Lesson5 - IF Array'!A1" ref="B6"/>
    <hyperlink display="Lesson6 - IFS" location="'Lesson6 - IFS'!A1" ref="B7"/>
    <hyperlink display="Lesson7 - AND OR NOT" location="'Lesson7 - AND OR NOT'!A1" ref="B8"/>
    <hyperlink display="Lesson8 - SWITCH" location="'Lesson8 - SWITCH'!A1" ref="B9"/>
    <hyperlink display="Lesson9 - Average Sum" location="'Lesson9 - Average Sum'!A1" ref="B10"/>
    <hyperlink display="Lesson10 - Average If" location="'Lesson10 - Average If'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4" max="4" width="13.0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2" t="s">
        <v>22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23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24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>
        <f t="array" ref="A7:E7">{1, 2, 3, 4, 5}</f>
        <v>1</v>
      </c>
      <c r="B7" s="13">
        <v>2.0</v>
      </c>
      <c r="C7" s="13">
        <v>3.0</v>
      </c>
      <c r="D7" s="13">
        <v>4.0</v>
      </c>
      <c r="E7" s="13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 t="str">
        <f t="array" ref="A9:A12">{"Toy"; "Anna"; "John"; "David"}</f>
        <v>Toy</v>
      </c>
      <c r="B9" s="11"/>
      <c r="C9" s="13">
        <f t="array" ref="C9:D11">{100, 200; 300, 400; 500, 600}</f>
        <v>100</v>
      </c>
      <c r="D9" s="13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3" t="s">
        <v>21</v>
      </c>
      <c r="B10" s="11"/>
      <c r="C10" s="13">
        <v>300.0</v>
      </c>
      <c r="D10" s="13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20</v>
      </c>
      <c r="B11" s="11"/>
      <c r="C11" s="13">
        <v>500.0</v>
      </c>
      <c r="D11" s="13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4" t="s">
        <v>25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 t="s">
        <v>26</v>
      </c>
      <c r="B15" s="12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/>
      <c r="B16" s="12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19">
        <f t="shared" ref="G2:G6" si="1">F2*(1+$I$2)</f>
        <v>120000</v>
      </c>
      <c r="H2" s="11"/>
      <c r="I2" s="20">
        <v>0.2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19">
        <f t="shared" si="1"/>
        <v>102000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19">
        <f t="shared" si="1"/>
        <v>66000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19">
        <f t="shared" si="1"/>
        <v>108000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19">
        <f t="shared" si="1"/>
        <v>54000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2"/>
      <c r="B8" s="12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43</v>
      </c>
      <c r="B9" s="12" t="s">
        <v>44</v>
      </c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2" t="s">
        <v>45</v>
      </c>
      <c r="B10" s="21" t="s">
        <v>46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2" t="s">
        <v>47</v>
      </c>
      <c r="B11" s="12" t="s">
        <v>48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2" t="s">
        <v>49</v>
      </c>
      <c r="B12" s="12" t="s">
        <v>50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51</v>
      </c>
      <c r="B13" s="12" t="s">
        <v>52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2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2" t="s">
        <v>53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54</v>
      </c>
      <c r="H1" s="16" t="s">
        <v>55</v>
      </c>
      <c r="I1" s="16" t="s">
        <v>56</v>
      </c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22">
        <f t="shared" ref="G2:G6" si="1">DAY(E2)</f>
        <v>31</v>
      </c>
      <c r="H2" s="22">
        <f t="shared" ref="H2:H6" si="2">Month(E2)</f>
        <v>5</v>
      </c>
      <c r="I2" s="22">
        <f t="shared" ref="I2:I6" si="3">YEAR(E2)</f>
        <v>1980</v>
      </c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22">
        <f t="shared" si="1"/>
        <v>15</v>
      </c>
      <c r="H3" s="22">
        <f t="shared" si="2"/>
        <v>3</v>
      </c>
      <c r="I3" s="22">
        <f t="shared" si="3"/>
        <v>1985</v>
      </c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22">
        <f t="shared" si="1"/>
        <v>28</v>
      </c>
      <c r="H4" s="22">
        <f t="shared" si="2"/>
        <v>2</v>
      </c>
      <c r="I4" s="22">
        <f t="shared" si="3"/>
        <v>1990</v>
      </c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22">
        <f t="shared" si="1"/>
        <v>25</v>
      </c>
      <c r="H5" s="22">
        <f t="shared" si="2"/>
        <v>12</v>
      </c>
      <c r="I5" s="22">
        <f t="shared" si="3"/>
        <v>1986</v>
      </c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22">
        <f t="shared" si="1"/>
        <v>9</v>
      </c>
      <c r="H6" s="22">
        <f t="shared" si="2"/>
        <v>9</v>
      </c>
      <c r="I6" s="22">
        <f t="shared" si="3"/>
        <v>1988</v>
      </c>
    </row>
    <row r="10">
      <c r="A10" s="21" t="s">
        <v>25</v>
      </c>
    </row>
    <row r="11">
      <c r="A11" s="21" t="s">
        <v>57</v>
      </c>
    </row>
    <row r="12">
      <c r="A12" s="21" t="s">
        <v>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4" t="s">
        <v>35</v>
      </c>
      <c r="H1" s="14" t="s">
        <v>59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23">
        <f t="array" ref="G2:G6">F2:F6*(1+$L$6)</f>
        <v>110000</v>
      </c>
      <c r="H2" s="24" t="str">
        <f t="array" ref="H2:H6">IF(F2:F6&gt;50000,"High Salary", "Low Salary")</f>
        <v>High Salary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25">
        <v>93500.00000000001</v>
      </c>
      <c r="H3" s="22" t="s">
        <v>60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25">
        <v>60500.00000000001</v>
      </c>
      <c r="H4" s="24" t="s">
        <v>60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25">
        <v>99000.00000000001</v>
      </c>
      <c r="H5" s="24" t="s">
        <v>60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25">
        <v>49500.00000000001</v>
      </c>
      <c r="H6" s="24" t="s">
        <v>61</v>
      </c>
      <c r="I6" s="11"/>
      <c r="J6" s="11"/>
      <c r="K6" s="11"/>
      <c r="L6" s="26">
        <v>0.1</v>
      </c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62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2" t="s">
        <v>25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2" t="s">
        <v>63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2" t="s">
        <v>64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2" t="s">
        <v>65</v>
      </c>
      <c r="H1" s="12" t="s">
        <v>66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24" t="str">
        <f t="array" ref="G2:G6">IF(F2:F6&gt;=100000,"High Salary", IF(F2:F6&gt;=50000, "Medium Salary", "Low Salary"))</f>
        <v>High Salary</v>
      </c>
      <c r="H2" s="24" t="str">
        <f t="array" ref="H2:H6">IFS(F2:F6&gt;=100000,"High",F2:F6&gt;=50000,"Medium",F2:F6&lt;50000,"Low")</f>
        <v>High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24" t="s">
        <v>67</v>
      </c>
      <c r="H3" s="24" t="s">
        <v>68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24" t="s">
        <v>67</v>
      </c>
      <c r="H4" s="24" t="s">
        <v>68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24" t="s">
        <v>67</v>
      </c>
      <c r="H5" s="24" t="s">
        <v>68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24" t="s">
        <v>61</v>
      </c>
      <c r="H6" s="24" t="s">
        <v>69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70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2" t="s">
        <v>71</v>
      </c>
      <c r="F9" s="12" t="s">
        <v>72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2" t="s">
        <v>73</v>
      </c>
      <c r="F10" s="12" t="s">
        <v>68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2" t="s">
        <v>74</v>
      </c>
      <c r="F11" s="12" t="s">
        <v>69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2" t="s">
        <v>25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2" t="s">
        <v>75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2" t="s">
        <v>76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2" t="s">
        <v>77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11" t="str">
        <f t="shared" ref="G2:G6" si="1">IF( AND(C2="Marketing",D2="Manager"),"This person is marketing manager","Not Marketing Manager")</f>
        <v>Not Marketing Manager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11" t="str">
        <f t="shared" si="1"/>
        <v>Not Marketing Manager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7">
        <v>3.0</v>
      </c>
      <c r="B4" s="27" t="s">
        <v>39</v>
      </c>
      <c r="C4" s="27" t="s">
        <v>37</v>
      </c>
      <c r="D4" s="27" t="s">
        <v>40</v>
      </c>
      <c r="E4" s="18">
        <v>32932.0</v>
      </c>
      <c r="F4" s="19">
        <v>55000.0</v>
      </c>
      <c r="G4" s="11" t="str">
        <f t="shared" si="1"/>
        <v>This person is marketing manager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11" t="str">
        <f t="shared" si="1"/>
        <v>Not Marketing Manager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11" t="str">
        <f t="shared" si="1"/>
        <v>Not Marketing Manager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8" t="s">
        <v>78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8" t="s">
        <v>79</v>
      </c>
      <c r="B10" s="28" t="s">
        <v>80</v>
      </c>
      <c r="C10" s="28" t="s">
        <v>81</v>
      </c>
      <c r="D10" s="28" t="s">
        <v>82</v>
      </c>
      <c r="E10" s="28" t="s">
        <v>83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2" t="b">
        <v>1</v>
      </c>
      <c r="B11" s="12" t="b">
        <v>1</v>
      </c>
      <c r="C11" s="11" t="b">
        <f t="array" ref="C11">AND(A11,B11)</f>
        <v>1</v>
      </c>
      <c r="D11" s="11" t="b">
        <f t="shared" ref="D11:D14" si="2">OR(A11,B11)</f>
        <v>1</v>
      </c>
      <c r="E11" s="11" t="b">
        <f t="shared" ref="E11:E14" si="3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2" t="b">
        <v>1</v>
      </c>
      <c r="B12" s="12" t="b">
        <v>0</v>
      </c>
      <c r="C12" s="11" t="b">
        <f t="array" ref="C12">AND(A12,B12)</f>
        <v>0</v>
      </c>
      <c r="D12" s="11" t="b">
        <f t="shared" si="2"/>
        <v>1</v>
      </c>
      <c r="E12" s="11" t="b">
        <f t="shared" si="3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2" t="b">
        <v>0</v>
      </c>
      <c r="B13" s="12" t="b">
        <v>1</v>
      </c>
      <c r="C13" s="11" t="b">
        <f t="array" ref="C13">AND(A13,B13)</f>
        <v>0</v>
      </c>
      <c r="D13" s="11" t="b">
        <f t="shared" si="2"/>
        <v>1</v>
      </c>
      <c r="E13" s="11" t="b">
        <f t="shared" si="3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2" t="b">
        <v>0</v>
      </c>
      <c r="B14" s="12" t="b">
        <v>0</v>
      </c>
      <c r="C14" s="11" t="b">
        <f t="array" ref="C14">AND(A14,B14)</f>
        <v>0</v>
      </c>
      <c r="D14" s="11" t="b">
        <f t="shared" si="2"/>
        <v>0</v>
      </c>
      <c r="E14" s="11" t="b">
        <f t="shared" si="3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2" t="s">
        <v>25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29" t="s">
        <v>84</v>
      </c>
      <c r="B18" s="30"/>
      <c r="C18" s="3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2" t="s">
        <v>85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2" t="s">
        <v>86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</cols>
  <sheetData>
    <row r="1">
      <c r="A1" s="31" t="s">
        <v>29</v>
      </c>
      <c r="B1" s="31" t="s">
        <v>30</v>
      </c>
      <c r="C1" s="31" t="s">
        <v>31</v>
      </c>
      <c r="D1" s="31" t="s">
        <v>32</v>
      </c>
      <c r="E1" s="31" t="s">
        <v>33</v>
      </c>
      <c r="F1" s="32" t="s">
        <v>34</v>
      </c>
      <c r="G1" s="32" t="s">
        <v>87</v>
      </c>
      <c r="H1" s="33" t="s">
        <v>88</v>
      </c>
      <c r="I1" s="33" t="s">
        <v>89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14">
        <v>1.0</v>
      </c>
      <c r="H2" s="24" t="str">
        <f t="array" ref="H2:H6">IFS(G2:G6=1,"London",G2:G6=2,"Madrid",G2:G6=3,"Tokyo")</f>
        <v>London</v>
      </c>
      <c r="I2" s="24" t="str">
        <f t="array" ref="I2:I6">SWITCH(G2:G6,1,"London",2,"Madrid",3,"Tokyo")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14">
        <v>1.0</v>
      </c>
      <c r="H3" s="24" t="s">
        <v>90</v>
      </c>
      <c r="I3" s="24" t="s">
        <v>90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14">
        <v>2.0</v>
      </c>
      <c r="H4" s="24" t="s">
        <v>91</v>
      </c>
      <c r="I4" s="24" t="s">
        <v>91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14">
        <v>3.0</v>
      </c>
      <c r="H5" s="24" t="s">
        <v>92</v>
      </c>
      <c r="I5" s="24" t="s">
        <v>92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14">
        <v>2.0</v>
      </c>
      <c r="H6" s="24" t="s">
        <v>91</v>
      </c>
      <c r="I6" s="24" t="s">
        <v>91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3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6" t="s">
        <v>93</v>
      </c>
      <c r="B8" s="37" t="s">
        <v>87</v>
      </c>
      <c r="C8" s="11"/>
      <c r="D8" s="11"/>
      <c r="E8" s="11"/>
      <c r="F8" s="11"/>
      <c r="G8" s="3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38">
        <v>1.0</v>
      </c>
      <c r="B9" s="39" t="s">
        <v>90</v>
      </c>
      <c r="C9" s="11"/>
      <c r="D9" s="11"/>
      <c r="E9" s="11"/>
      <c r="F9" s="11"/>
      <c r="G9" s="3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38">
        <v>2.0</v>
      </c>
      <c r="B10" s="39" t="s">
        <v>91</v>
      </c>
      <c r="C10" s="11"/>
      <c r="D10" s="11"/>
      <c r="E10" s="11"/>
      <c r="F10" s="11"/>
      <c r="G10" s="3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38">
        <v>3.0</v>
      </c>
      <c r="B11" s="39" t="s">
        <v>92</v>
      </c>
      <c r="C11" s="11"/>
      <c r="D11" s="11"/>
      <c r="E11" s="11"/>
      <c r="F11" s="11"/>
      <c r="G11" s="3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3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25</v>
      </c>
      <c r="B13" s="11"/>
      <c r="C13" s="11"/>
      <c r="D13" s="11"/>
      <c r="E13" s="11"/>
      <c r="F13" s="11"/>
      <c r="G13" s="3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2" t="s">
        <v>94</v>
      </c>
      <c r="B14" s="11"/>
      <c r="C14" s="11"/>
      <c r="D14" s="11"/>
      <c r="E14" s="11"/>
      <c r="F14" s="11"/>
      <c r="G14" s="3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3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3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3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3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3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3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3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3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3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3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3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3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3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3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3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3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3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3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3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3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3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3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3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3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3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3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3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3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3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3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3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3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3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3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3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3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3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3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3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3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3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3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3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3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3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3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3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3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3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3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3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3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3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3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3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3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3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3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3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3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3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3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3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3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3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3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3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3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3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3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3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3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3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3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3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3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3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3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3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3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3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3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3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3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3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3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3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3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3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3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3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3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3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3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3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3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3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3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3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3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3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3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3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3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3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3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3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3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3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3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3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3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3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3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3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3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3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3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3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3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3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3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3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3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3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3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3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3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3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3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3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3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3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3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3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3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3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3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3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3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3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3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3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3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3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3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3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3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3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3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3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3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3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3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3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3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3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3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3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3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3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3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3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3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3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3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3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3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3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3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3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3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3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3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3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3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3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3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3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3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3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3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3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3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3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3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3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3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3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3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3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3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3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3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3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3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3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3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3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3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3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3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3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3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3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3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3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3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3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3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3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3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3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3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3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3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3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3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3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3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3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3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3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3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3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3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3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3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3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3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3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3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3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3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3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3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3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3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3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3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3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3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3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3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3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3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3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3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3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3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3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3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3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3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3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3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3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3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3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3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3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3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3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3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3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3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3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3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3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3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3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3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3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3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3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3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3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3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3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3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3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3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3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3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3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3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3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3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3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3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3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3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3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3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3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3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3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3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3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3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3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3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3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3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3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3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3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3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3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3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3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3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3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3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3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3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3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3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3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3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3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3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3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3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3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3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3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3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3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3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3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3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3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3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3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3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3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3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3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3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3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3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3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3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3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3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3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3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3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3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3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3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3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3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3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3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3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3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3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3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3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3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3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3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3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3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3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3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3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3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3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3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3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3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3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3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3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3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3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3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3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3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3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3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3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3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3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3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3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3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3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3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3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3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3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3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3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3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3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3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3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3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3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3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3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3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3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3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3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3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3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3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3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3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3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3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3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3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3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3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3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3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3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3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3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3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3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3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3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3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3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3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3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3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3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3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3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3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3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3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3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3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3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3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3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3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3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3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3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3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3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3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3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3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3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3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3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3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3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3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3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3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3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3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3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3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3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3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3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3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3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3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3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3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3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3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3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35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3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3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3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3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3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3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3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3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3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3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3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3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3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3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3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3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3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3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3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3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3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3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3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3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3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3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3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3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3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3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3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3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3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3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3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3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3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3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3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3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3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3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3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3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3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3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3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3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3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3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3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3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3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3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3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3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3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3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3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3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3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3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3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3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3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3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3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3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3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3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3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3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3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3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3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3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3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3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3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3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3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3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3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3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3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3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3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3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3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3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3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3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3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3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3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3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3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3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3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3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3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3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3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3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3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3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3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3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3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3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3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3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3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3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3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3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3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3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3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3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3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3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3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3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3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3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3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3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3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3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3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3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3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3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3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3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3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3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3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3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3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3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3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3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3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3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3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3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3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3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3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3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3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3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3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3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3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3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3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3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3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3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3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3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3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3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3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3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3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3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3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3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3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3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3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3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3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3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3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3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3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3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3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3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3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3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3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3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3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3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3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3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3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3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3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3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3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3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3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3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3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3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3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3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3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3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3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3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3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3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3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3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3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3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3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3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3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3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3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3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3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3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3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3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3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3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3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3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3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3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3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3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3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3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3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3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3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3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3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3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3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3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3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3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3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3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3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3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3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3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3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3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3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3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3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3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3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3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3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3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3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3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3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3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3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3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3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3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3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3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3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3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3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3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3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3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3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3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3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3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3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3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3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3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3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3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3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3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3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3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3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3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3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3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3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3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3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3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3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3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3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3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3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3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3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3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3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3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3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3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3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3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3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3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3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3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3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3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3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3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3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3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3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3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3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3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3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3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3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3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3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3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3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3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3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3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3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3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3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3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3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3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3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3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3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3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3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3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3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3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3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3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3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3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3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3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3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3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3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3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3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3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3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3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3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3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3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3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3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3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3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3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3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3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3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3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3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3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3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3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3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3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3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3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3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3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3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3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3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3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3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3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3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3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3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3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3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3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3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3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3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3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3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3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3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3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3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3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3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3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3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3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3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3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3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3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3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3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3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3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3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3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3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3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3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3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3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3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3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3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3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3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3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3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3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3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3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3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3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3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3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3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3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3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3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3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3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3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3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3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3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3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3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3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3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3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3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3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3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3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3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3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3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3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3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3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3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3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3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3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3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3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3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3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3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3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3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3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3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3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3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3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3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3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3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3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3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3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3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3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3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3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3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3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3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35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35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3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3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35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3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35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3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3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3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35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35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35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11"/>
      <c r="H2" s="40">
        <f t="array" ref="H2:H7">SORT(F2:F7)</f>
        <v>35000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11"/>
      <c r="H3" s="41">
        <v>45000.0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11"/>
      <c r="H4" s="41">
        <v>55000.0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11"/>
      <c r="H5" s="41">
        <v>85000.0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11"/>
      <c r="H6" s="41">
        <v>90000.0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7">
        <v>6.0</v>
      </c>
      <c r="B7" s="17" t="s">
        <v>95</v>
      </c>
      <c r="C7" s="17" t="s">
        <v>96</v>
      </c>
      <c r="D7" s="17" t="s">
        <v>97</v>
      </c>
      <c r="E7" s="18">
        <v>34890.0</v>
      </c>
      <c r="F7" s="42">
        <v>35000.0</v>
      </c>
      <c r="G7" s="11"/>
      <c r="H7" s="41">
        <v>100000.0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1" t="s">
        <v>98</v>
      </c>
      <c r="B9" s="41">
        <f>SUM(F2:F6)</f>
        <v>375000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1" t="s">
        <v>99</v>
      </c>
      <c r="B10" s="41">
        <f>Average(F2:F6)</f>
        <v>75000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2" t="s">
        <v>100</v>
      </c>
      <c r="B11" s="41">
        <f>MIN(F2:F6)</f>
        <v>45000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2" t="s">
        <v>101</v>
      </c>
      <c r="B12" s="41">
        <f>MAX(F2:F6)</f>
        <v>100000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102</v>
      </c>
      <c r="B13" s="11">
        <f>COUNTA(F1:F6)</f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2" t="s">
        <v>103</v>
      </c>
      <c r="B14" s="11">
        <f>COUNT(F1:F6)</f>
        <v>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2" t="s">
        <v>104</v>
      </c>
      <c r="B16" s="11">
        <f>MEDIAN(H:H)</f>
        <v>70000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2" t="s">
        <v>25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2" t="s">
        <v>105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7">
        <v>1.0</v>
      </c>
      <c r="B2" s="17" t="s">
        <v>19</v>
      </c>
      <c r="C2" s="17" t="s">
        <v>36</v>
      </c>
      <c r="D2" s="17" t="s">
        <v>36</v>
      </c>
      <c r="E2" s="18">
        <v>29372.0</v>
      </c>
      <c r="F2" s="19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7">
        <v>2.0</v>
      </c>
      <c r="B3" s="17" t="s">
        <v>20</v>
      </c>
      <c r="C3" s="17" t="s">
        <v>37</v>
      </c>
      <c r="D3" s="17" t="s">
        <v>38</v>
      </c>
      <c r="E3" s="18">
        <v>31121.0</v>
      </c>
      <c r="F3" s="19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7">
        <v>3.0</v>
      </c>
      <c r="B4" s="17" t="s">
        <v>39</v>
      </c>
      <c r="C4" s="17" t="s">
        <v>37</v>
      </c>
      <c r="D4" s="17" t="s">
        <v>40</v>
      </c>
      <c r="E4" s="18">
        <v>32932.0</v>
      </c>
      <c r="F4" s="19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7">
        <v>4.0</v>
      </c>
      <c r="B5" s="17" t="s">
        <v>21</v>
      </c>
      <c r="C5" s="17" t="s">
        <v>41</v>
      </c>
      <c r="D5" s="17" t="s">
        <v>38</v>
      </c>
      <c r="E5" s="18">
        <v>31771.0</v>
      </c>
      <c r="F5" s="19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7">
        <v>5.0</v>
      </c>
      <c r="B6" s="17" t="s">
        <v>42</v>
      </c>
      <c r="C6" s="17" t="s">
        <v>41</v>
      </c>
      <c r="D6" s="17" t="s">
        <v>40</v>
      </c>
      <c r="E6" s="18">
        <v>32395.0</v>
      </c>
      <c r="F6" s="19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6" t="s">
        <v>106</v>
      </c>
      <c r="C8" s="16" t="s">
        <v>107</v>
      </c>
      <c r="D8" s="16" t="s">
        <v>108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3" t="str">
        <f>IFERROR(__xludf.DUMMYFUNCTION("UNIQUE(C2:C6)"),"CEO")</f>
        <v>CEO</v>
      </c>
      <c r="B9" s="24">
        <f t="array" ref="B9">COUNTIF($C$2:$C$6,A9)</f>
        <v>1</v>
      </c>
      <c r="C9" s="25">
        <f t="shared" ref="C9:C11" si="1">AverageIF($C$2:$C$6,A9,$F$2:$F$6)</f>
        <v>100000</v>
      </c>
      <c r="D9" s="25">
        <f t="shared" ref="D9:D11" si="2">SUMIF($C$2:$C$6,A9,$F$2:$F$6)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24">
        <f t="array" ref="B10">COUNTIF($C$2:$C$6,A10)</f>
        <v>2</v>
      </c>
      <c r="C10" s="25">
        <f t="shared" si="1"/>
        <v>70000</v>
      </c>
      <c r="D10" s="25">
        <f t="shared" si="2"/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24">
        <f t="array" ref="B11">COUNTIF($C$2:$C$6,A11)</f>
        <v>2</v>
      </c>
      <c r="C11" s="25">
        <f t="shared" si="1"/>
        <v>67500</v>
      </c>
      <c r="D11" s="25">
        <f t="shared" si="2"/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25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109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110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