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prolim\Desktop\"/>
    </mc:Choice>
  </mc:AlternateContent>
  <xr:revisionPtr revIDLastSave="0" documentId="8_{38352829-33DE-487C-B3C2-76022B89E0EB}" xr6:coauthVersionLast="45" xr6:coauthVersionMax="45" xr10:uidLastSave="{00000000-0000-0000-0000-000000000000}"/>
  <bookViews>
    <workbookView xWindow="-120" yWindow="-120" windowWidth="20730" windowHeight="11160" xr2:uid="{1012D6F6-7C17-4484-B651-FD84CA203C2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9" i="1" s="1"/>
  <c r="E28" i="1"/>
  <c r="G26" i="1"/>
  <c r="G27" i="1" s="1"/>
  <c r="E26" i="1"/>
  <c r="C26" i="1"/>
  <c r="G24" i="1"/>
  <c r="G25" i="1" s="1"/>
  <c r="C24" i="1"/>
  <c r="G23" i="1"/>
  <c r="F22" i="1"/>
  <c r="E22" i="1"/>
  <c r="E23" i="1" s="1"/>
  <c r="G20" i="1"/>
  <c r="G21" i="1" s="1"/>
  <c r="C20" i="1"/>
  <c r="G18" i="1"/>
  <c r="G19" i="1" s="1"/>
  <c r="E18" i="1"/>
  <c r="C18" i="1"/>
  <c r="G17" i="1"/>
  <c r="F16" i="1"/>
  <c r="E16" i="1"/>
  <c r="E17" i="1" s="1"/>
  <c r="F14" i="1"/>
  <c r="E14" i="1"/>
  <c r="E12" i="1"/>
  <c r="G11" i="1"/>
  <c r="F10" i="1"/>
  <c r="E10" i="1"/>
  <c r="G9" i="1"/>
  <c r="F8" i="1"/>
  <c r="E8" i="1"/>
  <c r="D6" i="1"/>
  <c r="D5" i="1"/>
  <c r="D4" i="1"/>
  <c r="D3" i="1"/>
  <c r="D2" i="1"/>
  <c r="D7" i="1" l="1"/>
  <c r="D8" i="1" s="1"/>
  <c r="E13" i="1"/>
  <c r="F12" i="1"/>
  <c r="F18" i="1"/>
  <c r="E20" i="1"/>
  <c r="F26" i="1"/>
  <c r="F28" i="1"/>
  <c r="E29" i="1"/>
  <c r="E24" i="1"/>
  <c r="D28" i="1" l="1"/>
  <c r="H28" i="1" s="1"/>
  <c r="D18" i="1"/>
  <c r="H18" i="1" s="1"/>
  <c r="D12" i="1"/>
  <c r="H12" i="1" s="1"/>
  <c r="I12" i="1" s="1"/>
  <c r="H8" i="1"/>
  <c r="D22" i="1"/>
  <c r="D10" i="1"/>
  <c r="H10" i="1" s="1"/>
  <c r="D16" i="1"/>
  <c r="D24" i="1"/>
  <c r="H24" i="1" s="1"/>
  <c r="D14" i="1"/>
  <c r="H14" i="1" s="1"/>
  <c r="I14" i="1" s="1"/>
  <c r="D9" i="1"/>
  <c r="E25" i="1"/>
  <c r="F24" i="1"/>
  <c r="F20" i="1"/>
  <c r="H11" i="1" l="1"/>
  <c r="I10" i="1"/>
  <c r="H9" i="1"/>
  <c r="I8" i="1"/>
  <c r="I18" i="1"/>
  <c r="H19" i="1"/>
  <c r="I24" i="1"/>
  <c r="H25" i="1"/>
  <c r="D26" i="1"/>
  <c r="H26" i="1" s="1"/>
  <c r="H22" i="1"/>
  <c r="H29" i="1"/>
  <c r="I28" i="1"/>
  <c r="D20" i="1"/>
  <c r="H20" i="1" s="1"/>
  <c r="H16" i="1"/>
  <c r="I16" i="1" l="1"/>
  <c r="H17" i="1"/>
  <c r="H23" i="1"/>
  <c r="I22" i="1"/>
  <c r="H21" i="1"/>
  <c r="I20" i="1"/>
  <c r="I26" i="1"/>
  <c r="H27" i="1"/>
</calcChain>
</file>

<file path=xl/sharedStrings.xml><?xml version="1.0" encoding="utf-8"?>
<sst xmlns="http://schemas.openxmlformats.org/spreadsheetml/2006/main" count="22" uniqueCount="20">
  <si>
    <t>DESENGRASANTE USO RUDO</t>
  </si>
  <si>
    <t>A</t>
  </si>
  <si>
    <t>B</t>
  </si>
  <si>
    <t>C</t>
  </si>
  <si>
    <t>D</t>
  </si>
  <si>
    <t>E</t>
  </si>
  <si>
    <t>TOTAL</t>
  </si>
  <si>
    <t>A GRANEL</t>
  </si>
  <si>
    <t>PARA 20 LITROS  A GRANEL</t>
  </si>
  <si>
    <t>PARA 1 LITRO</t>
  </si>
  <si>
    <t>PARA 1 LITRO ABARROTES</t>
  </si>
  <si>
    <t>PARA 4 LITROS</t>
  </si>
  <si>
    <t>PARA 4 LITRO ABARROTES</t>
  </si>
  <si>
    <t>PARA 4 LITROS CON ENVASE</t>
  </si>
  <si>
    <t>PARA 20 LITROS</t>
  </si>
  <si>
    <t>PARA 20 LITROS DISTRIBUIDOR</t>
  </si>
  <si>
    <t>PARA 20 LITROS 40%</t>
  </si>
  <si>
    <t>CANTIDAD</t>
  </si>
  <si>
    <t>COSTO</t>
  </si>
  <si>
    <t>C.U. A GRANEL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</si>
</sst>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/>
    <xf numFmtId="44" fontId="2" fillId="0" borderId="0" xfId="1" applyFont="1" applyBorder="1" applyAlignment="1">
      <alignment horizontal="center"/>
    </xf>
    <xf numFmtId="44" fontId="2" fillId="0" borderId="0" xfId="0" applyNumberFormat="1" applyFont="1"/>
    <xf numFmtId="0" fontId="2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44" fontId="2" fillId="3" borderId="0" xfId="1" applyFont="1" applyFill="1" applyBorder="1" applyAlignment="1">
      <alignment horizontal="center"/>
    </xf>
    <xf numFmtId="44" fontId="2" fillId="3" borderId="0" xfId="0" applyNumberFormat="1" applyFont="1" applyFill="1"/>
    <xf numFmtId="10" fontId="2" fillId="3" borderId="0" xfId="0" applyNumberFormat="1" applyFont="1" applyFill="1" applyAlignment="1">
      <alignment horizontal="center"/>
    </xf>
    <xf numFmtId="44" fontId="2" fillId="0" borderId="0" xfId="1" applyFont="1" applyFill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44" fontId="2" fillId="4" borderId="0" xfId="1" applyFont="1" applyFill="1" applyBorder="1" applyAlignment="1">
      <alignment horizontal="center"/>
    </xf>
    <xf numFmtId="44" fontId="2" fillId="4" borderId="0" xfId="0" applyNumberFormat="1" applyFont="1" applyFill="1"/>
    <xf numFmtId="10" fontId="2" fillId="4" borderId="0" xfId="0" applyNumberFormat="1" applyFont="1" applyFill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44" fontId="2" fillId="5" borderId="0" xfId="1" applyFont="1" applyFill="1" applyBorder="1" applyAlignment="1">
      <alignment horizontal="center"/>
    </xf>
    <xf numFmtId="44" fontId="2" fillId="5" borderId="0" xfId="0" applyNumberFormat="1" applyFont="1" applyFill="1"/>
    <xf numFmtId="10" fontId="2" fillId="5" borderId="0" xfId="0" applyNumberFormat="1" applyFont="1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44" fontId="2" fillId="6" borderId="0" xfId="1" applyFont="1" applyFill="1" applyBorder="1" applyAlignment="1">
      <alignment horizontal="center"/>
    </xf>
    <xf numFmtId="44" fontId="2" fillId="6" borderId="0" xfId="0" applyNumberFormat="1" applyFont="1" applyFill="1"/>
    <xf numFmtId="10" fontId="2" fillId="6" borderId="0" xfId="0" applyNumberFormat="1" applyFont="1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DB5B-DCD1-46F2-A9DE-FE5218CDE2D5}">
  <dimension ref="A1:Y29"/>
  <sheetViews>
    <sheetView tabSelected="1" workbookViewId="0">
      <selection activeCell="A29" sqref="A29"/>
    </sheetView>
  </sheetViews>
  <sheetFormatPr baseColWidth="10" defaultRowHeight="15" x14ac:dyDescent="0.25"/>
  <cols>
    <col min="1" max="1" width="28.140625" bestFit="1" customWidth="1"/>
    <col min="3" max="3" width="15.42578125" bestFit="1" customWidth="1"/>
    <col min="4" max="4" width="9" bestFit="1" customWidth="1"/>
  </cols>
  <sheetData>
    <row r="1" spans="1:25" x14ac:dyDescent="0.25">
      <c r="A1" s="1" t="s">
        <v>0</v>
      </c>
      <c r="B1" s="2" t="s">
        <v>17</v>
      </c>
      <c r="C1" s="3" t="s">
        <v>18</v>
      </c>
      <c r="D1" s="3" t="s">
        <v>6</v>
      </c>
      <c r="E1" s="2"/>
      <c r="F1" s="2"/>
      <c r="G1" s="2"/>
      <c r="H1" s="4"/>
      <c r="I1" s="5"/>
      <c r="Y1" s="6"/>
    </row>
    <row r="2" spans="1:25" x14ac:dyDescent="0.25">
      <c r="A2" s="2" t="s">
        <v>1</v>
      </c>
      <c r="B2" s="5">
        <v>6</v>
      </c>
      <c r="C2" s="3">
        <v>20</v>
      </c>
      <c r="D2" s="3">
        <f>C2*B2</f>
        <v>120</v>
      </c>
      <c r="E2" s="2"/>
      <c r="F2" s="2"/>
      <c r="G2" s="4"/>
      <c r="H2" s="2"/>
      <c r="I2" s="5"/>
      <c r="Y2" s="6"/>
    </row>
    <row r="3" spans="1:25" x14ac:dyDescent="0.25">
      <c r="A3" s="2" t="s">
        <v>2</v>
      </c>
      <c r="B3" s="5">
        <v>8</v>
      </c>
      <c r="C3" s="3">
        <v>35</v>
      </c>
      <c r="D3" s="3">
        <f>C3*B3</f>
        <v>280</v>
      </c>
      <c r="E3" s="2"/>
      <c r="F3" s="2"/>
      <c r="G3" s="4"/>
      <c r="H3" s="2"/>
      <c r="I3" s="5"/>
      <c r="Y3" s="6"/>
    </row>
    <row r="4" spans="1:25" x14ac:dyDescent="0.25">
      <c r="A4" s="2" t="s">
        <v>3</v>
      </c>
      <c r="B4" s="5">
        <v>2</v>
      </c>
      <c r="C4" s="3">
        <v>105</v>
      </c>
      <c r="D4" s="3">
        <f>C4*B4</f>
        <v>210</v>
      </c>
      <c r="E4" s="2"/>
      <c r="F4" s="2"/>
      <c r="G4" s="4"/>
      <c r="H4" s="2"/>
      <c r="I4" s="5"/>
      <c r="Y4" s="6"/>
    </row>
    <row r="5" spans="1:25" x14ac:dyDescent="0.25">
      <c r="A5" s="2" t="s">
        <v>4</v>
      </c>
      <c r="B5" s="5">
        <v>0.15</v>
      </c>
      <c r="C5" s="3">
        <v>40</v>
      </c>
      <c r="D5" s="3">
        <f>C5*B5</f>
        <v>6</v>
      </c>
      <c r="E5" s="2"/>
      <c r="F5" s="2"/>
      <c r="G5" s="4"/>
      <c r="H5" s="2"/>
      <c r="I5" s="7"/>
      <c r="Y5" s="6"/>
    </row>
    <row r="6" spans="1:25" x14ac:dyDescent="0.25">
      <c r="A6" s="2" t="s">
        <v>5</v>
      </c>
      <c r="B6" s="5">
        <v>0.1</v>
      </c>
      <c r="C6" s="3">
        <v>27</v>
      </c>
      <c r="D6" s="3">
        <f>C6*B6</f>
        <v>2.7</v>
      </c>
      <c r="E6" s="2"/>
      <c r="F6" s="2"/>
      <c r="G6" s="4"/>
      <c r="H6" s="2"/>
      <c r="I6" s="7"/>
      <c r="Y6" s="6"/>
    </row>
    <row r="7" spans="1:25" x14ac:dyDescent="0.25">
      <c r="A7" s="2"/>
      <c r="B7" s="5"/>
      <c r="C7" s="3" t="s">
        <v>6</v>
      </c>
      <c r="D7" s="3">
        <f>D2+D3+D4+D5+D6</f>
        <v>618.70000000000005</v>
      </c>
      <c r="E7" s="2"/>
      <c r="F7" s="2"/>
      <c r="G7" s="2"/>
      <c r="H7" s="2"/>
      <c r="I7" s="5"/>
      <c r="Y7" s="6"/>
    </row>
    <row r="8" spans="1:25" x14ac:dyDescent="0.25">
      <c r="A8" s="8" t="s">
        <v>7</v>
      </c>
      <c r="B8" s="9"/>
      <c r="C8" s="10" t="s">
        <v>19</v>
      </c>
      <c r="D8" s="10">
        <f>D7/100</f>
        <v>6.1870000000000003</v>
      </c>
      <c r="E8" s="11">
        <f>G8/1.16</f>
        <v>10.344827586206897</v>
      </c>
      <c r="F8" s="11">
        <f>E8/1.16</f>
        <v>8.9179548156956017</v>
      </c>
      <c r="G8" s="11">
        <v>12</v>
      </c>
      <c r="H8" s="11">
        <f>E8-D8</f>
        <v>4.1578275862068965</v>
      </c>
      <c r="I8" s="12">
        <f>H8/E8</f>
        <v>0.4019233333333333</v>
      </c>
      <c r="Y8" s="6"/>
    </row>
    <row r="9" spans="1:25" x14ac:dyDescent="0.25">
      <c r="A9" s="2"/>
      <c r="B9" s="5"/>
      <c r="C9" s="3"/>
      <c r="D9" s="3">
        <f>D8*1.16</f>
        <v>7.17692</v>
      </c>
      <c r="E9" s="2"/>
      <c r="F9" s="2"/>
      <c r="G9" s="4">
        <f>G8*20</f>
        <v>240</v>
      </c>
      <c r="H9" s="4">
        <f>H8*20</f>
        <v>83.156551724137927</v>
      </c>
      <c r="I9" s="5"/>
      <c r="Y9" s="6"/>
    </row>
    <row r="10" spans="1:25" x14ac:dyDescent="0.25">
      <c r="A10" s="8" t="s">
        <v>8</v>
      </c>
      <c r="B10" s="9"/>
      <c r="C10" s="10">
        <v>0</v>
      </c>
      <c r="D10" s="10">
        <f>D8*20</f>
        <v>123.74000000000001</v>
      </c>
      <c r="E10" s="11">
        <f>G10/1.16</f>
        <v>163.79310344827587</v>
      </c>
      <c r="F10" s="11">
        <f>E10*0.16</f>
        <v>26.206896551724139</v>
      </c>
      <c r="G10" s="11">
        <v>190</v>
      </c>
      <c r="H10" s="11">
        <f>E10-D10</f>
        <v>40.053103448275863</v>
      </c>
      <c r="I10" s="12">
        <f>H10/E10</f>
        <v>0.24453473684210525</v>
      </c>
      <c r="Y10" s="6"/>
    </row>
    <row r="11" spans="1:25" x14ac:dyDescent="0.25">
      <c r="A11" s="2"/>
      <c r="B11" s="5"/>
      <c r="C11" s="13"/>
      <c r="D11" s="13"/>
      <c r="E11" s="4"/>
      <c r="F11" s="4"/>
      <c r="G11" s="4">
        <f>G10/20</f>
        <v>9.5</v>
      </c>
      <c r="H11" s="4">
        <f>H10/20</f>
        <v>2.0026551724137933</v>
      </c>
      <c r="I11" s="14"/>
      <c r="Y11" s="6"/>
    </row>
    <row r="12" spans="1:25" x14ac:dyDescent="0.25">
      <c r="A12" s="8" t="s">
        <v>9</v>
      </c>
      <c r="B12" s="9">
        <v>1</v>
      </c>
      <c r="C12" s="10">
        <v>4.2</v>
      </c>
      <c r="D12" s="10">
        <f>D8+C12</f>
        <v>10.387</v>
      </c>
      <c r="E12" s="11">
        <f>G12/1.16</f>
        <v>25.862068965517242</v>
      </c>
      <c r="F12" s="11">
        <f>E12/1.16</f>
        <v>22.294887039239004</v>
      </c>
      <c r="G12" s="11">
        <v>30</v>
      </c>
      <c r="H12" s="11">
        <f>E12-D12</f>
        <v>15.475068965517242</v>
      </c>
      <c r="I12" s="12">
        <f>H12/E12</f>
        <v>0.59836933333333331</v>
      </c>
      <c r="Y12" s="6"/>
    </row>
    <row r="13" spans="1:25" x14ac:dyDescent="0.25">
      <c r="A13" s="2"/>
      <c r="B13" s="5"/>
      <c r="C13" s="13"/>
      <c r="D13" s="13"/>
      <c r="E13" s="4">
        <f>E12/4</f>
        <v>6.4655172413793105</v>
      </c>
      <c r="F13" s="4"/>
      <c r="G13" s="4"/>
      <c r="H13" s="4"/>
      <c r="I13" s="14"/>
      <c r="Y13" s="6"/>
    </row>
    <row r="14" spans="1:25" x14ac:dyDescent="0.25">
      <c r="A14" s="15" t="s">
        <v>10</v>
      </c>
      <c r="B14" s="16">
        <v>1</v>
      </c>
      <c r="C14" s="17">
        <v>4.2</v>
      </c>
      <c r="D14" s="17">
        <f>D8+C14</f>
        <v>10.387</v>
      </c>
      <c r="E14" s="18">
        <f>G14/1.16</f>
        <v>21.551724137931036</v>
      </c>
      <c r="F14" s="18">
        <f>E14/1.16</f>
        <v>18.579072532699168</v>
      </c>
      <c r="G14" s="18">
        <v>25</v>
      </c>
      <c r="H14" s="18">
        <f>E14-D14</f>
        <v>11.164724137931035</v>
      </c>
      <c r="I14" s="19">
        <f>H14/E14</f>
        <v>0.51804320000000004</v>
      </c>
      <c r="Y14" s="6"/>
    </row>
    <row r="15" spans="1:25" x14ac:dyDescent="0.25">
      <c r="A15" s="2"/>
      <c r="B15" s="5"/>
      <c r="C15" s="13"/>
      <c r="D15" s="13"/>
      <c r="E15" s="4"/>
      <c r="F15" s="4"/>
      <c r="G15" s="4"/>
      <c r="H15" s="4"/>
      <c r="I15" s="14"/>
      <c r="Y15" s="6"/>
    </row>
    <row r="16" spans="1:25" x14ac:dyDescent="0.25">
      <c r="A16" s="8" t="s">
        <v>11</v>
      </c>
      <c r="B16" s="9">
        <v>1</v>
      </c>
      <c r="C16" s="10">
        <v>9.5</v>
      </c>
      <c r="D16" s="10">
        <f>D8*4+C16</f>
        <v>34.248000000000005</v>
      </c>
      <c r="E16" s="11">
        <f>G16/1.16</f>
        <v>86.206896551724142</v>
      </c>
      <c r="F16" s="11">
        <f>E16/1.16</f>
        <v>74.316290130796673</v>
      </c>
      <c r="G16" s="11">
        <v>100</v>
      </c>
      <c r="H16" s="11">
        <f>E16-D16</f>
        <v>51.958896551724138</v>
      </c>
      <c r="I16" s="12">
        <f>H16/E16</f>
        <v>0.60272320000000001</v>
      </c>
      <c r="Y16" s="6"/>
    </row>
    <row r="17" spans="1:25" x14ac:dyDescent="0.25">
      <c r="A17" s="2"/>
      <c r="B17" s="5"/>
      <c r="C17" s="13"/>
      <c r="D17" s="13"/>
      <c r="E17" s="4">
        <f>E16/4</f>
        <v>21.551724137931036</v>
      </c>
      <c r="F17" s="4"/>
      <c r="G17" s="4">
        <f>G16/4</f>
        <v>25</v>
      </c>
      <c r="H17" s="4">
        <f>H16/4</f>
        <v>12.989724137931034</v>
      </c>
      <c r="I17" s="14"/>
      <c r="Y17" s="6"/>
    </row>
    <row r="18" spans="1:25" x14ac:dyDescent="0.25">
      <c r="A18" s="15" t="s">
        <v>12</v>
      </c>
      <c r="B18" s="16">
        <v>1</v>
      </c>
      <c r="C18" s="17">
        <f>C16</f>
        <v>9.5</v>
      </c>
      <c r="D18" s="17">
        <f>D8*4+C18</f>
        <v>34.248000000000005</v>
      </c>
      <c r="E18" s="18">
        <f>G18/1.16</f>
        <v>68.965517241379317</v>
      </c>
      <c r="F18" s="18">
        <f>E18*0.16</f>
        <v>11.03448275862069</v>
      </c>
      <c r="G18" s="18">
        <f>G16*0.8</f>
        <v>80</v>
      </c>
      <c r="H18" s="18">
        <f>E18-D18</f>
        <v>34.717517241379312</v>
      </c>
      <c r="I18" s="19">
        <f>H18/E18</f>
        <v>0.50340399999999996</v>
      </c>
      <c r="Y18" s="6"/>
    </row>
    <row r="19" spans="1:25" x14ac:dyDescent="0.25">
      <c r="A19" s="2"/>
      <c r="B19" s="5"/>
      <c r="C19" s="13"/>
      <c r="D19" s="13"/>
      <c r="E19" s="4"/>
      <c r="F19" s="4"/>
      <c r="G19" s="4">
        <f>G18/4</f>
        <v>20</v>
      </c>
      <c r="H19" s="4">
        <f>H18/4</f>
        <v>8.679379310344828</v>
      </c>
      <c r="I19" s="14"/>
      <c r="Y19" s="6"/>
    </row>
    <row r="20" spans="1:25" x14ac:dyDescent="0.25">
      <c r="A20" s="20" t="s">
        <v>13</v>
      </c>
      <c r="B20" s="21">
        <v>1</v>
      </c>
      <c r="C20" s="22">
        <f>C18</f>
        <v>9.5</v>
      </c>
      <c r="D20" s="22">
        <f>D16</f>
        <v>34.248000000000005</v>
      </c>
      <c r="E20" s="23">
        <f>G20/1.16</f>
        <v>64.65517241379311</v>
      </c>
      <c r="F20" s="23">
        <f>E20*0.16</f>
        <v>10.344827586206899</v>
      </c>
      <c r="G20" s="23">
        <f>G16*0.75</f>
        <v>75</v>
      </c>
      <c r="H20" s="23">
        <f>E20-D20</f>
        <v>30.407172413793106</v>
      </c>
      <c r="I20" s="24">
        <f>H20/E20</f>
        <v>0.47029759999999998</v>
      </c>
      <c r="Y20" s="6"/>
    </row>
    <row r="21" spans="1:25" x14ac:dyDescent="0.25">
      <c r="A21" s="2"/>
      <c r="B21" s="5"/>
      <c r="C21" s="13"/>
      <c r="D21" s="13"/>
      <c r="E21" s="4"/>
      <c r="F21" s="4"/>
      <c r="G21" s="4">
        <f>G20/4</f>
        <v>18.75</v>
      </c>
      <c r="H21" s="4">
        <f>H20/4</f>
        <v>7.6017931034482764</v>
      </c>
      <c r="I21" s="14"/>
      <c r="Y21" s="6"/>
    </row>
    <row r="22" spans="1:25" x14ac:dyDescent="0.25">
      <c r="A22" s="8" t="s">
        <v>14</v>
      </c>
      <c r="B22" s="9"/>
      <c r="C22" s="10">
        <v>21</v>
      </c>
      <c r="D22" s="10">
        <f>D8*20+C22</f>
        <v>144.74</v>
      </c>
      <c r="E22" s="11">
        <f>G22/1.16</f>
        <v>340.51724137931035</v>
      </c>
      <c r="F22" s="11">
        <f>E22*0.16</f>
        <v>54.482758620689658</v>
      </c>
      <c r="G22" s="11">
        <v>395</v>
      </c>
      <c r="H22" s="11">
        <f>E22-D22</f>
        <v>195.77724137931034</v>
      </c>
      <c r="I22" s="12">
        <f>H22/E22</f>
        <v>0.57494075949367085</v>
      </c>
      <c r="Y22" s="6"/>
    </row>
    <row r="23" spans="1:25" x14ac:dyDescent="0.25">
      <c r="A23" s="2"/>
      <c r="B23" s="5"/>
      <c r="C23" s="13"/>
      <c r="D23" s="13"/>
      <c r="E23" s="4">
        <f>E22/20</f>
        <v>17.025862068965516</v>
      </c>
      <c r="F23" s="4"/>
      <c r="G23" s="4">
        <f>G22/20</f>
        <v>19.75</v>
      </c>
      <c r="H23" s="4">
        <f>H22/20</f>
        <v>9.7888620689655177</v>
      </c>
      <c r="I23" s="14"/>
      <c r="Y23" s="6"/>
    </row>
    <row r="24" spans="1:25" x14ac:dyDescent="0.25">
      <c r="A24" s="15" t="s">
        <v>15</v>
      </c>
      <c r="B24" s="16"/>
      <c r="C24" s="17">
        <f>C22</f>
        <v>21</v>
      </c>
      <c r="D24" s="17">
        <f>D8*20+C24</f>
        <v>144.74</v>
      </c>
      <c r="E24" s="18">
        <f>G24/1.16</f>
        <v>272.41379310344831</v>
      </c>
      <c r="F24" s="18">
        <f>E24*0.16</f>
        <v>43.58620689655173</v>
      </c>
      <c r="G24" s="18">
        <f>G22*0.8</f>
        <v>316</v>
      </c>
      <c r="H24" s="18">
        <f>E24-D24</f>
        <v>127.6737931034483</v>
      </c>
      <c r="I24" s="19">
        <f>H24/E24</f>
        <v>0.46867594936708867</v>
      </c>
      <c r="Y24" s="6"/>
    </row>
    <row r="25" spans="1:25" x14ac:dyDescent="0.25">
      <c r="A25" s="2"/>
      <c r="B25" s="5"/>
      <c r="C25" s="13"/>
      <c r="D25" s="13"/>
      <c r="E25" s="4">
        <f>E24/20</f>
        <v>13.620689655172416</v>
      </c>
      <c r="F25" s="4"/>
      <c r="G25" s="4">
        <f>G24/20</f>
        <v>15.8</v>
      </c>
      <c r="H25" s="4">
        <f>H24/20</f>
        <v>6.3836896551724154</v>
      </c>
      <c r="I25" s="14"/>
      <c r="Y25" s="6"/>
    </row>
    <row r="26" spans="1:25" x14ac:dyDescent="0.25">
      <c r="A26" s="20" t="s">
        <v>15</v>
      </c>
      <c r="B26" s="21"/>
      <c r="C26" s="22">
        <f>C22</f>
        <v>21</v>
      </c>
      <c r="D26" s="22">
        <f>D22</f>
        <v>144.74</v>
      </c>
      <c r="E26" s="23">
        <f>G26/1.16</f>
        <v>255.38793103448279</v>
      </c>
      <c r="F26" s="23">
        <f>E26*0.16</f>
        <v>40.862068965517246</v>
      </c>
      <c r="G26" s="23">
        <f>G22*0.75</f>
        <v>296.25</v>
      </c>
      <c r="H26" s="23">
        <f>E26-D26</f>
        <v>110.64793103448278</v>
      </c>
      <c r="I26" s="24">
        <f>H26/E26</f>
        <v>0.43325434599156121</v>
      </c>
      <c r="Y26" s="6"/>
    </row>
    <row r="27" spans="1:25" x14ac:dyDescent="0.25">
      <c r="A27" s="2"/>
      <c r="B27" s="5"/>
      <c r="C27" s="13"/>
      <c r="D27" s="13"/>
      <c r="E27" s="4"/>
      <c r="F27" s="4"/>
      <c r="G27" s="4">
        <f>G26/20</f>
        <v>14.8125</v>
      </c>
      <c r="H27" s="4">
        <f>H26/20</f>
        <v>5.5323965517241387</v>
      </c>
      <c r="I27" s="14"/>
      <c r="Y27" s="6"/>
    </row>
    <row r="28" spans="1:25" x14ac:dyDescent="0.25">
      <c r="A28" s="25" t="s">
        <v>16</v>
      </c>
      <c r="B28" s="26">
        <v>1</v>
      </c>
      <c r="C28" s="27">
        <v>0</v>
      </c>
      <c r="D28" s="27">
        <f>D8*20</f>
        <v>123.74000000000001</v>
      </c>
      <c r="E28" s="28">
        <f>G28/1.16</f>
        <v>204.31034482758622</v>
      </c>
      <c r="F28" s="28">
        <f>E28*0.16</f>
        <v>32.689655172413794</v>
      </c>
      <c r="G28" s="28">
        <f>G22*0.6</f>
        <v>237</v>
      </c>
      <c r="H28" s="28">
        <f>E28-D28</f>
        <v>80.570344827586212</v>
      </c>
      <c r="I28" s="29">
        <f>H28/E28</f>
        <v>0.39435274261603376</v>
      </c>
      <c r="Y28" s="6"/>
    </row>
    <row r="29" spans="1:25" x14ac:dyDescent="0.25">
      <c r="A29" s="2"/>
      <c r="B29" s="5"/>
      <c r="C29" s="13"/>
      <c r="D29" s="4"/>
      <c r="E29" s="4">
        <f>E28/20</f>
        <v>10.215517241379311</v>
      </c>
      <c r="F29" s="4"/>
      <c r="G29" s="4">
        <f>G28/20</f>
        <v>11.85</v>
      </c>
      <c r="H29" s="4">
        <f>H28/20</f>
        <v>4.0285172413793102</v>
      </c>
      <c r="I29" s="7"/>
      <c r="Y2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Diprolim</dc:creator>
  <cp:lastModifiedBy>Diprolim</cp:lastModifiedBy>
  <dcterms:created xsi:type="dcterms:W3CDTF">2020-11-10T18:52:09Z</dcterms:created>
  <dcterms:modified xsi:type="dcterms:W3CDTF">2020-11-10T18:53:40Z</dcterms:modified>
</cp:coreProperties>
</file>