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6615" firstSheet="1" activeTab="3"/>
  </bookViews>
  <sheets>
    <sheet name="GDP_comparison" sheetId="12" r:id="rId1"/>
    <sheet name="GDP_comparison NEWAGE-regions" sheetId="14" r:id="rId2"/>
    <sheet name="NEWAGE" sheetId="15" r:id="rId3"/>
    <sheet name="GDP_comparison NEWAGE-regio (2" sheetId="1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6" l="1"/>
  <c r="E55" i="16"/>
  <c r="F55" i="16"/>
  <c r="G55" i="16"/>
  <c r="H55" i="16"/>
  <c r="I55" i="16"/>
  <c r="J55" i="16"/>
  <c r="K55" i="16"/>
  <c r="D56" i="16"/>
  <c r="E56" i="16"/>
  <c r="F56" i="16"/>
  <c r="G56" i="16"/>
  <c r="H56" i="16"/>
  <c r="I56" i="16"/>
  <c r="J56" i="16"/>
  <c r="K56" i="16"/>
  <c r="D57" i="16"/>
  <c r="E57" i="16"/>
  <c r="F57" i="16"/>
  <c r="G57" i="16"/>
  <c r="H57" i="16"/>
  <c r="I57" i="16"/>
  <c r="J57" i="16"/>
  <c r="K57" i="16"/>
  <c r="D58" i="16"/>
  <c r="E58" i="16"/>
  <c r="F58" i="16"/>
  <c r="G58" i="16"/>
  <c r="H58" i="16"/>
  <c r="I58" i="16"/>
  <c r="J58" i="16"/>
  <c r="K58" i="16"/>
  <c r="D59" i="16"/>
  <c r="E59" i="16"/>
  <c r="F59" i="16"/>
  <c r="G59" i="16"/>
  <c r="H59" i="16"/>
  <c r="I59" i="16"/>
  <c r="J59" i="16"/>
  <c r="K59" i="16"/>
  <c r="D60" i="16"/>
  <c r="E60" i="16"/>
  <c r="F60" i="16"/>
  <c r="G60" i="16"/>
  <c r="H60" i="16"/>
  <c r="I60" i="16"/>
  <c r="J60" i="16"/>
  <c r="K60" i="16"/>
  <c r="D61" i="16"/>
  <c r="E61" i="16"/>
  <c r="F61" i="16"/>
  <c r="G61" i="16"/>
  <c r="H61" i="16"/>
  <c r="I61" i="16"/>
  <c r="J61" i="16"/>
  <c r="K61" i="16"/>
  <c r="D62" i="16"/>
  <c r="E62" i="16"/>
  <c r="F62" i="16"/>
  <c r="G62" i="16"/>
  <c r="H62" i="16"/>
  <c r="I62" i="16"/>
  <c r="J62" i="16"/>
  <c r="K62" i="16"/>
  <c r="D63" i="16"/>
  <c r="E63" i="16"/>
  <c r="F63" i="16"/>
  <c r="G63" i="16"/>
  <c r="H63" i="16"/>
  <c r="I63" i="16"/>
  <c r="J63" i="16"/>
  <c r="K63" i="16"/>
  <c r="C56" i="16"/>
  <c r="C57" i="16"/>
  <c r="C58" i="16"/>
  <c r="C59" i="16"/>
  <c r="C60" i="16"/>
  <c r="C61" i="16"/>
  <c r="C62" i="16"/>
  <c r="C63" i="16"/>
  <c r="C55" i="16"/>
  <c r="AM41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AM40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C10" i="15" l="1"/>
  <c r="C9" i="15"/>
  <c r="C8" i="15"/>
  <c r="C7" i="15"/>
  <c r="C6" i="15"/>
  <c r="C5" i="15"/>
  <c r="C4" i="15"/>
  <c r="B10" i="15"/>
  <c r="B9" i="15"/>
  <c r="B8" i="15"/>
  <c r="B7" i="15"/>
  <c r="B6" i="15"/>
  <c r="B5" i="15"/>
  <c r="B4" i="15"/>
  <c r="C3" i="15"/>
  <c r="B3" i="15"/>
  <c r="C2" i="15"/>
  <c r="B2" i="15"/>
  <c r="D40" i="14" l="1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C41" i="14"/>
  <c r="C40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C39" i="14"/>
  <c r="C38" i="14"/>
  <c r="C37" i="14"/>
  <c r="C36" i="14"/>
  <c r="C32" i="14"/>
  <c r="C35" i="14"/>
  <c r="C34" i="14"/>
  <c r="C33" i="14"/>
</calcChain>
</file>

<file path=xl/sharedStrings.xml><?xml version="1.0" encoding="utf-8"?>
<sst xmlns="http://schemas.openxmlformats.org/spreadsheetml/2006/main" count="320" uniqueCount="80">
  <si>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</si>
  <si>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</si>
  <si>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</si>
  <si>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</si>
  <si>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</si>
  <si>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</si>
  <si>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</si>
  <si>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</si>
  <si>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</si>
  <si>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</si>
  <si>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</si>
  <si>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</si>
  <si>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</si>
  <si>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</si>
  <si>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</si>
  <si>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</si>
  <si>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</si>
  <si>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</si>
  <si>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</si>
  <si>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</si>
  <si>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</si>
  <si>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</si>
  <si>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</si>
  <si>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</si>
  <si>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</si>
  <si>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</si>
  <si>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</si>
  <si>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</si>
  <si>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Regions</t>
  </si>
  <si>
    <t>Unit:</t>
  </si>
  <si>
    <t>Million € 2010</t>
  </si>
  <si>
    <t>2050gg19</t>
  </si>
  <si>
    <t>EU-28</t>
  </si>
  <si>
    <t>BASE</t>
  </si>
  <si>
    <t>CORONA</t>
  </si>
  <si>
    <t>Statistics (Eurostat)</t>
  </si>
  <si>
    <t>Prozent</t>
  </si>
  <si>
    <t>Mio. €</t>
  </si>
  <si>
    <t>SUM EU28</t>
  </si>
  <si>
    <t>SUM EU27</t>
  </si>
  <si>
    <t>CORONA gg. BASE 2050</t>
  </si>
  <si>
    <t>Österreich</t>
  </si>
  <si>
    <t>Belgien</t>
  </si>
  <si>
    <t>Bulgarien</t>
  </si>
  <si>
    <t>Zypern</t>
  </si>
  <si>
    <t>Tschechische Republik</t>
  </si>
  <si>
    <t>Deutschland</t>
  </si>
  <si>
    <t>Dänemark</t>
  </si>
  <si>
    <t>Estland</t>
  </si>
  <si>
    <t>Äthiopien</t>
  </si>
  <si>
    <t>Frankreich</t>
  </si>
  <si>
    <t>Spanien</t>
  </si>
  <si>
    <t>Finnland</t>
  </si>
  <si>
    <t>Ungarn</t>
  </si>
  <si>
    <t>Italien</t>
  </si>
  <si>
    <t>Irland</t>
  </si>
  <si>
    <t>Kroatien</t>
  </si>
  <si>
    <t>Litauen</t>
  </si>
  <si>
    <t>Luxemburg</t>
  </si>
  <si>
    <t>Lettland</t>
  </si>
  <si>
    <t>Malta</t>
  </si>
  <si>
    <t>Niederlande</t>
  </si>
  <si>
    <t>Polen</t>
  </si>
  <si>
    <t>Portugal</t>
  </si>
  <si>
    <t>Rumänien</t>
  </si>
  <si>
    <t>Slowenien</t>
  </si>
  <si>
    <t>Slowakei</t>
  </si>
  <si>
    <t>Schweden</t>
  </si>
  <si>
    <t>Vereinigtes Königreich</t>
  </si>
  <si>
    <t>EUS</t>
  </si>
  <si>
    <t>BNL</t>
  </si>
  <si>
    <t>ESP</t>
  </si>
  <si>
    <t>EUN</t>
  </si>
  <si>
    <t>Greece is missing</t>
  </si>
  <si>
    <t>nötig?</t>
  </si>
  <si>
    <t>DEU</t>
  </si>
  <si>
    <t>FRA</t>
  </si>
  <si>
    <t>ITA</t>
  </si>
  <si>
    <t>POL</t>
  </si>
  <si>
    <t>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</si>
</sst>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0" fontId="1" fillId="3" borderId="0" xfId="1" applyNumberFormat="1" applyFont="1" applyFill="1"/>
    <xf numFmtId="164" fontId="0" fillId="3" borderId="0" xfId="0" applyNumberFormat="1" applyFill="1"/>
    <xf numFmtId="164" fontId="1" fillId="3" borderId="0" xfId="0" applyNumberFormat="1" applyFont="1" applyFill="1"/>
    <xf numFmtId="164" fontId="1" fillId="0" borderId="0" xfId="0" applyNumberFormat="1" applyFont="1"/>
    <xf numFmtId="164" fontId="0" fillId="0" borderId="0" xfId="0" applyNumberFormat="1"/>
    <xf numFmtId="10" fontId="2" fillId="3" borderId="0" xfId="1" applyNumberFormat="1" applyFont="1" applyFill="1"/>
    <xf numFmtId="165" fontId="0" fillId="0" borderId="0" xfId="1" applyNumberFormat="1" applyFont="1"/>
    <xf numFmtId="165" fontId="1" fillId="0" borderId="0" xfId="1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2" xfId="0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4" borderId="4" xfId="0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0" fontId="1" fillId="7" borderId="4" xfId="0" applyFont="1" applyFill="1" applyBorder="1"/>
    <xf numFmtId="0" fontId="1" fillId="0" borderId="4" xfId="0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6" borderId="1" xfId="0" applyFont="1" applyFill="1" applyBorder="1"/>
    <xf numFmtId="0" fontId="1" fillId="5" borderId="4" xfId="0" applyFont="1" applyFill="1" applyBorder="1"/>
    <xf numFmtId="0" fontId="1" fillId="4" borderId="1" xfId="0" applyFont="1" applyFill="1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6"/>
  <sheetViews>
    <sheetView zoomScale="85" zoomScaleNormal="85" workbookViewId="0">
      <pane xSplit="2" ySplit="2" topLeftCell="C21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defaultColWidth="9.140625" defaultRowHeight="15" x14ac:dyDescent="0.25"/>
  <cols>
    <col min="3" max="6" width="12" customWidth="1"/>
    <col min="7" max="7" width="3.7109375" customWidth="1"/>
    <col min="8" max="9" width="12" customWidth="1"/>
    <col min="10" max="10" width="3.7109375" customWidth="1"/>
    <col min="11" max="12" width="12" customWidth="1"/>
    <col min="13" max="13" width="3.7109375" customWidth="1"/>
    <col min="14" max="15" width="12" customWidth="1"/>
    <col min="16" max="16" width="3.7109375" customWidth="1"/>
    <col min="17" max="18" width="12" customWidth="1"/>
    <col min="19" max="19" width="3.7109375" customWidth="1"/>
    <col min="20" max="21" width="12" customWidth="1"/>
    <col min="22" max="22" width="3.7109375" customWidth="1"/>
    <col min="23" max="24" width="12" customWidth="1"/>
    <col min="25" max="25" width="3.7109375" customWidth="1"/>
    <col min="26" max="27" width="12" customWidth="1"/>
    <col min="28" max="28" width="3.7109375" customWidth="1"/>
    <col min="29" max="30" width="12" customWidth="1"/>
    <col min="31" max="31" width="3.7109375" customWidth="1"/>
    <col min="32" max="33" width="12" customWidth="1"/>
    <col min="34" max="34" width="3.7109375" customWidth="1"/>
    <col min="35" max="36" width="12" customWidth="1"/>
    <col min="37" max="37" width="3.7109375" customWidth="1"/>
    <col min="38" max="39" width="12" customWidth="1"/>
    <col min="44" max="44" width="12.28515625" customWidth="1"/>
  </cols>
  <sheetData>
    <row r="1" spans="1:45" x14ac:dyDescent="0.25">
      <c r="C1" t="s">
        <v>35</v>
      </c>
      <c r="H1" t="s">
        <v>33</v>
      </c>
      <c r="I1" t="s">
        <v>34</v>
      </c>
      <c r="K1" t="s">
        <v>33</v>
      </c>
      <c r="L1" t="s">
        <v>34</v>
      </c>
      <c r="N1" t="s">
        <v>33</v>
      </c>
      <c r="O1" t="s">
        <v>34</v>
      </c>
      <c r="Q1" t="s">
        <v>33</v>
      </c>
      <c r="R1" t="s">
        <v>34</v>
      </c>
      <c r="T1" t="s">
        <v>33</v>
      </c>
      <c r="U1" t="s">
        <v>34</v>
      </c>
      <c r="W1" t="s">
        <v>33</v>
      </c>
      <c r="X1" t="s">
        <v>34</v>
      </c>
      <c r="Z1" t="s">
        <v>33</v>
      </c>
      <c r="AA1" t="s">
        <v>34</v>
      </c>
      <c r="AC1" t="s">
        <v>33</v>
      </c>
      <c r="AD1" t="s">
        <v>34</v>
      </c>
      <c r="AF1" t="s">
        <v>33</v>
      </c>
      <c r="AG1" t="s">
        <v>34</v>
      </c>
      <c r="AI1" t="s">
        <v>33</v>
      </c>
      <c r="AJ1" t="s">
        <v>34</v>
      </c>
      <c r="AL1" t="s">
        <v>33</v>
      </c>
      <c r="AM1" t="s">
        <v>34</v>
      </c>
      <c r="AO1" t="s">
        <v>33</v>
      </c>
      <c r="AP1" t="s">
        <v>34</v>
      </c>
      <c r="AR1" t="s">
        <v>40</v>
      </c>
    </row>
    <row r="2" spans="1:45" x14ac:dyDescent="0.25">
      <c r="A2" s="2" t="s">
        <v>28</v>
      </c>
      <c r="B2" s="2" t="s">
        <v>28</v>
      </c>
      <c r="C2" s="3">
        <v>2011</v>
      </c>
      <c r="D2" s="3">
        <v>2014</v>
      </c>
      <c r="E2" s="3">
        <v>2015</v>
      </c>
      <c r="F2" s="3">
        <v>2019</v>
      </c>
      <c r="G2" s="3"/>
      <c r="H2" s="3">
        <v>2020</v>
      </c>
      <c r="I2" s="3">
        <v>2020</v>
      </c>
      <c r="J2" s="3"/>
      <c r="K2" s="3">
        <v>2025</v>
      </c>
      <c r="L2" s="3">
        <v>2025</v>
      </c>
      <c r="M2" s="3"/>
      <c r="N2" s="3">
        <v>2030</v>
      </c>
      <c r="O2" s="3">
        <v>2030</v>
      </c>
      <c r="P2" s="3"/>
      <c r="Q2" s="3">
        <v>2035</v>
      </c>
      <c r="R2" s="3">
        <v>2035</v>
      </c>
      <c r="S2" s="3"/>
      <c r="T2" s="3">
        <v>2040</v>
      </c>
      <c r="U2" s="3">
        <v>2040</v>
      </c>
      <c r="V2" s="3"/>
      <c r="W2" s="3">
        <v>2045</v>
      </c>
      <c r="X2" s="3">
        <v>2045</v>
      </c>
      <c r="Y2" s="3"/>
      <c r="Z2" s="3">
        <v>2050</v>
      </c>
      <c r="AA2" s="3">
        <v>2050</v>
      </c>
      <c r="AB2" s="3"/>
      <c r="AC2" s="3">
        <v>2055</v>
      </c>
      <c r="AD2" s="3">
        <v>2055</v>
      </c>
      <c r="AE2" s="3"/>
      <c r="AF2" s="3">
        <v>2060</v>
      </c>
      <c r="AG2" s="3">
        <v>2060</v>
      </c>
      <c r="AH2" s="3"/>
      <c r="AI2" s="3">
        <v>2065</v>
      </c>
      <c r="AJ2" s="3">
        <v>2065</v>
      </c>
      <c r="AK2" s="3"/>
      <c r="AL2" s="3">
        <v>2070</v>
      </c>
      <c r="AM2" s="3">
        <v>2070</v>
      </c>
      <c r="AO2" s="3" t="s">
        <v>31</v>
      </c>
      <c r="AP2" s="3" t="s">
        <v>31</v>
      </c>
      <c r="AR2" s="3" t="s">
        <v>37</v>
      </c>
      <c r="AS2" s="3" t="s">
        <v>36</v>
      </c>
    </row>
    <row r="3" spans="1:45" x14ac:dyDescent="0.25">
      <c r="A3" s="13" t="s">
        <v>41</v>
      </c>
      <c r="B3" s="2" t="s">
        <v>0</v>
      </c>
      <c r="C3" s="5">
        <v>304545.09999999998</v>
      </c>
      <c r="D3" s="5">
        <v>308723.7</v>
      </c>
      <c r="E3" s="5">
        <v>311855.7</v>
      </c>
      <c r="F3" s="5">
        <v>339517.6</v>
      </c>
      <c r="G3" s="5"/>
      <c r="H3" s="5">
        <v>344270.84639999998</v>
      </c>
      <c r="I3" s="5">
        <v>315411.8504</v>
      </c>
      <c r="J3" s="5"/>
      <c r="K3" s="5">
        <v>373956.96526006074</v>
      </c>
      <c r="L3" s="5">
        <v>360409.86416896852</v>
      </c>
      <c r="M3" s="5"/>
      <c r="N3" s="5">
        <v>403762.24937043962</v>
      </c>
      <c r="O3" s="5">
        <v>389135.41121224605</v>
      </c>
      <c r="P3" s="5"/>
      <c r="Q3" s="5">
        <v>439119.118874582</v>
      </c>
      <c r="R3" s="5">
        <v>423211.42989681865</v>
      </c>
      <c r="S3" s="5"/>
      <c r="T3" s="5">
        <v>478166.29469003592</v>
      </c>
      <c r="U3" s="5">
        <v>460844.06851351832</v>
      </c>
      <c r="V3" s="5"/>
      <c r="W3" s="5">
        <v>516330.20710458502</v>
      </c>
      <c r="X3" s="5">
        <v>497625.44115065766</v>
      </c>
      <c r="Y3" s="5"/>
      <c r="Z3" s="5">
        <v>551966.48789881496</v>
      </c>
      <c r="AA3" s="5">
        <v>531970.74907025683</v>
      </c>
      <c r="AB3" s="5"/>
      <c r="AC3" s="5">
        <v>585888.90426146146</v>
      </c>
      <c r="AD3" s="5">
        <v>564664.27963477606</v>
      </c>
      <c r="AE3" s="5"/>
      <c r="AF3" s="5">
        <v>621896.10359030089</v>
      </c>
      <c r="AG3" s="5">
        <v>599367.0690591879</v>
      </c>
      <c r="AH3" s="5"/>
      <c r="AI3" s="5">
        <v>660116.21119249484</v>
      </c>
      <c r="AJ3" s="5">
        <v>636202.60113665729</v>
      </c>
      <c r="AK3" s="5"/>
      <c r="AL3" s="5">
        <v>704153.95858307392</v>
      </c>
      <c r="AM3" s="5">
        <v>678645.02106673759</v>
      </c>
      <c r="AO3" s="9">
        <v>1.5799694820075372E-2</v>
      </c>
      <c r="AP3" s="9">
        <v>1.4591323165391135E-2</v>
      </c>
      <c r="AR3" s="8">
        <v>-19995.738828558126</v>
      </c>
      <c r="AS3" s="10">
        <v>-3.6226363858929966E-2</v>
      </c>
    </row>
    <row r="4" spans="1:45" x14ac:dyDescent="0.25">
      <c r="A4" s="12" t="s">
        <v>42</v>
      </c>
      <c r="B4" s="2" t="s">
        <v>1</v>
      </c>
      <c r="C4" s="5">
        <v>369293.5</v>
      </c>
      <c r="D4" s="5">
        <v>379631.3</v>
      </c>
      <c r="E4" s="5">
        <v>387348.4</v>
      </c>
      <c r="F4" s="5">
        <v>412226.4</v>
      </c>
      <c r="G4" s="5"/>
      <c r="H4" s="5">
        <v>416348.66400000005</v>
      </c>
      <c r="I4" s="5">
        <v>375950.47680000006</v>
      </c>
      <c r="J4" s="5"/>
      <c r="K4" s="5">
        <v>444778.07872326474</v>
      </c>
      <c r="L4" s="5">
        <v>430868.7188712433</v>
      </c>
      <c r="M4" s="5"/>
      <c r="N4" s="5">
        <v>475071.83001650299</v>
      </c>
      <c r="O4" s="5">
        <v>460215.10628086835</v>
      </c>
      <c r="P4" s="5"/>
      <c r="Q4" s="5">
        <v>509620.3226361323</v>
      </c>
      <c r="R4" s="5">
        <v>493683.17826112901</v>
      </c>
      <c r="S4" s="5"/>
      <c r="T4" s="5">
        <v>550312.07202912646</v>
      </c>
      <c r="U4" s="5">
        <v>533102.3915009473</v>
      </c>
      <c r="V4" s="5"/>
      <c r="W4" s="5">
        <v>599433.22338672995</v>
      </c>
      <c r="X4" s="5">
        <v>580687.39752391609</v>
      </c>
      <c r="Y4" s="5"/>
      <c r="Z4" s="5">
        <v>653325.57761043264</v>
      </c>
      <c r="AA4" s="5">
        <v>632894.39857031778</v>
      </c>
      <c r="AB4" s="5"/>
      <c r="AC4" s="5">
        <v>707291.1122803957</v>
      </c>
      <c r="AD4" s="5">
        <v>685172.29152132315</v>
      </c>
      <c r="AE4" s="5"/>
      <c r="AF4" s="5">
        <v>765714.26966102445</v>
      </c>
      <c r="AG4" s="5">
        <v>741768.40580209601</v>
      </c>
      <c r="AH4" s="5"/>
      <c r="AI4" s="5">
        <v>833050.8372169123</v>
      </c>
      <c r="AJ4" s="5">
        <v>806999.184889219</v>
      </c>
      <c r="AK4" s="5"/>
      <c r="AL4" s="5">
        <v>901861.90994744853</v>
      </c>
      <c r="AM4" s="5">
        <v>873658.35756397899</v>
      </c>
      <c r="AO4" s="9">
        <v>1.496581446516565E-2</v>
      </c>
      <c r="AP4" s="9">
        <v>1.3926105254386645E-2</v>
      </c>
      <c r="AR4" s="8">
        <v>-20431.179040114861</v>
      </c>
      <c r="AS4" s="10">
        <v>-3.127258405348643E-2</v>
      </c>
    </row>
    <row r="5" spans="1:45" x14ac:dyDescent="0.25">
      <c r="A5" s="13" t="s">
        <v>43</v>
      </c>
      <c r="B5" s="2" t="s">
        <v>2</v>
      </c>
      <c r="C5" s="5">
        <v>38938.5</v>
      </c>
      <c r="D5" s="5">
        <v>39946.199999999997</v>
      </c>
      <c r="E5" s="5">
        <v>41539.9</v>
      </c>
      <c r="F5" s="5">
        <v>47563.4</v>
      </c>
      <c r="G5" s="5"/>
      <c r="H5" s="5">
        <v>48990.302000000003</v>
      </c>
      <c r="I5" s="5">
        <v>44186.3986</v>
      </c>
      <c r="J5" s="5"/>
      <c r="K5" s="5">
        <v>55175.33272142752</v>
      </c>
      <c r="L5" s="5">
        <v>50901.211163448374</v>
      </c>
      <c r="M5" s="5"/>
      <c r="N5" s="5">
        <v>59906.449495432076</v>
      </c>
      <c r="O5" s="5">
        <v>55265.83502839908</v>
      </c>
      <c r="P5" s="5"/>
      <c r="Q5" s="5">
        <v>63782.16557508448</v>
      </c>
      <c r="R5" s="5">
        <v>58841.321262002624</v>
      </c>
      <c r="S5" s="5"/>
      <c r="T5" s="5">
        <v>67649.524837757344</v>
      </c>
      <c r="U5" s="5">
        <v>62409.098034063318</v>
      </c>
      <c r="V5" s="5"/>
      <c r="W5" s="5">
        <v>71305.877500216346</v>
      </c>
      <c r="X5" s="5">
        <v>65782.213696084233</v>
      </c>
      <c r="Y5" s="5"/>
      <c r="Z5" s="5">
        <v>74575.167735443029</v>
      </c>
      <c r="AA5" s="5">
        <v>68798.250472120679</v>
      </c>
      <c r="AB5" s="5"/>
      <c r="AC5" s="5">
        <v>78379.250777843888</v>
      </c>
      <c r="AD5" s="5">
        <v>72307.65267549592</v>
      </c>
      <c r="AE5" s="5"/>
      <c r="AF5" s="5">
        <v>83196.23448495203</v>
      </c>
      <c r="AG5" s="5">
        <v>76751.491846966484</v>
      </c>
      <c r="AH5" s="5"/>
      <c r="AI5" s="5">
        <v>88309.257409126862</v>
      </c>
      <c r="AJ5" s="5">
        <v>81468.437748516124</v>
      </c>
      <c r="AK5" s="5"/>
      <c r="AL5" s="5">
        <v>93274.302643211457</v>
      </c>
      <c r="AM5" s="5">
        <v>86048.86895628419</v>
      </c>
      <c r="AO5" s="9">
        <v>1.4613621621382133E-2</v>
      </c>
      <c r="AP5" s="9">
        <v>1.1978097315191283E-2</v>
      </c>
      <c r="AR5" s="8">
        <v>-5776.9172633223498</v>
      </c>
      <c r="AS5" s="10">
        <v>-7.7464354942064384E-2</v>
      </c>
    </row>
    <row r="6" spans="1:45" x14ac:dyDescent="0.25">
      <c r="A6" s="13" t="s">
        <v>44</v>
      </c>
      <c r="B6" s="2" t="s">
        <v>3</v>
      </c>
      <c r="C6" s="5">
        <v>19487.900000000001</v>
      </c>
      <c r="D6" s="5">
        <v>17255.400000000001</v>
      </c>
      <c r="E6" s="5">
        <v>17837.8</v>
      </c>
      <c r="F6" s="5">
        <v>21345.8</v>
      </c>
      <c r="G6" s="5"/>
      <c r="H6" s="5">
        <v>21900.790799999999</v>
      </c>
      <c r="I6" s="5">
        <v>19702.1734</v>
      </c>
      <c r="J6" s="5"/>
      <c r="K6" s="5">
        <v>24282.537014024794</v>
      </c>
      <c r="L6" s="5">
        <v>22583.232887687802</v>
      </c>
      <c r="M6" s="5"/>
      <c r="N6" s="5">
        <v>26113.156111679393</v>
      </c>
      <c r="O6" s="5">
        <v>24285.744342199549</v>
      </c>
      <c r="P6" s="5"/>
      <c r="Q6" s="5">
        <v>27724.065866906712</v>
      </c>
      <c r="R6" s="5">
        <v>25783.921824327346</v>
      </c>
      <c r="S6" s="5"/>
      <c r="T6" s="5">
        <v>29811.882612274047</v>
      </c>
      <c r="U6" s="5">
        <v>27725.632106091267</v>
      </c>
      <c r="V6" s="5"/>
      <c r="W6" s="5">
        <v>32582.840248858833</v>
      </c>
      <c r="X6" s="5">
        <v>30302.676736673679</v>
      </c>
      <c r="Y6" s="5"/>
      <c r="Z6" s="5">
        <v>35531.712733176057</v>
      </c>
      <c r="AA6" s="5">
        <v>33045.185644658341</v>
      </c>
      <c r="AB6" s="5"/>
      <c r="AC6" s="5">
        <v>38089.556615693989</v>
      </c>
      <c r="AD6" s="5">
        <v>35424.030328633795</v>
      </c>
      <c r="AE6" s="5"/>
      <c r="AF6" s="5">
        <v>40630.591427474967</v>
      </c>
      <c r="AG6" s="5">
        <v>37787.24224907803</v>
      </c>
      <c r="AH6" s="5"/>
      <c r="AI6" s="5">
        <v>43341.144041204381</v>
      </c>
      <c r="AJ6" s="5">
        <v>40308.109030618514</v>
      </c>
      <c r="AK6" s="5"/>
      <c r="AL6" s="5">
        <v>46461.170395678797</v>
      </c>
      <c r="AM6" s="5">
        <v>43209.794375033882</v>
      </c>
      <c r="AO6" s="9">
        <v>1.6573605083739729E-2</v>
      </c>
      <c r="AP6" s="9">
        <v>1.4197285614727884E-2</v>
      </c>
      <c r="AR6" s="8">
        <v>-2486.527088517716</v>
      </c>
      <c r="AS6" s="10">
        <v>-6.9980501846060417E-2</v>
      </c>
    </row>
    <row r="7" spans="1:45" x14ac:dyDescent="0.25">
      <c r="A7" s="13" t="s">
        <v>45</v>
      </c>
      <c r="B7" s="2" t="s">
        <v>4</v>
      </c>
      <c r="C7" s="5">
        <v>159504.4</v>
      </c>
      <c r="D7" s="5">
        <v>161738.6</v>
      </c>
      <c r="E7" s="5">
        <v>170325.7</v>
      </c>
      <c r="F7" s="5">
        <v>192082.9</v>
      </c>
      <c r="G7" s="5"/>
      <c r="H7" s="5">
        <v>196308.72380000001</v>
      </c>
      <c r="I7" s="5">
        <v>177100.4338</v>
      </c>
      <c r="J7" s="5"/>
      <c r="K7" s="5">
        <v>215824.78206632359</v>
      </c>
      <c r="L7" s="5">
        <v>199477.60758854615</v>
      </c>
      <c r="M7" s="5"/>
      <c r="N7" s="5">
        <v>235676.60931535551</v>
      </c>
      <c r="O7" s="5">
        <v>217825.80174857119</v>
      </c>
      <c r="P7" s="5"/>
      <c r="Q7" s="5">
        <v>255220.59289402619</v>
      </c>
      <c r="R7" s="5">
        <v>235889.46918146595</v>
      </c>
      <c r="S7" s="5"/>
      <c r="T7" s="5">
        <v>271149.98047498707</v>
      </c>
      <c r="U7" s="5">
        <v>250612.32025805966</v>
      </c>
      <c r="V7" s="5"/>
      <c r="W7" s="5">
        <v>286536.94059718458</v>
      </c>
      <c r="X7" s="5">
        <v>264833.82885336597</v>
      </c>
      <c r="Y7" s="5"/>
      <c r="Z7" s="5">
        <v>302041.87984455551</v>
      </c>
      <c r="AA7" s="5">
        <v>279164.3805039213</v>
      </c>
      <c r="AB7" s="5"/>
      <c r="AC7" s="5">
        <v>320604.58361674857</v>
      </c>
      <c r="AD7" s="5">
        <v>296321.09301580535</v>
      </c>
      <c r="AE7" s="5"/>
      <c r="AF7" s="5">
        <v>345382.18950233364</v>
      </c>
      <c r="AG7" s="5">
        <v>319221.97351946094</v>
      </c>
      <c r="AH7" s="5"/>
      <c r="AI7" s="5">
        <v>373911.20345912373</v>
      </c>
      <c r="AJ7" s="5">
        <v>345590.11992264789</v>
      </c>
      <c r="AK7" s="5"/>
      <c r="AL7" s="5">
        <v>400828.18580542761</v>
      </c>
      <c r="AM7" s="5">
        <v>370468.33451198926</v>
      </c>
      <c r="AO7" s="9">
        <v>1.4708365145261304E-2</v>
      </c>
      <c r="AP7" s="9">
        <v>1.2133463500858976E-2</v>
      </c>
      <c r="AR7" s="8">
        <v>-22877.499340634211</v>
      </c>
      <c r="AS7" s="10">
        <v>-7.5742805442768457E-2</v>
      </c>
    </row>
    <row r="8" spans="1:45" x14ac:dyDescent="0.25">
      <c r="A8" t="s">
        <v>46</v>
      </c>
      <c r="B8" s="3" t="s">
        <v>5</v>
      </c>
      <c r="C8" s="6">
        <v>2665030.5</v>
      </c>
      <c r="D8" s="6">
        <v>2747491.6</v>
      </c>
      <c r="E8" s="6">
        <v>2795291</v>
      </c>
      <c r="F8" s="6">
        <v>2989563.8</v>
      </c>
      <c r="G8" s="6"/>
      <c r="H8" s="6">
        <v>3019459.4379999996</v>
      </c>
      <c r="I8" s="6">
        <v>2801221.2806000002</v>
      </c>
      <c r="J8" s="6"/>
      <c r="K8" s="6">
        <v>3148420.2867474356</v>
      </c>
      <c r="L8" s="6">
        <v>3101104.0501776282</v>
      </c>
      <c r="M8" s="6"/>
      <c r="N8" s="6">
        <v>3309021.3633102789</v>
      </c>
      <c r="O8" s="6">
        <v>3259291.5231425022</v>
      </c>
      <c r="P8" s="6"/>
      <c r="Q8" s="6">
        <v>3477814.7088347068</v>
      </c>
      <c r="R8" s="6">
        <v>3425548.1470285072</v>
      </c>
      <c r="S8" s="6"/>
      <c r="T8" s="6">
        <v>3691552.1026289011</v>
      </c>
      <c r="U8" s="6">
        <v>3636073.3746671379</v>
      </c>
      <c r="V8" s="6"/>
      <c r="W8" s="6">
        <v>3937823.3442956614</v>
      </c>
      <c r="X8" s="6">
        <v>3878643.5131552364</v>
      </c>
      <c r="Y8" s="6"/>
      <c r="Z8" s="6">
        <v>4159221.0958097796</v>
      </c>
      <c r="AA8" s="6">
        <v>4096713.9743356085</v>
      </c>
      <c r="AB8" s="6"/>
      <c r="AC8" s="6">
        <v>4371383.1722840127</v>
      </c>
      <c r="AD8" s="6">
        <v>4305687.5594118377</v>
      </c>
      <c r="AE8" s="6"/>
      <c r="AF8" s="6">
        <v>4617157.1242192388</v>
      </c>
      <c r="AG8" s="6">
        <v>4547767.8817190845</v>
      </c>
      <c r="AH8" s="6"/>
      <c r="AI8" s="6">
        <v>4900915.5222621234</v>
      </c>
      <c r="AJ8" s="6">
        <v>4827261.7984451056</v>
      </c>
      <c r="AK8" s="6"/>
      <c r="AL8" s="6">
        <v>5227865.953250723</v>
      </c>
      <c r="AM8" s="6">
        <v>5149298.6338745682</v>
      </c>
      <c r="AN8" s="1"/>
      <c r="AO8" s="4">
        <v>1.0708554034765783E-2</v>
      </c>
      <c r="AP8" s="4">
        <v>1.0214971588060839E-2</v>
      </c>
      <c r="AQ8" s="1"/>
      <c r="AR8" s="7">
        <v>-62507.121474171057</v>
      </c>
      <c r="AS8" s="11">
        <v>-1.5028564251403753E-2</v>
      </c>
    </row>
    <row r="9" spans="1:45" x14ac:dyDescent="0.25">
      <c r="A9" s="14" t="s">
        <v>47</v>
      </c>
      <c r="B9" s="2" t="s">
        <v>6</v>
      </c>
      <c r="C9" s="5">
        <v>246416</v>
      </c>
      <c r="D9" s="5">
        <v>253316</v>
      </c>
      <c r="E9" s="5">
        <v>259250.2</v>
      </c>
      <c r="F9" s="5">
        <v>286205</v>
      </c>
      <c r="G9" s="5"/>
      <c r="H9" s="5">
        <v>290498.07499999995</v>
      </c>
      <c r="I9" s="5">
        <v>271322.33999999997</v>
      </c>
      <c r="J9" s="5"/>
      <c r="K9" s="5">
        <v>315733.58330719598</v>
      </c>
      <c r="L9" s="5">
        <v>304068.26223851176</v>
      </c>
      <c r="M9" s="5"/>
      <c r="N9" s="5">
        <v>341813.58418326156</v>
      </c>
      <c r="O9" s="5">
        <v>329184.69256087136</v>
      </c>
      <c r="P9" s="5"/>
      <c r="Q9" s="5">
        <v>370047.8267417326</v>
      </c>
      <c r="R9" s="5">
        <v>356375.77239611943</v>
      </c>
      <c r="S9" s="5"/>
      <c r="T9" s="5">
        <v>400614.25412180851</v>
      </c>
      <c r="U9" s="5">
        <v>385812.87046768051</v>
      </c>
      <c r="V9" s="5"/>
      <c r="W9" s="5">
        <v>437991.10203082388</v>
      </c>
      <c r="X9" s="5">
        <v>421808.76635117177</v>
      </c>
      <c r="Y9" s="5"/>
      <c r="Z9" s="5">
        <v>478855.16674563196</v>
      </c>
      <c r="AA9" s="5">
        <v>461163.03780903033</v>
      </c>
      <c r="AB9" s="5"/>
      <c r="AC9" s="5">
        <v>520965.47415746527</v>
      </c>
      <c r="AD9" s="5">
        <v>501717.50738088926</v>
      </c>
      <c r="AE9" s="5"/>
      <c r="AF9" s="5">
        <v>561227.77188587585</v>
      </c>
      <c r="AG9" s="5">
        <v>540492.24517017265</v>
      </c>
      <c r="AH9" s="5"/>
      <c r="AI9" s="5">
        <v>598668.46252160496</v>
      </c>
      <c r="AJ9" s="5">
        <v>576549.6250008737</v>
      </c>
      <c r="AK9" s="5"/>
      <c r="AL9" s="5">
        <v>638606.90074842342</v>
      </c>
      <c r="AM9" s="5">
        <v>615012.46883568109</v>
      </c>
      <c r="AO9" s="9">
        <v>1.6741492415465853E-2</v>
      </c>
      <c r="AP9" s="9">
        <v>1.5507506250171499E-2</v>
      </c>
      <c r="AR9" s="8">
        <v>-17692.128936601628</v>
      </c>
      <c r="AS9" s="10">
        <v>-3.6946722443948699E-2</v>
      </c>
    </row>
    <row r="10" spans="1:45" x14ac:dyDescent="0.25">
      <c r="A10" s="14" t="s">
        <v>48</v>
      </c>
      <c r="B10" s="2" t="s">
        <v>7</v>
      </c>
      <c r="C10" s="5">
        <v>15966.9</v>
      </c>
      <c r="D10" s="5">
        <v>17186</v>
      </c>
      <c r="E10" s="5">
        <v>17503.099999999999</v>
      </c>
      <c r="F10" s="5">
        <v>20763.5</v>
      </c>
      <c r="G10" s="5"/>
      <c r="H10" s="5">
        <v>21199.533499999998</v>
      </c>
      <c r="I10" s="5">
        <v>19164.710500000001</v>
      </c>
      <c r="J10" s="5"/>
      <c r="K10" s="5">
        <v>23526.02287503452</v>
      </c>
      <c r="L10" s="5">
        <v>22248.275931868517</v>
      </c>
      <c r="M10" s="5"/>
      <c r="N10" s="5">
        <v>25745.209255390448</v>
      </c>
      <c r="O10" s="5">
        <v>24346.933711666781</v>
      </c>
      <c r="P10" s="5"/>
      <c r="Q10" s="5">
        <v>27846.374390549772</v>
      </c>
      <c r="R10" s="5">
        <v>26333.980224107861</v>
      </c>
      <c r="S10" s="5"/>
      <c r="T10" s="5">
        <v>29900.453102552816</v>
      </c>
      <c r="U10" s="5">
        <v>28276.497674387003</v>
      </c>
      <c r="V10" s="5"/>
      <c r="W10" s="5">
        <v>31941.783080598485</v>
      </c>
      <c r="X10" s="5">
        <v>30206.958800808421</v>
      </c>
      <c r="Y10" s="5"/>
      <c r="Z10" s="5">
        <v>33842.112950566821</v>
      </c>
      <c r="AA10" s="5">
        <v>32004.077826544526</v>
      </c>
      <c r="AB10" s="5"/>
      <c r="AC10" s="5">
        <v>35744.831040903729</v>
      </c>
      <c r="AD10" s="5">
        <v>33803.455363463268</v>
      </c>
      <c r="AE10" s="5"/>
      <c r="AF10" s="5">
        <v>38129.444254771959</v>
      </c>
      <c r="AG10" s="5">
        <v>36058.555303420384</v>
      </c>
      <c r="AH10" s="5"/>
      <c r="AI10" s="5">
        <v>40874.29267970629</v>
      </c>
      <c r="AJ10" s="5">
        <v>38654.325335332505</v>
      </c>
      <c r="AK10" s="5"/>
      <c r="AL10" s="5">
        <v>43601.103118955762</v>
      </c>
      <c r="AM10" s="5">
        <v>41233.037061856434</v>
      </c>
      <c r="AO10" s="9">
        <v>1.5883183458649253E-2</v>
      </c>
      <c r="AP10" s="9">
        <v>1.4054843476349888E-2</v>
      </c>
      <c r="AR10" s="8">
        <v>-1838.0351240222953</v>
      </c>
      <c r="AS10" s="10">
        <v>-5.4312067532754638E-2</v>
      </c>
    </row>
    <row r="11" spans="1:45" x14ac:dyDescent="0.25">
      <c r="A11" t="s">
        <v>49</v>
      </c>
      <c r="B11" s="2" t="s">
        <v>8</v>
      </c>
      <c r="C11" s="5">
        <v>205389.1</v>
      </c>
      <c r="D11" s="5">
        <v>185586.1</v>
      </c>
      <c r="E11" s="5">
        <v>184773.5</v>
      </c>
      <c r="F11" s="5">
        <v>194387.4</v>
      </c>
      <c r="G11" s="5"/>
      <c r="H11" s="5">
        <v>198858.31019999998</v>
      </c>
      <c r="I11" s="5">
        <v>176892.53400000001</v>
      </c>
      <c r="J11" s="5"/>
      <c r="K11" s="5">
        <v>213348.20360947028</v>
      </c>
      <c r="L11" s="5">
        <v>199531.14221604809</v>
      </c>
      <c r="M11" s="5"/>
      <c r="N11" s="5">
        <v>218773.94859492089</v>
      </c>
      <c r="O11" s="5">
        <v>204605.49989051739</v>
      </c>
      <c r="P11" s="5"/>
      <c r="Q11" s="5">
        <v>225758.34898634881</v>
      </c>
      <c r="R11" s="5">
        <v>211137.56983166767</v>
      </c>
      <c r="S11" s="5"/>
      <c r="T11" s="5">
        <v>234070.27129424532</v>
      </c>
      <c r="U11" s="5">
        <v>218911.18743916095</v>
      </c>
      <c r="V11" s="5"/>
      <c r="W11" s="5">
        <v>246088.58859019665</v>
      </c>
      <c r="X11" s="5">
        <v>230151.16292058383</v>
      </c>
      <c r="Y11" s="5"/>
      <c r="Z11" s="5">
        <v>259850.58322327951</v>
      </c>
      <c r="AA11" s="5">
        <v>243021.89003172721</v>
      </c>
      <c r="AB11" s="5"/>
      <c r="AC11" s="5">
        <v>274460.26218173373</v>
      </c>
      <c r="AD11" s="5">
        <v>256685.40292132314</v>
      </c>
      <c r="AE11" s="5"/>
      <c r="AF11" s="5">
        <v>292770.08625479642</v>
      </c>
      <c r="AG11" s="5">
        <v>273809.42857171263</v>
      </c>
      <c r="AH11" s="5"/>
      <c r="AI11" s="5">
        <v>312301.39738365932</v>
      </c>
      <c r="AJ11" s="5">
        <v>292075.8341593247</v>
      </c>
      <c r="AK11" s="5"/>
      <c r="AL11" s="5">
        <v>331494.62426417769</v>
      </c>
      <c r="AM11" s="5">
        <v>310026.05083558831</v>
      </c>
      <c r="AO11" s="9">
        <v>9.4069931525542216E-3</v>
      </c>
      <c r="AP11" s="9">
        <v>7.2291809697617726E-3</v>
      </c>
      <c r="AR11" s="8">
        <v>-16828.693191552302</v>
      </c>
      <c r="AS11" s="10">
        <v>-6.4762961017070575E-2</v>
      </c>
    </row>
    <row r="12" spans="1:45" x14ac:dyDescent="0.25">
      <c r="A12" s="15" t="s">
        <v>51</v>
      </c>
      <c r="B12" s="2" t="s">
        <v>9</v>
      </c>
      <c r="C12" s="5">
        <v>1063973.1000000001</v>
      </c>
      <c r="D12" s="5">
        <v>1031748.8</v>
      </c>
      <c r="E12" s="5">
        <v>1071318.1000000001</v>
      </c>
      <c r="F12" s="5">
        <v>1185418.2</v>
      </c>
      <c r="G12" s="5"/>
      <c r="H12" s="5">
        <v>1203199.4729999998</v>
      </c>
      <c r="I12" s="5">
        <v>1056207.6162</v>
      </c>
      <c r="J12" s="5"/>
      <c r="K12" s="5">
        <v>1291318.2319613898</v>
      </c>
      <c r="L12" s="5">
        <v>1221432.6464154993</v>
      </c>
      <c r="M12" s="5"/>
      <c r="N12" s="5">
        <v>1377386.6553557587</v>
      </c>
      <c r="O12" s="5">
        <v>1302843.0838718931</v>
      </c>
      <c r="P12" s="5"/>
      <c r="Q12" s="5">
        <v>1452271.5736278021</v>
      </c>
      <c r="R12" s="5">
        <v>1373675.2626778106</v>
      </c>
      <c r="S12" s="5"/>
      <c r="T12" s="5">
        <v>1527285.7938654381</v>
      </c>
      <c r="U12" s="5">
        <v>1444629.7456827329</v>
      </c>
      <c r="V12" s="5"/>
      <c r="W12" s="5">
        <v>1623588.4908484749</v>
      </c>
      <c r="X12" s="5">
        <v>1535720.58225698</v>
      </c>
      <c r="Y12" s="5"/>
      <c r="Z12" s="5">
        <v>1766027.5857333019</v>
      </c>
      <c r="AA12" s="5">
        <v>1670450.9347851435</v>
      </c>
      <c r="AB12" s="5"/>
      <c r="AC12" s="5">
        <v>1949837.1553297811</v>
      </c>
      <c r="AD12" s="5">
        <v>1844312.8097837723</v>
      </c>
      <c r="AE12" s="5"/>
      <c r="AF12" s="5">
        <v>2173966.3667621594</v>
      </c>
      <c r="AG12" s="5">
        <v>2056312.244998944</v>
      </c>
      <c r="AH12" s="5"/>
      <c r="AI12" s="5">
        <v>2412023.4808292948</v>
      </c>
      <c r="AJ12" s="5">
        <v>2281485.8107677819</v>
      </c>
      <c r="AK12" s="5"/>
      <c r="AL12" s="5">
        <v>2650040.1346233897</v>
      </c>
      <c r="AM12" s="5">
        <v>2506621.105956099</v>
      </c>
      <c r="AO12" s="9">
        <v>1.294229709636241E-2</v>
      </c>
      <c r="AP12" s="9">
        <v>1.112588861790087E-2</v>
      </c>
      <c r="AR12" s="8">
        <v>-95576.650948158465</v>
      </c>
      <c r="AS12" s="10">
        <v>-5.4119568527845163E-2</v>
      </c>
    </row>
    <row r="13" spans="1:45" x14ac:dyDescent="0.25">
      <c r="A13" s="14" t="s">
        <v>52</v>
      </c>
      <c r="B13" s="2" t="s">
        <v>10</v>
      </c>
      <c r="C13" s="5">
        <v>192936</v>
      </c>
      <c r="D13" s="5">
        <v>187836</v>
      </c>
      <c r="E13" s="5">
        <v>188857</v>
      </c>
      <c r="F13" s="5">
        <v>205789</v>
      </c>
      <c r="G13" s="5"/>
      <c r="H13" s="5">
        <v>208052.67899999997</v>
      </c>
      <c r="I13" s="5">
        <v>192824.29300000001</v>
      </c>
      <c r="J13" s="5"/>
      <c r="K13" s="5">
        <v>218381.66511519451</v>
      </c>
      <c r="L13" s="5">
        <v>206204.40936799251</v>
      </c>
      <c r="M13" s="5"/>
      <c r="N13" s="5">
        <v>228952.96037821638</v>
      </c>
      <c r="O13" s="5">
        <v>216186.23497050465</v>
      </c>
      <c r="P13" s="5"/>
      <c r="Q13" s="5">
        <v>243473.80717743514</v>
      </c>
      <c r="R13" s="5">
        <v>229897.37979658955</v>
      </c>
      <c r="S13" s="5"/>
      <c r="T13" s="5">
        <v>261516.10117784209</v>
      </c>
      <c r="U13" s="5">
        <v>246933.6111854981</v>
      </c>
      <c r="V13" s="5"/>
      <c r="W13" s="5">
        <v>282213.17104697891</v>
      </c>
      <c r="X13" s="5">
        <v>266476.58456543909</v>
      </c>
      <c r="Y13" s="5"/>
      <c r="Z13" s="5">
        <v>304570.01366774377</v>
      </c>
      <c r="AA13" s="5">
        <v>287586.77953311737</v>
      </c>
      <c r="AB13" s="5"/>
      <c r="AC13" s="5">
        <v>328108.40378710564</v>
      </c>
      <c r="AD13" s="5">
        <v>309812.63731964951</v>
      </c>
      <c r="AE13" s="5"/>
      <c r="AF13" s="5">
        <v>353465.93493988423</v>
      </c>
      <c r="AG13" s="5">
        <v>333756.19838568964</v>
      </c>
      <c r="AH13" s="5"/>
      <c r="AI13" s="5">
        <v>380783.19762877235</v>
      </c>
      <c r="AJ13" s="5">
        <v>359550.21371816343</v>
      </c>
      <c r="AK13" s="5"/>
      <c r="AL13" s="5">
        <v>410211.64775341895</v>
      </c>
      <c r="AM13" s="5">
        <v>387337.69383178564</v>
      </c>
      <c r="AO13" s="9">
        <v>1.2727070375224026E-2</v>
      </c>
      <c r="AP13" s="9">
        <v>1.0854398547340827E-2</v>
      </c>
      <c r="AR13" s="8">
        <v>-16983.2341346264</v>
      </c>
      <c r="AS13" s="10">
        <v>-5.5761346726514782E-2</v>
      </c>
    </row>
    <row r="14" spans="1:45" x14ac:dyDescent="0.25">
      <c r="A14" t="s">
        <v>50</v>
      </c>
      <c r="B14" s="2" t="s">
        <v>11</v>
      </c>
      <c r="C14" s="5">
        <v>2039039.7</v>
      </c>
      <c r="D14" s="5">
        <v>2076883.7</v>
      </c>
      <c r="E14" s="5">
        <v>2099997.6</v>
      </c>
      <c r="F14" s="5">
        <v>2243932.7000000002</v>
      </c>
      <c r="G14" s="5"/>
      <c r="H14" s="5">
        <v>2273103.8251</v>
      </c>
      <c r="I14" s="5">
        <v>2006075.8338000001</v>
      </c>
      <c r="J14" s="5"/>
      <c r="K14" s="5">
        <v>2413999.7005800032</v>
      </c>
      <c r="L14" s="5">
        <v>2321707.7832180276</v>
      </c>
      <c r="M14" s="5"/>
      <c r="N14" s="5">
        <v>2559813.8843341926</v>
      </c>
      <c r="O14" s="5">
        <v>2461947.2062984635</v>
      </c>
      <c r="P14" s="5"/>
      <c r="Q14" s="5">
        <v>2730975.2116055065</v>
      </c>
      <c r="R14" s="5">
        <v>2626564.7021565861</v>
      </c>
      <c r="S14" s="5"/>
      <c r="T14" s="5">
        <v>2953172.4166416037</v>
      </c>
      <c r="U14" s="5">
        <v>2840266.8746206718</v>
      </c>
      <c r="V14" s="5"/>
      <c r="W14" s="5">
        <v>3235829.2318337648</v>
      </c>
      <c r="X14" s="5">
        <v>3112117.1684105122</v>
      </c>
      <c r="Y14" s="5"/>
      <c r="Z14" s="5">
        <v>3549161.4897053828</v>
      </c>
      <c r="AA14" s="5">
        <v>3413470.1228698799</v>
      </c>
      <c r="AB14" s="5"/>
      <c r="AC14" s="5">
        <v>3880294.1636938574</v>
      </c>
      <c r="AD14" s="5">
        <v>3731942.9488160159</v>
      </c>
      <c r="AE14" s="5"/>
      <c r="AF14" s="5">
        <v>4242321.13429318</v>
      </c>
      <c r="AG14" s="5">
        <v>4080128.9221503716</v>
      </c>
      <c r="AH14" s="5"/>
      <c r="AI14" s="5">
        <v>4615388.9416615404</v>
      </c>
      <c r="AJ14" s="5">
        <v>4438933.6195275495</v>
      </c>
      <c r="AK14" s="5"/>
      <c r="AL14" s="5">
        <v>4996626.0162264034</v>
      </c>
      <c r="AM14" s="5">
        <v>4805595.2570811287</v>
      </c>
      <c r="AO14" s="9">
        <v>1.4899631025957705E-2</v>
      </c>
      <c r="AP14" s="9">
        <v>1.3624214156994441E-2</v>
      </c>
      <c r="AR14" s="8">
        <v>-135691.36683550291</v>
      </c>
      <c r="AS14" s="10">
        <v>-3.8231950625263522E-2</v>
      </c>
    </row>
    <row r="15" spans="1:45" x14ac:dyDescent="0.25">
      <c r="A15" s="13" t="s">
        <v>56</v>
      </c>
      <c r="B15" s="2" t="s">
        <v>12</v>
      </c>
      <c r="C15" s="5">
        <v>44972</v>
      </c>
      <c r="D15" s="5">
        <v>43679.1</v>
      </c>
      <c r="E15" s="5">
        <v>44743.6</v>
      </c>
      <c r="F15" s="5">
        <v>50482.6</v>
      </c>
      <c r="G15" s="5"/>
      <c r="H15" s="5">
        <v>51795.147599999997</v>
      </c>
      <c r="I15" s="5">
        <v>45030.479200000002</v>
      </c>
      <c r="J15" s="5"/>
      <c r="K15" s="5">
        <v>56386.644763161385</v>
      </c>
      <c r="L15" s="5">
        <v>52322.83583432153</v>
      </c>
      <c r="M15" s="5"/>
      <c r="N15" s="5">
        <v>59094.039717365551</v>
      </c>
      <c r="O15" s="5">
        <v>54835.107708672243</v>
      </c>
      <c r="P15" s="5"/>
      <c r="Q15" s="5">
        <v>62703.061699964921</v>
      </c>
      <c r="R15" s="5">
        <v>58184.02597666208</v>
      </c>
      <c r="S15" s="5"/>
      <c r="T15" s="5">
        <v>67768.395791418749</v>
      </c>
      <c r="U15" s="5">
        <v>62884.299334410833</v>
      </c>
      <c r="V15" s="5"/>
      <c r="W15" s="5">
        <v>73924.020683125244</v>
      </c>
      <c r="X15" s="5">
        <v>68596.285781188097</v>
      </c>
      <c r="Y15" s="5"/>
      <c r="Z15" s="5">
        <v>80452.41405133986</v>
      </c>
      <c r="AA15" s="5">
        <v>74654.175125406211</v>
      </c>
      <c r="AB15" s="5"/>
      <c r="AC15" s="5">
        <v>85819.564602838771</v>
      </c>
      <c r="AD15" s="5">
        <v>79634.512905455049</v>
      </c>
      <c r="AE15" s="5"/>
      <c r="AF15" s="5">
        <v>91093.810533240656</v>
      </c>
      <c r="AG15" s="5">
        <v>84528.641739071143</v>
      </c>
      <c r="AH15" s="5"/>
      <c r="AI15" s="5">
        <v>96215.412765125409</v>
      </c>
      <c r="AJ15" s="5">
        <v>89281.127968978471</v>
      </c>
      <c r="AK15" s="5"/>
      <c r="AL15" s="5">
        <v>101123.36579066665</v>
      </c>
      <c r="AM15" s="5">
        <v>93835.362779660587</v>
      </c>
      <c r="AO15" s="9">
        <v>1.5147027506912769E-2</v>
      </c>
      <c r="AP15" s="9">
        <v>1.2700547422354047E-2</v>
      </c>
      <c r="AR15" s="8">
        <v>-5798.2389259336487</v>
      </c>
      <c r="AS15" s="10">
        <v>-7.2070415714730052E-2</v>
      </c>
    </row>
    <row r="16" spans="1:45" x14ac:dyDescent="0.25">
      <c r="A16" s="13" t="s">
        <v>53</v>
      </c>
      <c r="B16" s="2" t="s">
        <v>13</v>
      </c>
      <c r="C16" s="5">
        <v>100787.4</v>
      </c>
      <c r="D16" s="5">
        <v>105501</v>
      </c>
      <c r="E16" s="5">
        <v>109558.1</v>
      </c>
      <c r="F16" s="5">
        <v>128808.1</v>
      </c>
      <c r="G16" s="5"/>
      <c r="H16" s="5">
        <v>132414.7268</v>
      </c>
      <c r="I16" s="5">
        <v>119791.533</v>
      </c>
      <c r="J16" s="5"/>
      <c r="K16" s="5">
        <v>150098.97528946598</v>
      </c>
      <c r="L16" s="5">
        <v>140615.31811528601</v>
      </c>
      <c r="M16" s="5"/>
      <c r="N16" s="5">
        <v>168104.69185815952</v>
      </c>
      <c r="O16" s="5">
        <v>157483.38505790028</v>
      </c>
      <c r="P16" s="5"/>
      <c r="Q16" s="5">
        <v>183860.33427162614</v>
      </c>
      <c r="R16" s="5">
        <v>172243.54358535015</v>
      </c>
      <c r="S16" s="5"/>
      <c r="T16" s="5">
        <v>197303.85434556694</v>
      </c>
      <c r="U16" s="5">
        <v>184837.66588459202</v>
      </c>
      <c r="V16" s="5"/>
      <c r="W16" s="5">
        <v>209792.40130973255</v>
      </c>
      <c r="X16" s="5">
        <v>196537.15284496089</v>
      </c>
      <c r="Y16" s="5"/>
      <c r="Z16" s="5">
        <v>225102.21794201501</v>
      </c>
      <c r="AA16" s="5">
        <v>210879.65406379616</v>
      </c>
      <c r="AB16" s="5"/>
      <c r="AC16" s="5">
        <v>240119.26258159714</v>
      </c>
      <c r="AD16" s="5">
        <v>224947.88141227752</v>
      </c>
      <c r="AE16" s="5"/>
      <c r="AF16" s="5">
        <v>256138.12600274853</v>
      </c>
      <c r="AG16" s="5">
        <v>239954.62993582059</v>
      </c>
      <c r="AH16" s="5"/>
      <c r="AI16" s="5">
        <v>274576.90331685229</v>
      </c>
      <c r="AJ16" s="5">
        <v>257228.39568058634</v>
      </c>
      <c r="AK16" s="5"/>
      <c r="AL16" s="5">
        <v>292894.50876652205</v>
      </c>
      <c r="AM16" s="5">
        <v>274388.64552538574</v>
      </c>
      <c r="AO16" s="9">
        <v>1.8170560126581581E-2</v>
      </c>
      <c r="AP16" s="9">
        <v>1.6029172306844863E-2</v>
      </c>
      <c r="AR16" s="8">
        <v>-14222.563878218847</v>
      </c>
      <c r="AS16" s="10">
        <v>-6.318269099366447E-2</v>
      </c>
    </row>
    <row r="17" spans="1:45" x14ac:dyDescent="0.25">
      <c r="A17" s="14" t="s">
        <v>55</v>
      </c>
      <c r="B17" s="2" t="s">
        <v>14</v>
      </c>
      <c r="C17" s="5">
        <v>168308.4</v>
      </c>
      <c r="D17" s="5">
        <v>185597.5</v>
      </c>
      <c r="E17" s="5">
        <v>232298.6</v>
      </c>
      <c r="F17" s="5">
        <v>297374.40000000002</v>
      </c>
      <c r="G17" s="5"/>
      <c r="H17" s="5">
        <v>307782.50400000002</v>
      </c>
      <c r="I17" s="5">
        <v>272097.57600000006</v>
      </c>
      <c r="J17" s="5"/>
      <c r="K17" s="5">
        <v>346106.05380931142</v>
      </c>
      <c r="L17" s="5">
        <v>316945.40084998216</v>
      </c>
      <c r="M17" s="5"/>
      <c r="N17" s="5">
        <v>377753.4293367939</v>
      </c>
      <c r="O17" s="5">
        <v>345926.37362410821</v>
      </c>
      <c r="P17" s="5"/>
      <c r="Q17" s="5">
        <v>413864.91430518223</v>
      </c>
      <c r="R17" s="5">
        <v>378995.33890981745</v>
      </c>
      <c r="S17" s="5"/>
      <c r="T17" s="5">
        <v>449610.81718251709</v>
      </c>
      <c r="U17" s="5">
        <v>411729.52368210535</v>
      </c>
      <c r="V17" s="5"/>
      <c r="W17" s="5">
        <v>484494.12238349178</v>
      </c>
      <c r="X17" s="5">
        <v>443673.78766769456</v>
      </c>
      <c r="Y17" s="5"/>
      <c r="Z17" s="5">
        <v>521313.66661006148</v>
      </c>
      <c r="AA17" s="5">
        <v>477391.15572746645</v>
      </c>
      <c r="AB17" s="5"/>
      <c r="AC17" s="5">
        <v>569951.63050999527</v>
      </c>
      <c r="AD17" s="5">
        <v>521931.20001483039</v>
      </c>
      <c r="AE17" s="5"/>
      <c r="AF17" s="5">
        <v>629272.65399862523</v>
      </c>
      <c r="AG17" s="5">
        <v>576254.21852751379</v>
      </c>
      <c r="AH17" s="5"/>
      <c r="AI17" s="5">
        <v>698180.26649098936</v>
      </c>
      <c r="AJ17" s="5">
        <v>639356.12218575028</v>
      </c>
      <c r="AK17" s="5"/>
      <c r="AL17" s="5">
        <v>767076.16742066003</v>
      </c>
      <c r="AM17" s="5">
        <v>702447.30102166254</v>
      </c>
      <c r="AO17" s="9">
        <v>1.8273336682761654E-2</v>
      </c>
      <c r="AP17" s="9">
        <v>1.5386338290547696E-2</v>
      </c>
      <c r="AR17" s="8">
        <v>-43922.51088259503</v>
      </c>
      <c r="AS17" s="10">
        <v>-8.4253518938433469E-2</v>
      </c>
    </row>
    <row r="18" spans="1:45" x14ac:dyDescent="0.25">
      <c r="A18" t="s">
        <v>54</v>
      </c>
      <c r="B18" s="2" t="s">
        <v>15</v>
      </c>
      <c r="C18" s="5">
        <v>1622676.5</v>
      </c>
      <c r="D18" s="5">
        <v>1545251.8</v>
      </c>
      <c r="E18" s="5">
        <v>1557278.5</v>
      </c>
      <c r="F18" s="5">
        <v>1621400.1</v>
      </c>
      <c r="G18" s="5"/>
      <c r="H18" s="5">
        <v>1627885.7004000002</v>
      </c>
      <c r="I18" s="5">
        <v>1439803.2888000002</v>
      </c>
      <c r="J18" s="5"/>
      <c r="K18" s="5">
        <v>1680765.9668199308</v>
      </c>
      <c r="L18" s="5">
        <v>1603626.4489867811</v>
      </c>
      <c r="M18" s="5"/>
      <c r="N18" s="5">
        <v>1709653.1833704081</v>
      </c>
      <c r="O18" s="5">
        <v>1631187.8736065342</v>
      </c>
      <c r="P18" s="5"/>
      <c r="Q18" s="5">
        <v>1734805.4641729984</v>
      </c>
      <c r="R18" s="5">
        <v>1655185.7790518065</v>
      </c>
      <c r="S18" s="5"/>
      <c r="T18" s="5">
        <v>1775254.4033506482</v>
      </c>
      <c r="U18" s="5">
        <v>1693778.2957847957</v>
      </c>
      <c r="V18" s="5"/>
      <c r="W18" s="5">
        <v>1863426.4281154734</v>
      </c>
      <c r="X18" s="5">
        <v>1777903.6254052636</v>
      </c>
      <c r="Y18" s="5"/>
      <c r="Z18" s="5">
        <v>1982839.0200347078</v>
      </c>
      <c r="AA18" s="5">
        <v>1891835.7221540224</v>
      </c>
      <c r="AB18" s="5"/>
      <c r="AC18" s="5">
        <v>2146624.0784308817</v>
      </c>
      <c r="AD18" s="5">
        <v>2048103.7908667012</v>
      </c>
      <c r="AE18" s="5"/>
      <c r="AF18" s="5">
        <v>2278549.9785698839</v>
      </c>
      <c r="AG18" s="5">
        <v>2173974.8918680926</v>
      </c>
      <c r="AH18" s="5"/>
      <c r="AI18" s="5">
        <v>2442577.3973285239</v>
      </c>
      <c r="AJ18" s="5">
        <v>2330474.1977042668</v>
      </c>
      <c r="AK18" s="5"/>
      <c r="AL18" s="5">
        <v>2579907.3627397753</v>
      </c>
      <c r="AM18" s="5">
        <v>2461501.3419464822</v>
      </c>
      <c r="AO18" s="9">
        <v>6.5127171089454094E-3</v>
      </c>
      <c r="AP18" s="9">
        <v>4.9884528483632451E-3</v>
      </c>
      <c r="AR18" s="8">
        <v>-91003.297880685423</v>
      </c>
      <c r="AS18" s="10">
        <v>-4.5895454427305138E-2</v>
      </c>
    </row>
    <row r="19" spans="1:45" x14ac:dyDescent="0.25">
      <c r="A19" s="14" t="s">
        <v>57</v>
      </c>
      <c r="B19" s="2" t="s">
        <v>16</v>
      </c>
      <c r="C19" s="5">
        <v>29639.8</v>
      </c>
      <c r="D19" s="5">
        <v>32989.199999999997</v>
      </c>
      <c r="E19" s="5">
        <v>33659.9</v>
      </c>
      <c r="F19" s="5">
        <v>38764.1</v>
      </c>
      <c r="G19" s="5"/>
      <c r="H19" s="5">
        <v>39694.438399999999</v>
      </c>
      <c r="I19" s="5">
        <v>36011.848899999997</v>
      </c>
      <c r="J19" s="5"/>
      <c r="K19" s="5">
        <v>42211.576535236534</v>
      </c>
      <c r="L19" s="5">
        <v>40697.993497444884</v>
      </c>
      <c r="M19" s="5"/>
      <c r="N19" s="5">
        <v>43381.618269855913</v>
      </c>
      <c r="O19" s="5">
        <v>41826.080975237353</v>
      </c>
      <c r="P19" s="5"/>
      <c r="Q19" s="5">
        <v>44308.140843128262</v>
      </c>
      <c r="R19" s="5">
        <v>42719.381172892776</v>
      </c>
      <c r="S19" s="5"/>
      <c r="T19" s="5">
        <v>46169.840422651068</v>
      </c>
      <c r="U19" s="5">
        <v>44514.32567865809</v>
      </c>
      <c r="V19" s="5"/>
      <c r="W19" s="5">
        <v>48691.893396408297</v>
      </c>
      <c r="X19" s="5">
        <v>46945.945247297073</v>
      </c>
      <c r="Y19" s="5"/>
      <c r="Z19" s="5">
        <v>51113.825279289063</v>
      </c>
      <c r="AA19" s="5">
        <v>49281.03377303492</v>
      </c>
      <c r="AB19" s="5"/>
      <c r="AC19" s="5">
        <v>52928.030873352262</v>
      </c>
      <c r="AD19" s="5">
        <v>51030.187288032823</v>
      </c>
      <c r="AE19" s="5"/>
      <c r="AF19" s="5">
        <v>55627.892379896301</v>
      </c>
      <c r="AG19" s="5">
        <v>53633.239698207755</v>
      </c>
      <c r="AH19" s="5"/>
      <c r="AI19" s="5">
        <v>59927.038630663774</v>
      </c>
      <c r="AJ19" s="5">
        <v>57778.231203375632</v>
      </c>
      <c r="AK19" s="5"/>
      <c r="AL19" s="5">
        <v>65196.995382239496</v>
      </c>
      <c r="AM19" s="5">
        <v>62859.222798854375</v>
      </c>
      <c r="AO19" s="9">
        <v>8.96121839590025E-3</v>
      </c>
      <c r="AP19" s="9">
        <v>7.7734360673595848E-3</v>
      </c>
      <c r="AR19" s="8">
        <v>-1832.7915062541433</v>
      </c>
      <c r="AS19" s="10">
        <v>-3.5857060124920404E-2</v>
      </c>
    </row>
    <row r="20" spans="1:45" x14ac:dyDescent="0.25">
      <c r="A20" s="12" t="s">
        <v>58</v>
      </c>
      <c r="B20" s="2" t="s">
        <v>17</v>
      </c>
      <c r="C20" s="5">
        <v>41198</v>
      </c>
      <c r="D20" s="5">
        <v>44381.4</v>
      </c>
      <c r="E20" s="5">
        <v>46292.7</v>
      </c>
      <c r="F20" s="5">
        <v>51982.7</v>
      </c>
      <c r="G20" s="5"/>
      <c r="H20" s="5">
        <v>53334.250199999995</v>
      </c>
      <c r="I20" s="5">
        <v>48759.772599999997</v>
      </c>
      <c r="J20" s="5"/>
      <c r="K20" s="5">
        <v>61858.268585290039</v>
      </c>
      <c r="L20" s="5">
        <v>57802.185104240896</v>
      </c>
      <c r="M20" s="5"/>
      <c r="N20" s="5">
        <v>70617.250568232412</v>
      </c>
      <c r="O20" s="5">
        <v>65986.83542636683</v>
      </c>
      <c r="P20" s="5"/>
      <c r="Q20" s="5">
        <v>79488.171763361213</v>
      </c>
      <c r="R20" s="5">
        <v>74276.085039924612</v>
      </c>
      <c r="S20" s="5"/>
      <c r="T20" s="5">
        <v>88630.439654235233</v>
      </c>
      <c r="U20" s="5">
        <v>82818.888984917707</v>
      </c>
      <c r="V20" s="5"/>
      <c r="W20" s="5">
        <v>98058.489669579736</v>
      </c>
      <c r="X20" s="5">
        <v>91628.736150419805</v>
      </c>
      <c r="Y20" s="5"/>
      <c r="Z20" s="5">
        <v>107515.30831843898</v>
      </c>
      <c r="AA20" s="5">
        <v>100465.46557301776</v>
      </c>
      <c r="AB20" s="5"/>
      <c r="AC20" s="5">
        <v>116970.15604523091</v>
      </c>
      <c r="AD20" s="5">
        <v>109300.35330808119</v>
      </c>
      <c r="AE20" s="5"/>
      <c r="AF20" s="5">
        <v>127256.45881721561</v>
      </c>
      <c r="AG20" s="5">
        <v>118912.17708625132</v>
      </c>
      <c r="AH20" s="5"/>
      <c r="AI20" s="5">
        <v>138447.33441610177</v>
      </c>
      <c r="AJ20" s="5">
        <v>129369.26031278013</v>
      </c>
      <c r="AK20" s="5"/>
      <c r="AL20" s="5">
        <v>150622.33056834724</v>
      </c>
      <c r="AM20" s="5">
        <v>140745.93472236526</v>
      </c>
      <c r="AO20" s="9">
        <v>2.3719592690021107E-2</v>
      </c>
      <c r="AP20" s="9">
        <v>2.1482432916203553E-2</v>
      </c>
      <c r="AR20" s="8">
        <v>-7049.8427454212215</v>
      </c>
      <c r="AS20" s="10">
        <v>-6.5570595068573767E-2</v>
      </c>
    </row>
    <row r="21" spans="1:45" x14ac:dyDescent="0.25">
      <c r="A21" s="14" t="s">
        <v>59</v>
      </c>
      <c r="B21" s="2" t="s">
        <v>18</v>
      </c>
      <c r="C21" s="5">
        <v>18937.5</v>
      </c>
      <c r="D21" s="5">
        <v>20566</v>
      </c>
      <c r="E21" s="5">
        <v>21236.6</v>
      </c>
      <c r="F21" s="5">
        <v>23907</v>
      </c>
      <c r="G21" s="5"/>
      <c r="H21" s="5">
        <v>24528.582000000002</v>
      </c>
      <c r="I21" s="5">
        <v>22233.51</v>
      </c>
      <c r="J21" s="5"/>
      <c r="K21" s="5">
        <v>28849.498549957603</v>
      </c>
      <c r="L21" s="5">
        <v>27017.342244763979</v>
      </c>
      <c r="M21" s="5"/>
      <c r="N21" s="5">
        <v>33466.810239571954</v>
      </c>
      <c r="O21" s="5">
        <v>31341.420528240542</v>
      </c>
      <c r="P21" s="5"/>
      <c r="Q21" s="5">
        <v>36910.978969326497</v>
      </c>
      <c r="R21" s="5">
        <v>34566.859097280394</v>
      </c>
      <c r="S21" s="5"/>
      <c r="T21" s="5">
        <v>39966.869962986915</v>
      </c>
      <c r="U21" s="5">
        <v>37428.678435160589</v>
      </c>
      <c r="V21" s="5"/>
      <c r="W21" s="5">
        <v>43069.199833757812</v>
      </c>
      <c r="X21" s="5">
        <v>40333.987438352779</v>
      </c>
      <c r="Y21" s="5"/>
      <c r="Z21" s="5">
        <v>45223.808225709508</v>
      </c>
      <c r="AA21" s="5">
        <v>42351.762278632807</v>
      </c>
      <c r="AB21" s="5"/>
      <c r="AC21" s="5">
        <v>47295.842048328646</v>
      </c>
      <c r="AD21" s="5">
        <v>44292.206644814352</v>
      </c>
      <c r="AE21" s="5"/>
      <c r="AF21" s="5">
        <v>50202.520771330179</v>
      </c>
      <c r="AG21" s="5">
        <v>47014.28979363988</v>
      </c>
      <c r="AH21" s="5"/>
      <c r="AI21" s="5">
        <v>54082.372581627045</v>
      </c>
      <c r="AJ21" s="5">
        <v>50647.74234867264</v>
      </c>
      <c r="AK21" s="5"/>
      <c r="AL21" s="5">
        <v>58262.074874301696</v>
      </c>
      <c r="AM21" s="5">
        <v>54562.002665082255</v>
      </c>
      <c r="AO21" s="9">
        <v>2.0775854541775329E-2</v>
      </c>
      <c r="AP21" s="9">
        <v>1.8617596627192645E-2</v>
      </c>
      <c r="AR21" s="8">
        <v>-2872.0459470767019</v>
      </c>
      <c r="AS21" s="10">
        <v>-6.3507388248740138E-2</v>
      </c>
    </row>
    <row r="22" spans="1:45" x14ac:dyDescent="0.25">
      <c r="A22" s="13" t="s">
        <v>60</v>
      </c>
      <c r="B22" s="2" t="s">
        <v>19</v>
      </c>
      <c r="C22" s="5">
        <v>6692.4</v>
      </c>
      <c r="D22" s="5">
        <v>7863</v>
      </c>
      <c r="E22" s="5">
        <v>8722.1</v>
      </c>
      <c r="F22" s="5">
        <v>11044.9</v>
      </c>
      <c r="G22" s="5"/>
      <c r="H22" s="5">
        <v>11508.7858</v>
      </c>
      <c r="I22" s="5">
        <v>10382.205999999998</v>
      </c>
      <c r="J22" s="5"/>
      <c r="K22" s="5">
        <v>13868.077968714695</v>
      </c>
      <c r="L22" s="5">
        <v>12731.635576449959</v>
      </c>
      <c r="M22" s="5"/>
      <c r="N22" s="5">
        <v>16233.597027901576</v>
      </c>
      <c r="O22" s="5">
        <v>14903.308296970825</v>
      </c>
      <c r="P22" s="5"/>
      <c r="Q22" s="5">
        <v>18366.825002124671</v>
      </c>
      <c r="R22" s="5">
        <v>16861.725406433772</v>
      </c>
      <c r="S22" s="5"/>
      <c r="T22" s="5">
        <v>20278.458900579648</v>
      </c>
      <c r="U22" s="5">
        <v>18616.707330073245</v>
      </c>
      <c r="V22" s="5"/>
      <c r="W22" s="5">
        <v>21845.659397021176</v>
      </c>
      <c r="X22" s="5">
        <v>20055.481011684889</v>
      </c>
      <c r="Y22" s="5"/>
      <c r="Z22" s="5">
        <v>23188.236473762408</v>
      </c>
      <c r="AA22" s="5">
        <v>21288.038408097411</v>
      </c>
      <c r="AB22" s="5"/>
      <c r="AC22" s="5">
        <v>24491.957582609386</v>
      </c>
      <c r="AD22" s="5">
        <v>22484.923952627076</v>
      </c>
      <c r="AE22" s="5"/>
      <c r="AF22" s="5">
        <v>25997.169222932484</v>
      </c>
      <c r="AG22" s="5">
        <v>23866.788556594271</v>
      </c>
      <c r="AH22" s="5"/>
      <c r="AI22" s="5">
        <v>28006.334550140342</v>
      </c>
      <c r="AJ22" s="5">
        <v>25711.309536109653</v>
      </c>
      <c r="AK22" s="5"/>
      <c r="AL22" s="5">
        <v>30319.693876545578</v>
      </c>
      <c r="AM22" s="5">
        <v>27835.096838691639</v>
      </c>
      <c r="AO22" s="9">
        <v>2.4213542562095958E-2</v>
      </c>
      <c r="AP22" s="9">
        <v>2.1392595297035077E-2</v>
      </c>
      <c r="AR22" s="8">
        <v>-1900.1980656649976</v>
      </c>
      <c r="AS22" s="10">
        <v>-8.1946639961822054E-2</v>
      </c>
    </row>
    <row r="23" spans="1:45" x14ac:dyDescent="0.25">
      <c r="A23" s="12" t="s">
        <v>61</v>
      </c>
      <c r="B23" s="2" t="s">
        <v>20</v>
      </c>
      <c r="C23" s="5">
        <v>649102</v>
      </c>
      <c r="D23" s="5">
        <v>650709.9</v>
      </c>
      <c r="E23" s="5">
        <v>663458.4</v>
      </c>
      <c r="F23" s="5">
        <v>726188.6</v>
      </c>
      <c r="G23" s="5"/>
      <c r="H23" s="5">
        <v>735629.0517999999</v>
      </c>
      <c r="I23" s="5">
        <v>676807.77519999992</v>
      </c>
      <c r="J23" s="5"/>
      <c r="K23" s="5">
        <v>787059.44961762498</v>
      </c>
      <c r="L23" s="5">
        <v>753224.87875285791</v>
      </c>
      <c r="M23" s="5"/>
      <c r="N23" s="5">
        <v>830783.70879193186</v>
      </c>
      <c r="O23" s="5">
        <v>795069.4939609291</v>
      </c>
      <c r="P23" s="5"/>
      <c r="Q23" s="5">
        <v>880372.48263678513</v>
      </c>
      <c r="R23" s="5">
        <v>842526.51666097913</v>
      </c>
      <c r="S23" s="5"/>
      <c r="T23" s="5">
        <v>946008.69416052278</v>
      </c>
      <c r="U23" s="5">
        <v>905341.12042538729</v>
      </c>
      <c r="V23" s="5"/>
      <c r="W23" s="5">
        <v>1031661.43497329</v>
      </c>
      <c r="X23" s="5">
        <v>987311.77123821981</v>
      </c>
      <c r="Y23" s="5"/>
      <c r="Z23" s="5">
        <v>1129035.6459412908</v>
      </c>
      <c r="AA23" s="5">
        <v>1080500.0028078433</v>
      </c>
      <c r="AB23" s="5"/>
      <c r="AC23" s="5">
        <v>1228322.5314783554</v>
      </c>
      <c r="AD23" s="5">
        <v>1175518.6857761212</v>
      </c>
      <c r="AE23" s="5"/>
      <c r="AF23" s="5">
        <v>1329783.5555528146</v>
      </c>
      <c r="AG23" s="5">
        <v>1272618.0441457508</v>
      </c>
      <c r="AH23" s="5"/>
      <c r="AI23" s="5">
        <v>1432554.553025536</v>
      </c>
      <c r="AJ23" s="5">
        <v>1370971.0620128363</v>
      </c>
      <c r="AK23" s="5"/>
      <c r="AL23" s="5">
        <v>1543268.1046661399</v>
      </c>
      <c r="AM23" s="5">
        <v>1476925.1948948014</v>
      </c>
      <c r="AO23" s="9">
        <v>1.4337597675609492E-2</v>
      </c>
      <c r="AP23" s="9">
        <v>1.2900875760720742E-2</v>
      </c>
      <c r="AR23" s="8">
        <v>-48535.643133447506</v>
      </c>
      <c r="AS23" s="10">
        <v>-4.2988583494175447E-2</v>
      </c>
    </row>
    <row r="24" spans="1:45" x14ac:dyDescent="0.25">
      <c r="A24" t="s">
        <v>62</v>
      </c>
      <c r="B24" s="2" t="s">
        <v>21</v>
      </c>
      <c r="C24" s="5">
        <v>379956.4</v>
      </c>
      <c r="D24" s="5">
        <v>404429.1</v>
      </c>
      <c r="E24" s="5">
        <v>419955.4</v>
      </c>
      <c r="F24" s="5">
        <v>498331.8</v>
      </c>
      <c r="G24" s="5"/>
      <c r="H24" s="5">
        <v>514776.74939999997</v>
      </c>
      <c r="I24" s="5">
        <v>475408.53719999996</v>
      </c>
      <c r="J24" s="5"/>
      <c r="K24" s="5">
        <v>585013.46778932388</v>
      </c>
      <c r="L24" s="5">
        <v>542986.09182939073</v>
      </c>
      <c r="M24" s="5"/>
      <c r="N24" s="5">
        <v>649276.00760663149</v>
      </c>
      <c r="O24" s="5">
        <v>602632.00985977089</v>
      </c>
      <c r="P24" s="5"/>
      <c r="Q24" s="5">
        <v>705961.09289338451</v>
      </c>
      <c r="R24" s="5">
        <v>655244.83780231327</v>
      </c>
      <c r="S24" s="5"/>
      <c r="T24" s="5">
        <v>754374.83556855633</v>
      </c>
      <c r="U24" s="5">
        <v>700180.5365057356</v>
      </c>
      <c r="V24" s="5"/>
      <c r="W24" s="5">
        <v>793223.01636507374</v>
      </c>
      <c r="X24" s="5">
        <v>736237.86343376967</v>
      </c>
      <c r="Y24" s="5"/>
      <c r="Z24" s="5">
        <v>824750.72051009152</v>
      </c>
      <c r="AA24" s="5">
        <v>765500.61685848481</v>
      </c>
      <c r="AB24" s="5"/>
      <c r="AC24" s="5">
        <v>858272.82943323092</v>
      </c>
      <c r="AD24" s="5">
        <v>796614.49699330865</v>
      </c>
      <c r="AE24" s="5"/>
      <c r="AF24" s="5">
        <v>902053.3694620888</v>
      </c>
      <c r="AG24" s="5">
        <v>837249.84239532356</v>
      </c>
      <c r="AH24" s="5"/>
      <c r="AI24" s="5">
        <v>948067.15703122376</v>
      </c>
      <c r="AJ24" s="5">
        <v>879957.99880212604</v>
      </c>
      <c r="AK24" s="5"/>
      <c r="AL24" s="5">
        <v>996428.11020955094</v>
      </c>
      <c r="AM24" s="5">
        <v>924844.70040691819</v>
      </c>
      <c r="AO24" s="9">
        <v>1.6384882543081236E-2</v>
      </c>
      <c r="AP24" s="9">
        <v>1.3943539450027798E-2</v>
      </c>
      <c r="AR24" s="8">
        <v>-59250.103651606711</v>
      </c>
      <c r="AS24" s="10">
        <v>-7.1840014416673315E-2</v>
      </c>
    </row>
    <row r="25" spans="1:45" x14ac:dyDescent="0.25">
      <c r="A25" s="15" t="s">
        <v>63</v>
      </c>
      <c r="B25" s="2" t="s">
        <v>22</v>
      </c>
      <c r="C25" s="5">
        <v>176564.3</v>
      </c>
      <c r="D25" s="5">
        <v>169167.2</v>
      </c>
      <c r="E25" s="5">
        <v>172198.7</v>
      </c>
      <c r="F25" s="5">
        <v>190672.5</v>
      </c>
      <c r="G25" s="5"/>
      <c r="H25" s="5">
        <v>193913.9325</v>
      </c>
      <c r="I25" s="5">
        <v>171986.595</v>
      </c>
      <c r="J25" s="5"/>
      <c r="K25" s="5">
        <v>207207.87872905331</v>
      </c>
      <c r="L25" s="5">
        <v>194694.83634195098</v>
      </c>
      <c r="M25" s="5"/>
      <c r="N25" s="5">
        <v>218171.00485392648</v>
      </c>
      <c r="O25" s="5">
        <v>204995.9120528287</v>
      </c>
      <c r="P25" s="5"/>
      <c r="Q25" s="5">
        <v>227278.02636963566</v>
      </c>
      <c r="R25" s="5">
        <v>213552.971149419</v>
      </c>
      <c r="S25" s="5"/>
      <c r="T25" s="5">
        <v>236572.55984278597</v>
      </c>
      <c r="U25" s="5">
        <v>222286.218574803</v>
      </c>
      <c r="V25" s="5"/>
      <c r="W25" s="5">
        <v>247326.67850398031</v>
      </c>
      <c r="X25" s="5">
        <v>232390.9085392275</v>
      </c>
      <c r="Y25" s="5"/>
      <c r="Z25" s="5">
        <v>258738.8529688938</v>
      </c>
      <c r="AA25" s="5">
        <v>243113.91508405822</v>
      </c>
      <c r="AB25" s="5"/>
      <c r="AC25" s="5">
        <v>271937.1348216536</v>
      </c>
      <c r="AD25" s="5">
        <v>255515.16807250315</v>
      </c>
      <c r="AE25" s="5"/>
      <c r="AF25" s="5">
        <v>285808.6616929567</v>
      </c>
      <c r="AG25" s="5">
        <v>268549.00959719153</v>
      </c>
      <c r="AH25" s="5"/>
      <c r="AI25" s="5">
        <v>298903.64942308451</v>
      </c>
      <c r="AJ25" s="5">
        <v>280853.20627472654</v>
      </c>
      <c r="AK25" s="5"/>
      <c r="AL25" s="5">
        <v>311052.63025366492</v>
      </c>
      <c r="AM25" s="5">
        <v>292268.5243072242</v>
      </c>
      <c r="AO25" s="9">
        <v>9.8958030313538448E-3</v>
      </c>
      <c r="AP25" s="9">
        <v>7.868629225512791E-3</v>
      </c>
      <c r="AR25" s="8">
        <v>-15624.937884835585</v>
      </c>
      <c r="AS25" s="10">
        <v>-6.0388834941283664E-2</v>
      </c>
    </row>
    <row r="26" spans="1:45" x14ac:dyDescent="0.25">
      <c r="A26" s="13" t="s">
        <v>64</v>
      </c>
      <c r="B26" s="2" t="s">
        <v>23</v>
      </c>
      <c r="C26" s="5">
        <v>127926</v>
      </c>
      <c r="D26" s="5">
        <v>139783.1</v>
      </c>
      <c r="E26" s="5">
        <v>145194.79999999999</v>
      </c>
      <c r="F26" s="5">
        <v>177162.1</v>
      </c>
      <c r="G26" s="5"/>
      <c r="H26" s="5">
        <v>183539.93560000003</v>
      </c>
      <c r="I26" s="5">
        <v>166532.37399999998</v>
      </c>
      <c r="J26" s="5"/>
      <c r="K26" s="5">
        <v>213936.97859075456</v>
      </c>
      <c r="L26" s="5">
        <v>193031.86740823643</v>
      </c>
      <c r="M26" s="5"/>
      <c r="N26" s="5">
        <v>241617.81024411129</v>
      </c>
      <c r="O26" s="5">
        <v>218007.83304380692</v>
      </c>
      <c r="P26" s="5"/>
      <c r="Q26" s="5">
        <v>261514.42555868885</v>
      </c>
      <c r="R26" s="5">
        <v>235960.22647562763</v>
      </c>
      <c r="S26" s="5"/>
      <c r="T26" s="5">
        <v>278475.91845806787</v>
      </c>
      <c r="U26" s="5">
        <v>251264.30653680209</v>
      </c>
      <c r="V26" s="5"/>
      <c r="W26" s="5">
        <v>296015.79429896059</v>
      </c>
      <c r="X26" s="5">
        <v>267090.2521492847</v>
      </c>
      <c r="Y26" s="5"/>
      <c r="Z26" s="5">
        <v>315004.00984397042</v>
      </c>
      <c r="AA26" s="5">
        <v>284223.01119611994</v>
      </c>
      <c r="AB26" s="5"/>
      <c r="AC26" s="5">
        <v>337680.40277775965</v>
      </c>
      <c r="AD26" s="5">
        <v>304683.55290763796</v>
      </c>
      <c r="AE26" s="5"/>
      <c r="AF26" s="5">
        <v>360207.7760252856</v>
      </c>
      <c r="AG26" s="5">
        <v>325009.63657216722</v>
      </c>
      <c r="AH26" s="5"/>
      <c r="AI26" s="5">
        <v>384237.99794646504</v>
      </c>
      <c r="AJ26" s="5">
        <v>346691.71623055532</v>
      </c>
      <c r="AK26" s="5"/>
      <c r="AL26" s="5">
        <v>409871.32675210165</v>
      </c>
      <c r="AM26" s="5">
        <v>369820.25324101117</v>
      </c>
      <c r="AO26" s="9">
        <v>1.8738573073002085E-2</v>
      </c>
      <c r="AP26" s="9">
        <v>1.536504197040478E-2</v>
      </c>
      <c r="AR26" s="8">
        <v>-30780.998647850472</v>
      </c>
      <c r="AS26" s="10">
        <v>-9.7716212130433133E-2</v>
      </c>
    </row>
    <row r="27" spans="1:45" x14ac:dyDescent="0.25">
      <c r="A27" s="14" t="s">
        <v>67</v>
      </c>
      <c r="B27" s="2" t="s">
        <v>24</v>
      </c>
      <c r="C27" s="5">
        <v>386668</v>
      </c>
      <c r="D27" s="5">
        <v>399296.7</v>
      </c>
      <c r="E27" s="5">
        <v>417222.3</v>
      </c>
      <c r="F27" s="5">
        <v>450635.5</v>
      </c>
      <c r="G27" s="5"/>
      <c r="H27" s="5">
        <v>455141.85499999998</v>
      </c>
      <c r="I27" s="5">
        <v>426751.81849999999</v>
      </c>
      <c r="J27" s="5"/>
      <c r="K27" s="5">
        <v>499557.42375105357</v>
      </c>
      <c r="L27" s="5">
        <v>474148.61765301088</v>
      </c>
      <c r="M27" s="5"/>
      <c r="N27" s="5">
        <v>548853.37270190858</v>
      </c>
      <c r="O27" s="5">
        <v>520937.24482510786</v>
      </c>
      <c r="P27" s="5"/>
      <c r="Q27" s="5">
        <v>605978.47257175227</v>
      </c>
      <c r="R27" s="5">
        <v>575156.8116833003</v>
      </c>
      <c r="S27" s="5"/>
      <c r="T27" s="5">
        <v>669049.19871892931</v>
      </c>
      <c r="U27" s="5">
        <v>635019.59460924927</v>
      </c>
      <c r="V27" s="5"/>
      <c r="W27" s="5">
        <v>738684.37670191191</v>
      </c>
      <c r="X27" s="5">
        <v>701112.94406391832</v>
      </c>
      <c r="Y27" s="5"/>
      <c r="Z27" s="5">
        <v>807602.77717489738</v>
      </c>
      <c r="AA27" s="5">
        <v>766525.9732002985</v>
      </c>
      <c r="AB27" s="5"/>
      <c r="AC27" s="5">
        <v>878623.0011908795</v>
      </c>
      <c r="AD27" s="5">
        <v>833933.92159937194</v>
      </c>
      <c r="AE27" s="5"/>
      <c r="AF27" s="5">
        <v>960597.51394720527</v>
      </c>
      <c r="AG27" s="5">
        <v>911738.99476661661</v>
      </c>
      <c r="AH27" s="5"/>
      <c r="AI27" s="5">
        <v>1055388.5504896978</v>
      </c>
      <c r="AJ27" s="5">
        <v>1001708.7095694469</v>
      </c>
      <c r="AK27" s="5"/>
      <c r="AL27" s="5">
        <v>1159533.4948638675</v>
      </c>
      <c r="AM27" s="5">
        <v>1100556.5678192126</v>
      </c>
      <c r="AO27" s="9">
        <v>1.8997933569889769E-2</v>
      </c>
      <c r="AP27" s="9">
        <v>1.72834592010076E-2</v>
      </c>
      <c r="AR27" s="8">
        <v>-41076.803974598879</v>
      </c>
      <c r="AS27" s="10">
        <v>-5.0862633383073619E-2</v>
      </c>
    </row>
    <row r="28" spans="1:45" x14ac:dyDescent="0.25">
      <c r="A28" s="13" t="s">
        <v>65</v>
      </c>
      <c r="B28" s="2" t="s">
        <v>25</v>
      </c>
      <c r="C28" s="5">
        <v>36677.1</v>
      </c>
      <c r="D28" s="5">
        <v>36319.800000000003</v>
      </c>
      <c r="E28" s="5">
        <v>37122.5</v>
      </c>
      <c r="F28" s="5">
        <v>42805.1</v>
      </c>
      <c r="G28" s="5"/>
      <c r="H28" s="5">
        <v>43960.837699999996</v>
      </c>
      <c r="I28" s="5">
        <v>39808.742999999995</v>
      </c>
      <c r="J28" s="5"/>
      <c r="K28" s="5">
        <v>48927.024165003582</v>
      </c>
      <c r="L28" s="5">
        <v>46166.681670561098</v>
      </c>
      <c r="M28" s="5"/>
      <c r="N28" s="5">
        <v>53017.386731657389</v>
      </c>
      <c r="O28" s="5">
        <v>50026.276030827903</v>
      </c>
      <c r="P28" s="5"/>
      <c r="Q28" s="5">
        <v>57187.192385758004</v>
      </c>
      <c r="R28" s="5">
        <v>53960.831494731719</v>
      </c>
      <c r="S28" s="5"/>
      <c r="T28" s="5">
        <v>61105.118578902569</v>
      </c>
      <c r="U28" s="5">
        <v>57657.717918023249</v>
      </c>
      <c r="V28" s="5"/>
      <c r="W28" s="5">
        <v>64885.40184078562</v>
      </c>
      <c r="X28" s="5">
        <v>61224.726886059725</v>
      </c>
      <c r="Y28" s="5"/>
      <c r="Z28" s="5">
        <v>68926.116761591562</v>
      </c>
      <c r="AA28" s="5">
        <v>65037.47459867796</v>
      </c>
      <c r="AB28" s="5"/>
      <c r="AC28" s="5">
        <v>73887.944732798249</v>
      </c>
      <c r="AD28" s="5">
        <v>69719.368426478643</v>
      </c>
      <c r="AE28" s="5"/>
      <c r="AF28" s="5">
        <v>79991.184189233187</v>
      </c>
      <c r="AG28" s="5">
        <v>75478.278107848178</v>
      </c>
      <c r="AH28" s="5"/>
      <c r="AI28" s="5">
        <v>86598.559090188763</v>
      </c>
      <c r="AJ28" s="5">
        <v>81712.88115057032</v>
      </c>
      <c r="AK28" s="5"/>
      <c r="AL28" s="5">
        <v>92832.584347206212</v>
      </c>
      <c r="AM28" s="5">
        <v>87595.198018981508</v>
      </c>
      <c r="AO28" s="9">
        <v>1.5485709125834024E-2</v>
      </c>
      <c r="AP28" s="9">
        <v>1.3585205828501978E-2</v>
      </c>
      <c r="AR28" s="8">
        <v>-3888.6421629136021</v>
      </c>
      <c r="AS28" s="10">
        <v>-5.6417543097111111E-2</v>
      </c>
    </row>
    <row r="29" spans="1:45" x14ac:dyDescent="0.25">
      <c r="A29" s="13" t="s">
        <v>66</v>
      </c>
      <c r="B29" s="2" t="s">
        <v>26</v>
      </c>
      <c r="C29" s="5">
        <v>70043.399999999994</v>
      </c>
      <c r="D29" s="5">
        <v>73827.8</v>
      </c>
      <c r="E29" s="5">
        <v>77387.7</v>
      </c>
      <c r="F29" s="5">
        <v>86641.3</v>
      </c>
      <c r="G29" s="5"/>
      <c r="H29" s="5">
        <v>88893.973800000007</v>
      </c>
      <c r="I29" s="5">
        <v>78843.582999999999</v>
      </c>
      <c r="J29" s="5"/>
      <c r="K29" s="5">
        <v>103001.44423330648</v>
      </c>
      <c r="L29" s="5">
        <v>95994.343166439721</v>
      </c>
      <c r="M29" s="5"/>
      <c r="N29" s="5">
        <v>118635.70926807112</v>
      </c>
      <c r="O29" s="5">
        <v>110565.02238432363</v>
      </c>
      <c r="P29" s="5"/>
      <c r="Q29" s="5">
        <v>133244.71801736063</v>
      </c>
      <c r="R29" s="5">
        <v>124180.19263401751</v>
      </c>
      <c r="S29" s="5"/>
      <c r="T29" s="5">
        <v>146107.43470531201</v>
      </c>
      <c r="U29" s="5">
        <v>136167.86959317833</v>
      </c>
      <c r="V29" s="5"/>
      <c r="W29" s="5">
        <v>156012.5778272106</v>
      </c>
      <c r="X29" s="5">
        <v>145399.17421258258</v>
      </c>
      <c r="Y29" s="5"/>
      <c r="Z29" s="5">
        <v>165567.90195394025</v>
      </c>
      <c r="AA29" s="5">
        <v>154304.4577269592</v>
      </c>
      <c r="AB29" s="5"/>
      <c r="AC29" s="5">
        <v>174876.68957860931</v>
      </c>
      <c r="AD29" s="5">
        <v>162979.97640883256</v>
      </c>
      <c r="AE29" s="5"/>
      <c r="AF29" s="5">
        <v>185624.15343024512</v>
      </c>
      <c r="AG29" s="5">
        <v>172996.2993917022</v>
      </c>
      <c r="AH29" s="5"/>
      <c r="AI29" s="5">
        <v>198986.7967923762</v>
      </c>
      <c r="AJ29" s="5">
        <v>185449.89343655514</v>
      </c>
      <c r="AK29" s="5"/>
      <c r="AL29" s="5">
        <v>214365.29316861744</v>
      </c>
      <c r="AM29" s="5">
        <v>199782.20372126272</v>
      </c>
      <c r="AO29" s="9">
        <v>2.1110210465609791E-2</v>
      </c>
      <c r="AP29" s="9">
        <v>1.8792166902063201E-2</v>
      </c>
      <c r="AR29" s="8">
        <v>-11263.444226981053</v>
      </c>
      <c r="AS29" s="10">
        <v>-6.8029153562110478E-2</v>
      </c>
    </row>
    <row r="30" spans="1:45" x14ac:dyDescent="0.25">
      <c r="A30" t="s">
        <v>68</v>
      </c>
      <c r="B30" s="2" t="s">
        <v>27</v>
      </c>
      <c r="C30" s="5">
        <v>1896156.7</v>
      </c>
      <c r="D30" s="5">
        <v>2016613.8</v>
      </c>
      <c r="E30" s="5">
        <v>2064115.7</v>
      </c>
      <c r="F30" s="5">
        <v>2204023.5</v>
      </c>
      <c r="G30" s="5"/>
      <c r="H30" s="5">
        <v>2234879.8289999999</v>
      </c>
      <c r="I30" s="5">
        <v>1990233.2205000001</v>
      </c>
      <c r="J30" s="5"/>
      <c r="K30" s="5">
        <v>2424241.840150469</v>
      </c>
      <c r="L30" s="5">
        <v>2285651.0099751335</v>
      </c>
      <c r="M30" s="5"/>
      <c r="N30" s="5">
        <v>2650420.8081270433</v>
      </c>
      <c r="O30" s="5">
        <v>2498899.613323512</v>
      </c>
      <c r="P30" s="5"/>
      <c r="Q30" s="5">
        <v>2897702.0129793631</v>
      </c>
      <c r="R30" s="5">
        <v>2732044.0654395153</v>
      </c>
      <c r="S30" s="5"/>
      <c r="T30" s="5">
        <v>3168054.2690721937</v>
      </c>
      <c r="U30" s="5">
        <v>2986940.6260686647</v>
      </c>
      <c r="V30" s="5"/>
      <c r="W30" s="5">
        <v>3480675.4695521346</v>
      </c>
      <c r="X30" s="5">
        <v>3281689.6691642432</v>
      </c>
      <c r="Y30" s="5"/>
      <c r="Z30" s="5">
        <v>3805418.4768404737</v>
      </c>
      <c r="AA30" s="5">
        <v>3587867.5307528726</v>
      </c>
      <c r="AB30" s="5"/>
      <c r="AC30" s="5">
        <v>4119750.947179032</v>
      </c>
      <c r="AD30" s="5">
        <v>3884230.0125804739</v>
      </c>
      <c r="AE30" s="5"/>
      <c r="AF30" s="5">
        <v>4460047.6846567923</v>
      </c>
      <c r="AG30" s="5">
        <v>4205072.4173378339</v>
      </c>
      <c r="AH30" s="5"/>
      <c r="AI30" s="5">
        <v>4828453.3712003464</v>
      </c>
      <c r="AJ30" s="5">
        <v>4552416.8182069287</v>
      </c>
      <c r="AK30" s="5"/>
      <c r="AL30" s="5">
        <v>5227289.8422273332</v>
      </c>
      <c r="AM30" s="5">
        <v>4928452.3142204648</v>
      </c>
      <c r="AO30" s="9">
        <v>1.7773567815316582E-2</v>
      </c>
      <c r="AP30" s="9">
        <v>1.5842684446900401E-2</v>
      </c>
      <c r="AR30" s="8">
        <v>-217550.94608760113</v>
      </c>
      <c r="AS30" s="10">
        <v>-5.7168731221441726E-2</v>
      </c>
    </row>
    <row r="31" spans="1:45" x14ac:dyDescent="0.25">
      <c r="B31" s="2" t="s">
        <v>32</v>
      </c>
      <c r="C31" s="5">
        <v>13076826.800000001</v>
      </c>
      <c r="D31" s="5">
        <v>13287948.699999999</v>
      </c>
      <c r="E31" s="5">
        <v>13600481.4</v>
      </c>
      <c r="F31" s="5">
        <v>14742256.4</v>
      </c>
    </row>
    <row r="32" spans="1:45" x14ac:dyDescent="0.25">
      <c r="B32" s="3" t="s">
        <v>29</v>
      </c>
      <c r="C32" s="1" t="s">
        <v>30</v>
      </c>
    </row>
    <row r="34" spans="2:45" x14ac:dyDescent="0.25">
      <c r="B34" s="2" t="s">
        <v>38</v>
      </c>
      <c r="C34" s="5">
        <v>13076826.600000001</v>
      </c>
      <c r="D34" s="5">
        <v>13283319.800000001</v>
      </c>
      <c r="E34" s="5">
        <v>13596343.599999998</v>
      </c>
      <c r="F34" s="5">
        <v>14739020</v>
      </c>
      <c r="G34" s="5"/>
      <c r="H34" s="5">
        <v>14941870.9608</v>
      </c>
      <c r="I34" s="5">
        <v>13476542.802000003</v>
      </c>
      <c r="J34" s="5"/>
      <c r="K34" s="5">
        <v>15987835.95932848</v>
      </c>
      <c r="L34" s="5">
        <v>15278194.691252323</v>
      </c>
      <c r="M34" s="5"/>
      <c r="N34" s="5">
        <v>17051118.328435</v>
      </c>
      <c r="O34" s="5">
        <v>16289756.863763839</v>
      </c>
      <c r="P34" s="5"/>
      <c r="Q34" s="5">
        <v>18167200.431651253</v>
      </c>
      <c r="R34" s="5">
        <v>17352601.326117206</v>
      </c>
      <c r="S34" s="5"/>
      <c r="T34" s="5">
        <v>19439932.256192446</v>
      </c>
      <c r="U34" s="5">
        <v>18567064.047496509</v>
      </c>
      <c r="V34" s="5"/>
      <c r="W34" s="5">
        <v>20953451.765416011</v>
      </c>
      <c r="X34" s="5">
        <v>20012488.605655596</v>
      </c>
      <c r="Y34" s="5"/>
      <c r="Z34" s="5">
        <v>22580761.872588582</v>
      </c>
      <c r="AA34" s="5">
        <v>21565503.770781118</v>
      </c>
      <c r="AB34" s="5"/>
      <c r="AC34" s="5">
        <v>24318598.873894155</v>
      </c>
      <c r="AD34" s="5">
        <v>23222771.907330528</v>
      </c>
      <c r="AE34" s="5"/>
      <c r="AF34" s="5">
        <v>26214109.760528475</v>
      </c>
      <c r="AG34" s="5">
        <v>25030073.058295809</v>
      </c>
      <c r="AH34" s="5"/>
      <c r="AI34" s="5">
        <v>28284887.6433645</v>
      </c>
      <c r="AJ34" s="5">
        <v>27004688.352306053</v>
      </c>
      <c r="AK34" s="5"/>
      <c r="AL34" s="5">
        <v>30445069.793267868</v>
      </c>
      <c r="AM34" s="5">
        <v>29065574.48887879</v>
      </c>
      <c r="AO34" s="9">
        <v>1.3856409455283769E-2</v>
      </c>
      <c r="AP34" s="9">
        <v>1.2352984949927981E-2</v>
      </c>
      <c r="AR34" s="8">
        <v>-1015258.1018074639</v>
      </c>
      <c r="AS34" s="10">
        <v>-4.4961197834512134E-2</v>
      </c>
    </row>
    <row r="35" spans="2:45" x14ac:dyDescent="0.25">
      <c r="B35" s="2" t="s">
        <v>39</v>
      </c>
      <c r="C35" s="5">
        <v>11180669.900000002</v>
      </c>
      <c r="D35" s="5">
        <v>11266706</v>
      </c>
      <c r="E35" s="5">
        <v>11532227.899999999</v>
      </c>
      <c r="F35" s="5">
        <v>12534996.5</v>
      </c>
      <c r="G35" s="5"/>
      <c r="H35" s="5">
        <v>12706991.1318</v>
      </c>
      <c r="I35" s="5">
        <v>11486309.581500003</v>
      </c>
      <c r="J35" s="5"/>
      <c r="K35" s="5">
        <v>13563594.119178012</v>
      </c>
      <c r="L35" s="5">
        <v>12992543.681277189</v>
      </c>
      <c r="M35" s="5"/>
      <c r="N35" s="5">
        <v>14400697.520307956</v>
      </c>
      <c r="O35" s="5">
        <v>13790857.250440327</v>
      </c>
      <c r="P35" s="5"/>
      <c r="Q35" s="5">
        <v>15269498.418671891</v>
      </c>
      <c r="R35" s="5">
        <v>14620557.260677692</v>
      </c>
      <c r="S35" s="5"/>
      <c r="T35" s="5">
        <v>16271877.987120252</v>
      </c>
      <c r="U35" s="5">
        <v>15580123.421427844</v>
      </c>
      <c r="V35" s="5"/>
      <c r="W35" s="5">
        <v>17472776.295863878</v>
      </c>
      <c r="X35" s="5">
        <v>16730798.936491352</v>
      </c>
      <c r="Y35" s="5"/>
      <c r="Z35" s="5">
        <v>18775343.395748109</v>
      </c>
      <c r="AA35" s="5">
        <v>17977636.240028247</v>
      </c>
      <c r="AB35" s="5"/>
      <c r="AC35" s="5">
        <v>20198847.926715124</v>
      </c>
      <c r="AD35" s="5">
        <v>19338541.894750055</v>
      </c>
      <c r="AE35" s="5"/>
      <c r="AF35" s="5">
        <v>21754062.075871684</v>
      </c>
      <c r="AG35" s="5">
        <v>20825000.640957974</v>
      </c>
      <c r="AH35" s="5"/>
      <c r="AI35" s="5">
        <v>23456434.272164155</v>
      </c>
      <c r="AJ35" s="5">
        <v>22452271.534099124</v>
      </c>
      <c r="AK35" s="5"/>
      <c r="AL35" s="5">
        <v>25217779.951040536</v>
      </c>
      <c r="AM35" s="5">
        <v>24137122.174658325</v>
      </c>
      <c r="AO35" s="9">
        <v>1.3118202816912561E-2</v>
      </c>
      <c r="AP35" s="9">
        <v>1.170030973742775E-2</v>
      </c>
      <c r="AR35" s="8">
        <v>-797707.15571986139</v>
      </c>
      <c r="AS35" s="10">
        <v>-4.2486954241300889E-2</v>
      </c>
    </row>
    <row r="36" spans="2:45" x14ac:dyDescent="0.25">
      <c r="I36" s="8">
        <v>-1220681.5502999965</v>
      </c>
      <c r="L36" s="8">
        <v>-571050.43790082261</v>
      </c>
      <c r="O36" s="8">
        <v>-609840.26986762881</v>
      </c>
      <c r="R36" s="8">
        <v>-648941.15799419954</v>
      </c>
      <c r="U36" s="8">
        <v>-691754.56569240801</v>
      </c>
      <c r="X36" s="8">
        <v>-741977.35937252641</v>
      </c>
      <c r="AA36" s="8">
        <v>-797707.15571986139</v>
      </c>
      <c r="AD36" s="8">
        <v>-860306.03196506947</v>
      </c>
      <c r="AG36" s="8">
        <v>-929061.43491370976</v>
      </c>
      <c r="AJ36" s="8">
        <v>-1004162.7380650304</v>
      </c>
      <c r="AM36" s="8">
        <v>-1080657.7763822116</v>
      </c>
    </row>
  </sheetData>
  <pageMargins left="0.70866141732283472" right="0.70866141732283472" top="0.74803149606299213" bottom="0.74803149606299213" header="0.31496062992125984" footer="0.31496062992125984"/>
  <pageSetup paperSize="9" scale="31" orientation="landscape" r:id="rId1"/>
  <headerFooter>
    <oddHeader>&amp;C&amp;A</oddHead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"/>
  <sheetViews>
    <sheetView zoomScale="85" zoomScaleNormal="85" workbookViewId="0">
      <pane xSplit="2" ySplit="2" topLeftCell="C27" activePane="bottomRight" state="frozen"/>
      <selection pane="topRight" activeCell="B1" sqref="B1"/>
      <selection pane="bottomLeft" activeCell="A2" sqref="A2"/>
      <selection pane="bottomRight" activeCell="C45" sqref="C45"/>
    </sheetView>
  </sheetViews>
  <sheetFormatPr defaultColWidth="9.140625" defaultRowHeight="15" x14ac:dyDescent="0.25"/>
  <cols>
    <col min="3" max="6" width="12" customWidth="1"/>
    <col min="7" max="7" width="3.7109375" customWidth="1"/>
    <col min="8" max="9" width="12" customWidth="1"/>
    <col min="10" max="10" width="3.7109375" customWidth="1"/>
    <col min="11" max="12" width="12" customWidth="1"/>
    <col min="13" max="13" width="3.7109375" customWidth="1"/>
    <col min="14" max="15" width="12" customWidth="1"/>
    <col min="16" max="16" width="3.7109375" customWidth="1"/>
    <col min="17" max="18" width="12" customWidth="1"/>
    <col min="19" max="19" width="3.7109375" customWidth="1"/>
    <col min="20" max="21" width="12" customWidth="1"/>
    <col min="22" max="22" width="3.7109375" customWidth="1"/>
    <col min="23" max="24" width="12" customWidth="1"/>
    <col min="25" max="25" width="3.7109375" customWidth="1"/>
    <col min="26" max="27" width="12" customWidth="1"/>
    <col min="28" max="28" width="3.7109375" customWidth="1"/>
    <col min="29" max="30" width="12" customWidth="1"/>
    <col min="31" max="31" width="3.7109375" customWidth="1"/>
    <col min="32" max="33" width="12" customWidth="1"/>
    <col min="34" max="34" width="3.7109375" customWidth="1"/>
    <col min="35" max="36" width="12" customWidth="1"/>
    <col min="37" max="37" width="3.7109375" customWidth="1"/>
    <col min="38" max="39" width="12" customWidth="1"/>
    <col min="44" max="44" width="12.28515625" customWidth="1"/>
  </cols>
  <sheetData>
    <row r="1" spans="1:45" x14ac:dyDescent="0.25">
      <c r="C1" t="s">
        <v>35</v>
      </c>
      <c r="H1" t="s">
        <v>33</v>
      </c>
      <c r="I1" t="s">
        <v>34</v>
      </c>
      <c r="K1" t="s">
        <v>33</v>
      </c>
      <c r="L1" t="s">
        <v>34</v>
      </c>
      <c r="N1" t="s">
        <v>33</v>
      </c>
      <c r="O1" t="s">
        <v>34</v>
      </c>
      <c r="Q1" t="s">
        <v>33</v>
      </c>
      <c r="R1" t="s">
        <v>34</v>
      </c>
      <c r="T1" t="s">
        <v>33</v>
      </c>
      <c r="U1" t="s">
        <v>34</v>
      </c>
      <c r="W1" t="s">
        <v>33</v>
      </c>
      <c r="X1" t="s">
        <v>34</v>
      </c>
      <c r="Z1" t="s">
        <v>33</v>
      </c>
      <c r="AA1" t="s">
        <v>34</v>
      </c>
      <c r="AC1" t="s">
        <v>33</v>
      </c>
      <c r="AD1" t="s">
        <v>34</v>
      </c>
      <c r="AF1" t="s">
        <v>33</v>
      </c>
      <c r="AG1" t="s">
        <v>34</v>
      </c>
      <c r="AI1" t="s">
        <v>33</v>
      </c>
      <c r="AJ1" t="s">
        <v>34</v>
      </c>
      <c r="AL1" t="s">
        <v>33</v>
      </c>
      <c r="AM1" t="s">
        <v>34</v>
      </c>
      <c r="AO1" t="s">
        <v>33</v>
      </c>
      <c r="AP1" t="s">
        <v>34</v>
      </c>
      <c r="AR1" t="s">
        <v>40</v>
      </c>
    </row>
    <row r="2" spans="1:45" x14ac:dyDescent="0.25">
      <c r="A2" s="2" t="s">
        <v>28</v>
      </c>
      <c r="B2" s="2" t="s">
        <v>28</v>
      </c>
      <c r="C2" s="3">
        <v>2011</v>
      </c>
      <c r="D2" s="3">
        <v>2014</v>
      </c>
      <c r="E2" s="3">
        <v>2015</v>
      </c>
      <c r="F2" s="3">
        <v>2019</v>
      </c>
      <c r="G2" s="3"/>
      <c r="H2" s="3">
        <v>2020</v>
      </c>
      <c r="I2" s="3">
        <v>2020</v>
      </c>
      <c r="J2" s="3"/>
      <c r="K2" s="3">
        <v>2025</v>
      </c>
      <c r="L2" s="3">
        <v>2025</v>
      </c>
      <c r="M2" s="3"/>
      <c r="N2" s="3">
        <v>2030</v>
      </c>
      <c r="O2" s="3">
        <v>2030</v>
      </c>
      <c r="P2" s="3"/>
      <c r="Q2" s="3">
        <v>2035</v>
      </c>
      <c r="R2" s="3">
        <v>2035</v>
      </c>
      <c r="S2" s="3"/>
      <c r="T2" s="3">
        <v>2040</v>
      </c>
      <c r="U2" s="3">
        <v>2040</v>
      </c>
      <c r="V2" s="3"/>
      <c r="W2" s="3">
        <v>2045</v>
      </c>
      <c r="X2" s="3">
        <v>2045</v>
      </c>
      <c r="Y2" s="3"/>
      <c r="Z2" s="3">
        <v>2050</v>
      </c>
      <c r="AA2" s="3">
        <v>2050</v>
      </c>
      <c r="AB2" s="3"/>
      <c r="AC2" s="3">
        <v>2055</v>
      </c>
      <c r="AD2" s="3">
        <v>2055</v>
      </c>
      <c r="AE2" s="3"/>
      <c r="AF2" s="3">
        <v>2060</v>
      </c>
      <c r="AG2" s="3">
        <v>2060</v>
      </c>
      <c r="AH2" s="3"/>
      <c r="AI2" s="3">
        <v>2065</v>
      </c>
      <c r="AJ2" s="3">
        <v>2065</v>
      </c>
      <c r="AK2" s="3"/>
      <c r="AL2" s="3">
        <v>2070</v>
      </c>
      <c r="AM2" s="3">
        <v>2070</v>
      </c>
      <c r="AO2" s="3" t="s">
        <v>31</v>
      </c>
      <c r="AP2" s="3" t="s">
        <v>31</v>
      </c>
      <c r="AR2" s="3" t="s">
        <v>37</v>
      </c>
      <c r="AS2" s="3" t="s">
        <v>36</v>
      </c>
    </row>
    <row r="3" spans="1:45" x14ac:dyDescent="0.25">
      <c r="A3" s="13" t="s">
        <v>41</v>
      </c>
      <c r="B3" s="2" t="s">
        <v>0</v>
      </c>
      <c r="C3" s="5">
        <v>304545.09999999998</v>
      </c>
      <c r="D3" s="5">
        <v>308723.7</v>
      </c>
      <c r="E3" s="5">
        <v>311855.7</v>
      </c>
      <c r="F3" s="5">
        <v>339517.6</v>
      </c>
      <c r="G3" s="5"/>
      <c r="H3" s="5">
        <v>344270.84639999998</v>
      </c>
      <c r="I3" s="5">
        <v>315411.8504</v>
      </c>
      <c r="J3" s="5"/>
      <c r="K3" s="5">
        <v>373956.96526006074</v>
      </c>
      <c r="L3" s="5">
        <v>360409.86416896852</v>
      </c>
      <c r="M3" s="5"/>
      <c r="N3" s="5">
        <v>403762.24937043962</v>
      </c>
      <c r="O3" s="5">
        <v>389135.41121224605</v>
      </c>
      <c r="P3" s="5"/>
      <c r="Q3" s="5">
        <v>439119.118874582</v>
      </c>
      <c r="R3" s="5">
        <v>423211.42989681865</v>
      </c>
      <c r="S3" s="5"/>
      <c r="T3" s="5">
        <v>478166.29469003592</v>
      </c>
      <c r="U3" s="5">
        <v>460844.06851351832</v>
      </c>
      <c r="V3" s="5"/>
      <c r="W3" s="5">
        <v>516330.20710458502</v>
      </c>
      <c r="X3" s="5">
        <v>497625.44115065766</v>
      </c>
      <c r="Y3" s="5"/>
      <c r="Z3" s="5">
        <v>551966.48789881496</v>
      </c>
      <c r="AA3" s="5">
        <v>531970.74907025683</v>
      </c>
      <c r="AB3" s="5"/>
      <c r="AC3" s="5">
        <v>585888.90426146146</v>
      </c>
      <c r="AD3" s="5">
        <v>564664.27963477606</v>
      </c>
      <c r="AE3" s="5"/>
      <c r="AF3" s="5">
        <v>621896.10359030089</v>
      </c>
      <c r="AG3" s="5">
        <v>599367.0690591879</v>
      </c>
      <c r="AH3" s="5"/>
      <c r="AI3" s="5">
        <v>660116.21119249484</v>
      </c>
      <c r="AJ3" s="5">
        <v>636202.60113665729</v>
      </c>
      <c r="AK3" s="5"/>
      <c r="AL3" s="5">
        <v>704153.95858307392</v>
      </c>
      <c r="AM3" s="5">
        <v>678645.02106673759</v>
      </c>
      <c r="AO3" s="9">
        <v>1.5799694820075372E-2</v>
      </c>
      <c r="AP3" s="9">
        <v>1.4591323165391135E-2</v>
      </c>
      <c r="AR3" s="8">
        <v>-19995.738828558126</v>
      </c>
      <c r="AS3" s="10">
        <v>-3.6226363858929966E-2</v>
      </c>
    </row>
    <row r="4" spans="1:45" x14ac:dyDescent="0.25">
      <c r="A4" s="12" t="s">
        <v>42</v>
      </c>
      <c r="B4" s="2" t="s">
        <v>1</v>
      </c>
      <c r="C4" s="5">
        <v>369293.5</v>
      </c>
      <c r="D4" s="5">
        <v>379631.3</v>
      </c>
      <c r="E4" s="5">
        <v>387348.4</v>
      </c>
      <c r="F4" s="5">
        <v>412226.4</v>
      </c>
      <c r="G4" s="5"/>
      <c r="H4" s="5">
        <v>416348.66400000005</v>
      </c>
      <c r="I4" s="5">
        <v>375950.47680000006</v>
      </c>
      <c r="J4" s="5"/>
      <c r="K4" s="5">
        <v>444778.07872326474</v>
      </c>
      <c r="L4" s="5">
        <v>430868.7188712433</v>
      </c>
      <c r="M4" s="5"/>
      <c r="N4" s="5">
        <v>475071.83001650299</v>
      </c>
      <c r="O4" s="5">
        <v>460215.10628086835</v>
      </c>
      <c r="P4" s="5"/>
      <c r="Q4" s="5">
        <v>509620.3226361323</v>
      </c>
      <c r="R4" s="5">
        <v>493683.17826112901</v>
      </c>
      <c r="S4" s="5"/>
      <c r="T4" s="5">
        <v>550312.07202912646</v>
      </c>
      <c r="U4" s="5">
        <v>533102.3915009473</v>
      </c>
      <c r="V4" s="5"/>
      <c r="W4" s="5">
        <v>599433.22338672995</v>
      </c>
      <c r="X4" s="5">
        <v>580687.39752391609</v>
      </c>
      <c r="Y4" s="5"/>
      <c r="Z4" s="5">
        <v>653325.57761043264</v>
      </c>
      <c r="AA4" s="5">
        <v>632894.39857031778</v>
      </c>
      <c r="AB4" s="5"/>
      <c r="AC4" s="5">
        <v>707291.1122803957</v>
      </c>
      <c r="AD4" s="5">
        <v>685172.29152132315</v>
      </c>
      <c r="AE4" s="5"/>
      <c r="AF4" s="5">
        <v>765714.26966102445</v>
      </c>
      <c r="AG4" s="5">
        <v>741768.40580209601</v>
      </c>
      <c r="AH4" s="5"/>
      <c r="AI4" s="5">
        <v>833050.8372169123</v>
      </c>
      <c r="AJ4" s="5">
        <v>806999.184889219</v>
      </c>
      <c r="AK4" s="5"/>
      <c r="AL4" s="5">
        <v>901861.90994744853</v>
      </c>
      <c r="AM4" s="5">
        <v>873658.35756397899</v>
      </c>
      <c r="AO4" s="9">
        <v>1.496581446516565E-2</v>
      </c>
      <c r="AP4" s="9">
        <v>1.3926105254386645E-2</v>
      </c>
      <c r="AR4" s="8">
        <v>-20431.179040114861</v>
      </c>
      <c r="AS4" s="10">
        <v>-3.127258405348643E-2</v>
      </c>
    </row>
    <row r="5" spans="1:45" x14ac:dyDescent="0.25">
      <c r="A5" s="13" t="s">
        <v>43</v>
      </c>
      <c r="B5" s="2" t="s">
        <v>2</v>
      </c>
      <c r="C5" s="5">
        <v>38938.5</v>
      </c>
      <c r="D5" s="5">
        <v>39946.199999999997</v>
      </c>
      <c r="E5" s="5">
        <v>41539.9</v>
      </c>
      <c r="F5" s="5">
        <v>47563.4</v>
      </c>
      <c r="G5" s="5"/>
      <c r="H5" s="5">
        <v>48990.302000000003</v>
      </c>
      <c r="I5" s="5">
        <v>44186.3986</v>
      </c>
      <c r="J5" s="5"/>
      <c r="K5" s="5">
        <v>55175.33272142752</v>
      </c>
      <c r="L5" s="5">
        <v>50901.211163448374</v>
      </c>
      <c r="M5" s="5"/>
      <c r="N5" s="5">
        <v>59906.449495432076</v>
      </c>
      <c r="O5" s="5">
        <v>55265.83502839908</v>
      </c>
      <c r="P5" s="5"/>
      <c r="Q5" s="5">
        <v>63782.16557508448</v>
      </c>
      <c r="R5" s="5">
        <v>58841.321262002624</v>
      </c>
      <c r="S5" s="5"/>
      <c r="T5" s="5">
        <v>67649.524837757344</v>
      </c>
      <c r="U5" s="5">
        <v>62409.098034063318</v>
      </c>
      <c r="V5" s="5"/>
      <c r="W5" s="5">
        <v>71305.877500216346</v>
      </c>
      <c r="X5" s="5">
        <v>65782.213696084233</v>
      </c>
      <c r="Y5" s="5"/>
      <c r="Z5" s="5">
        <v>74575.167735443029</v>
      </c>
      <c r="AA5" s="5">
        <v>68798.250472120679</v>
      </c>
      <c r="AB5" s="5"/>
      <c r="AC5" s="5">
        <v>78379.250777843888</v>
      </c>
      <c r="AD5" s="5">
        <v>72307.65267549592</v>
      </c>
      <c r="AE5" s="5"/>
      <c r="AF5" s="5">
        <v>83196.23448495203</v>
      </c>
      <c r="AG5" s="5">
        <v>76751.491846966484</v>
      </c>
      <c r="AH5" s="5"/>
      <c r="AI5" s="5">
        <v>88309.257409126862</v>
      </c>
      <c r="AJ5" s="5">
        <v>81468.437748516124</v>
      </c>
      <c r="AK5" s="5"/>
      <c r="AL5" s="5">
        <v>93274.302643211457</v>
      </c>
      <c r="AM5" s="5">
        <v>86048.86895628419</v>
      </c>
      <c r="AO5" s="9">
        <v>1.4613621621382133E-2</v>
      </c>
      <c r="AP5" s="9">
        <v>1.1978097315191283E-2</v>
      </c>
      <c r="AR5" s="8">
        <v>-5776.9172633223498</v>
      </c>
      <c r="AS5" s="10">
        <v>-7.7464354942064384E-2</v>
      </c>
    </row>
    <row r="6" spans="1:45" x14ac:dyDescent="0.25">
      <c r="A6" s="13" t="s">
        <v>44</v>
      </c>
      <c r="B6" s="2" t="s">
        <v>3</v>
      </c>
      <c r="C6" s="5">
        <v>19487.900000000001</v>
      </c>
      <c r="D6" s="5">
        <v>17255.400000000001</v>
      </c>
      <c r="E6" s="5">
        <v>17837.8</v>
      </c>
      <c r="F6" s="5">
        <v>21345.8</v>
      </c>
      <c r="G6" s="5"/>
      <c r="H6" s="5">
        <v>21900.790799999999</v>
      </c>
      <c r="I6" s="5">
        <v>19702.1734</v>
      </c>
      <c r="J6" s="5"/>
      <c r="K6" s="5">
        <v>24282.537014024794</v>
      </c>
      <c r="L6" s="5">
        <v>22583.232887687802</v>
      </c>
      <c r="M6" s="5"/>
      <c r="N6" s="5">
        <v>26113.156111679393</v>
      </c>
      <c r="O6" s="5">
        <v>24285.744342199549</v>
      </c>
      <c r="P6" s="5"/>
      <c r="Q6" s="5">
        <v>27724.065866906712</v>
      </c>
      <c r="R6" s="5">
        <v>25783.921824327346</v>
      </c>
      <c r="S6" s="5"/>
      <c r="T6" s="5">
        <v>29811.882612274047</v>
      </c>
      <c r="U6" s="5">
        <v>27725.632106091267</v>
      </c>
      <c r="V6" s="5"/>
      <c r="W6" s="5">
        <v>32582.840248858833</v>
      </c>
      <c r="X6" s="5">
        <v>30302.676736673679</v>
      </c>
      <c r="Y6" s="5"/>
      <c r="Z6" s="5">
        <v>35531.712733176057</v>
      </c>
      <c r="AA6" s="5">
        <v>33045.185644658341</v>
      </c>
      <c r="AB6" s="5"/>
      <c r="AC6" s="5">
        <v>38089.556615693989</v>
      </c>
      <c r="AD6" s="5">
        <v>35424.030328633795</v>
      </c>
      <c r="AE6" s="5"/>
      <c r="AF6" s="5">
        <v>40630.591427474967</v>
      </c>
      <c r="AG6" s="5">
        <v>37787.24224907803</v>
      </c>
      <c r="AH6" s="5"/>
      <c r="AI6" s="5">
        <v>43341.144041204381</v>
      </c>
      <c r="AJ6" s="5">
        <v>40308.109030618514</v>
      </c>
      <c r="AK6" s="5"/>
      <c r="AL6" s="5">
        <v>46461.170395678797</v>
      </c>
      <c r="AM6" s="5">
        <v>43209.794375033882</v>
      </c>
      <c r="AO6" s="9">
        <v>1.6573605083739729E-2</v>
      </c>
      <c r="AP6" s="9">
        <v>1.4197285614727884E-2</v>
      </c>
      <c r="AR6" s="8">
        <v>-2486.527088517716</v>
      </c>
      <c r="AS6" s="10">
        <v>-6.9980501846060417E-2</v>
      </c>
    </row>
    <row r="7" spans="1:45" x14ac:dyDescent="0.25">
      <c r="A7" s="13" t="s">
        <v>45</v>
      </c>
      <c r="B7" s="2" t="s">
        <v>4</v>
      </c>
      <c r="C7" s="5">
        <v>159504.4</v>
      </c>
      <c r="D7" s="5">
        <v>161738.6</v>
      </c>
      <c r="E7" s="5">
        <v>170325.7</v>
      </c>
      <c r="F7" s="5">
        <v>192082.9</v>
      </c>
      <c r="G7" s="5"/>
      <c r="H7" s="5">
        <v>196308.72380000001</v>
      </c>
      <c r="I7" s="5">
        <v>177100.4338</v>
      </c>
      <c r="J7" s="5"/>
      <c r="K7" s="5">
        <v>215824.78206632359</v>
      </c>
      <c r="L7" s="5">
        <v>199477.60758854615</v>
      </c>
      <c r="M7" s="5"/>
      <c r="N7" s="5">
        <v>235676.60931535551</v>
      </c>
      <c r="O7" s="5">
        <v>217825.80174857119</v>
      </c>
      <c r="P7" s="5"/>
      <c r="Q7" s="5">
        <v>255220.59289402619</v>
      </c>
      <c r="R7" s="5">
        <v>235889.46918146595</v>
      </c>
      <c r="S7" s="5"/>
      <c r="T7" s="5">
        <v>271149.98047498707</v>
      </c>
      <c r="U7" s="5">
        <v>250612.32025805966</v>
      </c>
      <c r="V7" s="5"/>
      <c r="W7" s="5">
        <v>286536.94059718458</v>
      </c>
      <c r="X7" s="5">
        <v>264833.82885336597</v>
      </c>
      <c r="Y7" s="5"/>
      <c r="Z7" s="5">
        <v>302041.87984455551</v>
      </c>
      <c r="AA7" s="5">
        <v>279164.3805039213</v>
      </c>
      <c r="AB7" s="5"/>
      <c r="AC7" s="5">
        <v>320604.58361674857</v>
      </c>
      <c r="AD7" s="5">
        <v>296321.09301580535</v>
      </c>
      <c r="AE7" s="5"/>
      <c r="AF7" s="5">
        <v>345382.18950233364</v>
      </c>
      <c r="AG7" s="5">
        <v>319221.97351946094</v>
      </c>
      <c r="AH7" s="5"/>
      <c r="AI7" s="5">
        <v>373911.20345912373</v>
      </c>
      <c r="AJ7" s="5">
        <v>345590.11992264789</v>
      </c>
      <c r="AK7" s="5"/>
      <c r="AL7" s="5">
        <v>400828.18580542761</v>
      </c>
      <c r="AM7" s="5">
        <v>370468.33451198926</v>
      </c>
      <c r="AO7" s="9">
        <v>1.4708365145261304E-2</v>
      </c>
      <c r="AP7" s="9">
        <v>1.2133463500858976E-2</v>
      </c>
      <c r="AR7" s="8">
        <v>-22877.499340634211</v>
      </c>
      <c r="AS7" s="10">
        <v>-7.5742805442768457E-2</v>
      </c>
    </row>
    <row r="8" spans="1:45" x14ac:dyDescent="0.25">
      <c r="A8" t="s">
        <v>46</v>
      </c>
      <c r="B8" s="3" t="s">
        <v>5</v>
      </c>
      <c r="C8" s="6">
        <v>2665030.5</v>
      </c>
      <c r="D8" s="6">
        <v>2747491.6</v>
      </c>
      <c r="E8" s="6">
        <v>2795291</v>
      </c>
      <c r="F8" s="6">
        <v>2989563.8</v>
      </c>
      <c r="G8" s="6"/>
      <c r="H8" s="6">
        <v>3019459.4379999996</v>
      </c>
      <c r="I8" s="6">
        <v>2801221.2806000002</v>
      </c>
      <c r="J8" s="6"/>
      <c r="K8" s="6">
        <v>3148420.2867474356</v>
      </c>
      <c r="L8" s="6">
        <v>3101104.0501776282</v>
      </c>
      <c r="M8" s="6"/>
      <c r="N8" s="6">
        <v>3309021.3633102789</v>
      </c>
      <c r="O8" s="6">
        <v>3259291.5231425022</v>
      </c>
      <c r="P8" s="6"/>
      <c r="Q8" s="6">
        <v>3477814.7088347068</v>
      </c>
      <c r="R8" s="6">
        <v>3425548.1470285072</v>
      </c>
      <c r="S8" s="6"/>
      <c r="T8" s="6">
        <v>3691552.1026289011</v>
      </c>
      <c r="U8" s="6">
        <v>3636073.3746671379</v>
      </c>
      <c r="V8" s="6"/>
      <c r="W8" s="6">
        <v>3937823.3442956614</v>
      </c>
      <c r="X8" s="6">
        <v>3878643.5131552364</v>
      </c>
      <c r="Y8" s="6"/>
      <c r="Z8" s="6">
        <v>4159221.0958097796</v>
      </c>
      <c r="AA8" s="6">
        <v>4096713.9743356085</v>
      </c>
      <c r="AB8" s="6"/>
      <c r="AC8" s="6">
        <v>4371383.1722840127</v>
      </c>
      <c r="AD8" s="6">
        <v>4305687.5594118377</v>
      </c>
      <c r="AE8" s="6"/>
      <c r="AF8" s="6">
        <v>4617157.1242192388</v>
      </c>
      <c r="AG8" s="6">
        <v>4547767.8817190845</v>
      </c>
      <c r="AH8" s="6"/>
      <c r="AI8" s="6">
        <v>4900915.5222621234</v>
      </c>
      <c r="AJ8" s="6">
        <v>4827261.7984451056</v>
      </c>
      <c r="AK8" s="6"/>
      <c r="AL8" s="6">
        <v>5227865.953250723</v>
      </c>
      <c r="AM8" s="6">
        <v>5149298.6338745682</v>
      </c>
      <c r="AN8" s="1"/>
      <c r="AO8" s="4">
        <v>1.0708554034765783E-2</v>
      </c>
      <c r="AP8" s="4">
        <v>1.0214971588060839E-2</v>
      </c>
      <c r="AQ8" s="1"/>
      <c r="AR8" s="7">
        <v>-62507.121474171057</v>
      </c>
      <c r="AS8" s="11">
        <v>-1.5028564251403753E-2</v>
      </c>
    </row>
    <row r="9" spans="1:45" x14ac:dyDescent="0.25">
      <c r="A9" s="14" t="s">
        <v>47</v>
      </c>
      <c r="B9" s="2" t="s">
        <v>6</v>
      </c>
      <c r="C9" s="5">
        <v>246416</v>
      </c>
      <c r="D9" s="5">
        <v>253316</v>
      </c>
      <c r="E9" s="5">
        <v>259250.2</v>
      </c>
      <c r="F9" s="5">
        <v>286205</v>
      </c>
      <c r="G9" s="5"/>
      <c r="H9" s="5">
        <v>290498.07499999995</v>
      </c>
      <c r="I9" s="5">
        <v>271322.33999999997</v>
      </c>
      <c r="J9" s="5"/>
      <c r="K9" s="5">
        <v>315733.58330719598</v>
      </c>
      <c r="L9" s="5">
        <v>304068.26223851176</v>
      </c>
      <c r="M9" s="5"/>
      <c r="N9" s="5">
        <v>341813.58418326156</v>
      </c>
      <c r="O9" s="5">
        <v>329184.69256087136</v>
      </c>
      <c r="P9" s="5"/>
      <c r="Q9" s="5">
        <v>370047.8267417326</v>
      </c>
      <c r="R9" s="5">
        <v>356375.77239611943</v>
      </c>
      <c r="S9" s="5"/>
      <c r="T9" s="5">
        <v>400614.25412180851</v>
      </c>
      <c r="U9" s="5">
        <v>385812.87046768051</v>
      </c>
      <c r="V9" s="5"/>
      <c r="W9" s="5">
        <v>437991.10203082388</v>
      </c>
      <c r="X9" s="5">
        <v>421808.76635117177</v>
      </c>
      <c r="Y9" s="5"/>
      <c r="Z9" s="5">
        <v>478855.16674563196</v>
      </c>
      <c r="AA9" s="5">
        <v>461163.03780903033</v>
      </c>
      <c r="AB9" s="5"/>
      <c r="AC9" s="5">
        <v>520965.47415746527</v>
      </c>
      <c r="AD9" s="5">
        <v>501717.50738088926</v>
      </c>
      <c r="AE9" s="5"/>
      <c r="AF9" s="5">
        <v>561227.77188587585</v>
      </c>
      <c r="AG9" s="5">
        <v>540492.24517017265</v>
      </c>
      <c r="AH9" s="5"/>
      <c r="AI9" s="5">
        <v>598668.46252160496</v>
      </c>
      <c r="AJ9" s="5">
        <v>576549.6250008737</v>
      </c>
      <c r="AK9" s="5"/>
      <c r="AL9" s="5">
        <v>638606.90074842342</v>
      </c>
      <c r="AM9" s="5">
        <v>615012.46883568109</v>
      </c>
      <c r="AO9" s="9">
        <v>1.6741492415465853E-2</v>
      </c>
      <c r="AP9" s="9">
        <v>1.5507506250171499E-2</v>
      </c>
      <c r="AR9" s="8">
        <v>-17692.128936601628</v>
      </c>
      <c r="AS9" s="10">
        <v>-3.6946722443948699E-2</v>
      </c>
    </row>
    <row r="10" spans="1:45" x14ac:dyDescent="0.25">
      <c r="A10" s="14" t="s">
        <v>48</v>
      </c>
      <c r="B10" s="2" t="s">
        <v>7</v>
      </c>
      <c r="C10" s="5">
        <v>15966.9</v>
      </c>
      <c r="D10" s="5">
        <v>17186</v>
      </c>
      <c r="E10" s="5">
        <v>17503.099999999999</v>
      </c>
      <c r="F10" s="5">
        <v>20763.5</v>
      </c>
      <c r="G10" s="5"/>
      <c r="H10" s="5">
        <v>21199.533499999998</v>
      </c>
      <c r="I10" s="5">
        <v>19164.710500000001</v>
      </c>
      <c r="J10" s="5"/>
      <c r="K10" s="5">
        <v>23526.02287503452</v>
      </c>
      <c r="L10" s="5">
        <v>22248.275931868517</v>
      </c>
      <c r="M10" s="5"/>
      <c r="N10" s="5">
        <v>25745.209255390448</v>
      </c>
      <c r="O10" s="5">
        <v>24346.933711666781</v>
      </c>
      <c r="P10" s="5"/>
      <c r="Q10" s="5">
        <v>27846.374390549772</v>
      </c>
      <c r="R10" s="5">
        <v>26333.980224107861</v>
      </c>
      <c r="S10" s="5"/>
      <c r="T10" s="5">
        <v>29900.453102552816</v>
      </c>
      <c r="U10" s="5">
        <v>28276.497674387003</v>
      </c>
      <c r="V10" s="5"/>
      <c r="W10" s="5">
        <v>31941.783080598485</v>
      </c>
      <c r="X10" s="5">
        <v>30206.958800808421</v>
      </c>
      <c r="Y10" s="5"/>
      <c r="Z10" s="5">
        <v>33842.112950566821</v>
      </c>
      <c r="AA10" s="5">
        <v>32004.077826544526</v>
      </c>
      <c r="AB10" s="5"/>
      <c r="AC10" s="5">
        <v>35744.831040903729</v>
      </c>
      <c r="AD10" s="5">
        <v>33803.455363463268</v>
      </c>
      <c r="AE10" s="5"/>
      <c r="AF10" s="5">
        <v>38129.444254771959</v>
      </c>
      <c r="AG10" s="5">
        <v>36058.555303420384</v>
      </c>
      <c r="AH10" s="5"/>
      <c r="AI10" s="5">
        <v>40874.29267970629</v>
      </c>
      <c r="AJ10" s="5">
        <v>38654.325335332505</v>
      </c>
      <c r="AK10" s="5"/>
      <c r="AL10" s="5">
        <v>43601.103118955762</v>
      </c>
      <c r="AM10" s="5">
        <v>41233.037061856434</v>
      </c>
      <c r="AO10" s="9">
        <v>1.5883183458649253E-2</v>
      </c>
      <c r="AP10" s="9">
        <v>1.4054843476349888E-2</v>
      </c>
      <c r="AR10" s="8">
        <v>-1838.0351240222953</v>
      </c>
      <c r="AS10" s="10">
        <v>-5.4312067532754638E-2</v>
      </c>
    </row>
    <row r="11" spans="1:45" x14ac:dyDescent="0.25">
      <c r="A11" t="s">
        <v>49</v>
      </c>
      <c r="B11" s="2" t="s">
        <v>8</v>
      </c>
      <c r="C11" s="5">
        <v>205389.1</v>
      </c>
      <c r="D11" s="5">
        <v>185586.1</v>
      </c>
      <c r="E11" s="5">
        <v>184773.5</v>
      </c>
      <c r="F11" s="5">
        <v>194387.4</v>
      </c>
      <c r="G11" s="5"/>
      <c r="H11" s="5">
        <v>198858.31019999998</v>
      </c>
      <c r="I11" s="5">
        <v>176892.53400000001</v>
      </c>
      <c r="J11" s="5"/>
      <c r="K11" s="5">
        <v>213348.20360947028</v>
      </c>
      <c r="L11" s="5">
        <v>199531.14221604809</v>
      </c>
      <c r="M11" s="5"/>
      <c r="N11" s="5">
        <v>218773.94859492089</v>
      </c>
      <c r="O11" s="5">
        <v>204605.49989051739</v>
      </c>
      <c r="P11" s="5"/>
      <c r="Q11" s="5">
        <v>225758.34898634881</v>
      </c>
      <c r="R11" s="5">
        <v>211137.56983166767</v>
      </c>
      <c r="S11" s="5"/>
      <c r="T11" s="5">
        <v>234070.27129424532</v>
      </c>
      <c r="U11" s="5">
        <v>218911.18743916095</v>
      </c>
      <c r="V11" s="5"/>
      <c r="W11" s="5">
        <v>246088.58859019665</v>
      </c>
      <c r="X11" s="5">
        <v>230151.16292058383</v>
      </c>
      <c r="Y11" s="5"/>
      <c r="Z11" s="5">
        <v>259850.58322327951</v>
      </c>
      <c r="AA11" s="5">
        <v>243021.89003172721</v>
      </c>
      <c r="AB11" s="5"/>
      <c r="AC11" s="5">
        <v>274460.26218173373</v>
      </c>
      <c r="AD11" s="5">
        <v>256685.40292132314</v>
      </c>
      <c r="AE11" s="5"/>
      <c r="AF11" s="5">
        <v>292770.08625479642</v>
      </c>
      <c r="AG11" s="5">
        <v>273809.42857171263</v>
      </c>
      <c r="AH11" s="5"/>
      <c r="AI11" s="5">
        <v>312301.39738365932</v>
      </c>
      <c r="AJ11" s="5">
        <v>292075.8341593247</v>
      </c>
      <c r="AK11" s="5"/>
      <c r="AL11" s="5">
        <v>331494.62426417769</v>
      </c>
      <c r="AM11" s="5">
        <v>310026.05083558831</v>
      </c>
      <c r="AO11" s="9">
        <v>9.4069931525542216E-3</v>
      </c>
      <c r="AP11" s="9">
        <v>7.2291809697617726E-3</v>
      </c>
      <c r="AR11" s="8">
        <v>-16828.693191552302</v>
      </c>
      <c r="AS11" s="10">
        <v>-6.4762961017070575E-2</v>
      </c>
    </row>
    <row r="12" spans="1:45" x14ac:dyDescent="0.25">
      <c r="A12" s="15" t="s">
        <v>51</v>
      </c>
      <c r="B12" s="2" t="s">
        <v>9</v>
      </c>
      <c r="C12" s="5">
        <v>1063973.1000000001</v>
      </c>
      <c r="D12" s="5">
        <v>1031748.8</v>
      </c>
      <c r="E12" s="5">
        <v>1071318.1000000001</v>
      </c>
      <c r="F12" s="5">
        <v>1185418.2</v>
      </c>
      <c r="G12" s="5"/>
      <c r="H12" s="5">
        <v>1203199.4729999998</v>
      </c>
      <c r="I12" s="5">
        <v>1056207.6162</v>
      </c>
      <c r="J12" s="5"/>
      <c r="K12" s="5">
        <v>1291318.2319613898</v>
      </c>
      <c r="L12" s="5">
        <v>1221432.6464154993</v>
      </c>
      <c r="M12" s="5"/>
      <c r="N12" s="5">
        <v>1377386.6553557587</v>
      </c>
      <c r="O12" s="5">
        <v>1302843.0838718931</v>
      </c>
      <c r="P12" s="5"/>
      <c r="Q12" s="5">
        <v>1452271.5736278021</v>
      </c>
      <c r="R12" s="5">
        <v>1373675.2626778106</v>
      </c>
      <c r="S12" s="5"/>
      <c r="T12" s="5">
        <v>1527285.7938654381</v>
      </c>
      <c r="U12" s="5">
        <v>1444629.7456827329</v>
      </c>
      <c r="V12" s="5"/>
      <c r="W12" s="5">
        <v>1623588.4908484749</v>
      </c>
      <c r="X12" s="5">
        <v>1535720.58225698</v>
      </c>
      <c r="Y12" s="5"/>
      <c r="Z12" s="5">
        <v>1766027.5857333019</v>
      </c>
      <c r="AA12" s="5">
        <v>1670450.9347851435</v>
      </c>
      <c r="AB12" s="5"/>
      <c r="AC12" s="5">
        <v>1949837.1553297811</v>
      </c>
      <c r="AD12" s="5">
        <v>1844312.8097837723</v>
      </c>
      <c r="AE12" s="5"/>
      <c r="AF12" s="5">
        <v>2173966.3667621594</v>
      </c>
      <c r="AG12" s="5">
        <v>2056312.244998944</v>
      </c>
      <c r="AH12" s="5"/>
      <c r="AI12" s="5">
        <v>2412023.4808292948</v>
      </c>
      <c r="AJ12" s="5">
        <v>2281485.8107677819</v>
      </c>
      <c r="AK12" s="5"/>
      <c r="AL12" s="5">
        <v>2650040.1346233897</v>
      </c>
      <c r="AM12" s="5">
        <v>2506621.105956099</v>
      </c>
      <c r="AO12" s="9">
        <v>1.294229709636241E-2</v>
      </c>
      <c r="AP12" s="9">
        <v>1.112588861790087E-2</v>
      </c>
      <c r="AR12" s="8">
        <v>-95576.650948158465</v>
      </c>
      <c r="AS12" s="10">
        <v>-5.4119568527845163E-2</v>
      </c>
    </row>
    <row r="13" spans="1:45" x14ac:dyDescent="0.25">
      <c r="A13" s="14" t="s">
        <v>52</v>
      </c>
      <c r="B13" s="2" t="s">
        <v>10</v>
      </c>
      <c r="C13" s="5">
        <v>192936</v>
      </c>
      <c r="D13" s="5">
        <v>187836</v>
      </c>
      <c r="E13" s="5">
        <v>188857</v>
      </c>
      <c r="F13" s="5">
        <v>205789</v>
      </c>
      <c r="G13" s="5"/>
      <c r="H13" s="5">
        <v>208052.67899999997</v>
      </c>
      <c r="I13" s="5">
        <v>192824.29300000001</v>
      </c>
      <c r="J13" s="5"/>
      <c r="K13" s="5">
        <v>218381.66511519451</v>
      </c>
      <c r="L13" s="5">
        <v>206204.40936799251</v>
      </c>
      <c r="M13" s="5"/>
      <c r="N13" s="5">
        <v>228952.96037821638</v>
      </c>
      <c r="O13" s="5">
        <v>216186.23497050465</v>
      </c>
      <c r="P13" s="5"/>
      <c r="Q13" s="5">
        <v>243473.80717743514</v>
      </c>
      <c r="R13" s="5">
        <v>229897.37979658955</v>
      </c>
      <c r="S13" s="5"/>
      <c r="T13" s="5">
        <v>261516.10117784209</v>
      </c>
      <c r="U13" s="5">
        <v>246933.6111854981</v>
      </c>
      <c r="V13" s="5"/>
      <c r="W13" s="5">
        <v>282213.17104697891</v>
      </c>
      <c r="X13" s="5">
        <v>266476.58456543909</v>
      </c>
      <c r="Y13" s="5"/>
      <c r="Z13" s="5">
        <v>304570.01366774377</v>
      </c>
      <c r="AA13" s="5">
        <v>287586.77953311737</v>
      </c>
      <c r="AB13" s="5"/>
      <c r="AC13" s="5">
        <v>328108.40378710564</v>
      </c>
      <c r="AD13" s="5">
        <v>309812.63731964951</v>
      </c>
      <c r="AE13" s="5"/>
      <c r="AF13" s="5">
        <v>353465.93493988423</v>
      </c>
      <c r="AG13" s="5">
        <v>333756.19838568964</v>
      </c>
      <c r="AH13" s="5"/>
      <c r="AI13" s="5">
        <v>380783.19762877235</v>
      </c>
      <c r="AJ13" s="5">
        <v>359550.21371816343</v>
      </c>
      <c r="AK13" s="5"/>
      <c r="AL13" s="5">
        <v>410211.64775341895</v>
      </c>
      <c r="AM13" s="5">
        <v>387337.69383178564</v>
      </c>
      <c r="AO13" s="9">
        <v>1.2727070375224026E-2</v>
      </c>
      <c r="AP13" s="9">
        <v>1.0854398547340827E-2</v>
      </c>
      <c r="AR13" s="8">
        <v>-16983.2341346264</v>
      </c>
      <c r="AS13" s="10">
        <v>-5.5761346726514782E-2</v>
      </c>
    </row>
    <row r="14" spans="1:45" x14ac:dyDescent="0.25">
      <c r="A14" t="s">
        <v>50</v>
      </c>
      <c r="B14" s="2" t="s">
        <v>11</v>
      </c>
      <c r="C14" s="5">
        <v>2039039.7</v>
      </c>
      <c r="D14" s="5">
        <v>2076883.7</v>
      </c>
      <c r="E14" s="5">
        <v>2099997.6</v>
      </c>
      <c r="F14" s="5">
        <v>2243932.7000000002</v>
      </c>
      <c r="G14" s="5"/>
      <c r="H14" s="5">
        <v>2273103.8251</v>
      </c>
      <c r="I14" s="5">
        <v>2006075.8338000001</v>
      </c>
      <c r="J14" s="5"/>
      <c r="K14" s="5">
        <v>2413999.7005800032</v>
      </c>
      <c r="L14" s="5">
        <v>2321707.7832180276</v>
      </c>
      <c r="M14" s="5"/>
      <c r="N14" s="5">
        <v>2559813.8843341926</v>
      </c>
      <c r="O14" s="5">
        <v>2461947.2062984635</v>
      </c>
      <c r="P14" s="5"/>
      <c r="Q14" s="5">
        <v>2730975.2116055065</v>
      </c>
      <c r="R14" s="5">
        <v>2626564.7021565861</v>
      </c>
      <c r="S14" s="5"/>
      <c r="T14" s="5">
        <v>2953172.4166416037</v>
      </c>
      <c r="U14" s="5">
        <v>2840266.8746206718</v>
      </c>
      <c r="V14" s="5"/>
      <c r="W14" s="5">
        <v>3235829.2318337648</v>
      </c>
      <c r="X14" s="5">
        <v>3112117.1684105122</v>
      </c>
      <c r="Y14" s="5"/>
      <c r="Z14" s="5">
        <v>3549161.4897053828</v>
      </c>
      <c r="AA14" s="5">
        <v>3413470.1228698799</v>
      </c>
      <c r="AB14" s="5"/>
      <c r="AC14" s="5">
        <v>3880294.1636938574</v>
      </c>
      <c r="AD14" s="5">
        <v>3731942.9488160159</v>
      </c>
      <c r="AE14" s="5"/>
      <c r="AF14" s="5">
        <v>4242321.13429318</v>
      </c>
      <c r="AG14" s="5">
        <v>4080128.9221503716</v>
      </c>
      <c r="AH14" s="5"/>
      <c r="AI14" s="5">
        <v>4615388.9416615404</v>
      </c>
      <c r="AJ14" s="5">
        <v>4438933.6195275495</v>
      </c>
      <c r="AK14" s="5"/>
      <c r="AL14" s="5">
        <v>4996626.0162264034</v>
      </c>
      <c r="AM14" s="5">
        <v>4805595.2570811287</v>
      </c>
      <c r="AO14" s="9">
        <v>1.4899631025957705E-2</v>
      </c>
      <c r="AP14" s="9">
        <v>1.3624214156994441E-2</v>
      </c>
      <c r="AR14" s="8">
        <v>-135691.36683550291</v>
      </c>
      <c r="AS14" s="10">
        <v>-3.8231950625263522E-2</v>
      </c>
    </row>
    <row r="15" spans="1:45" x14ac:dyDescent="0.25">
      <c r="A15" s="13" t="s">
        <v>56</v>
      </c>
      <c r="B15" s="2" t="s">
        <v>12</v>
      </c>
      <c r="C15" s="5">
        <v>44972</v>
      </c>
      <c r="D15" s="5">
        <v>43679.1</v>
      </c>
      <c r="E15" s="5">
        <v>44743.6</v>
      </c>
      <c r="F15" s="5">
        <v>50482.6</v>
      </c>
      <c r="G15" s="5"/>
      <c r="H15" s="5">
        <v>51795.147599999997</v>
      </c>
      <c r="I15" s="5">
        <v>45030.479200000002</v>
      </c>
      <c r="J15" s="5"/>
      <c r="K15" s="5">
        <v>56386.644763161385</v>
      </c>
      <c r="L15" s="5">
        <v>52322.83583432153</v>
      </c>
      <c r="M15" s="5"/>
      <c r="N15" s="5">
        <v>59094.039717365551</v>
      </c>
      <c r="O15" s="5">
        <v>54835.107708672243</v>
      </c>
      <c r="P15" s="5"/>
      <c r="Q15" s="5">
        <v>62703.061699964921</v>
      </c>
      <c r="R15" s="5">
        <v>58184.02597666208</v>
      </c>
      <c r="S15" s="5"/>
      <c r="T15" s="5">
        <v>67768.395791418749</v>
      </c>
      <c r="U15" s="5">
        <v>62884.299334410833</v>
      </c>
      <c r="V15" s="5"/>
      <c r="W15" s="5">
        <v>73924.020683125244</v>
      </c>
      <c r="X15" s="5">
        <v>68596.285781188097</v>
      </c>
      <c r="Y15" s="5"/>
      <c r="Z15" s="5">
        <v>80452.41405133986</v>
      </c>
      <c r="AA15" s="5">
        <v>74654.175125406211</v>
      </c>
      <c r="AB15" s="5"/>
      <c r="AC15" s="5">
        <v>85819.564602838771</v>
      </c>
      <c r="AD15" s="5">
        <v>79634.512905455049</v>
      </c>
      <c r="AE15" s="5"/>
      <c r="AF15" s="5">
        <v>91093.810533240656</v>
      </c>
      <c r="AG15" s="5">
        <v>84528.641739071143</v>
      </c>
      <c r="AH15" s="5"/>
      <c r="AI15" s="5">
        <v>96215.412765125409</v>
      </c>
      <c r="AJ15" s="5">
        <v>89281.127968978471</v>
      </c>
      <c r="AK15" s="5"/>
      <c r="AL15" s="5">
        <v>101123.36579066665</v>
      </c>
      <c r="AM15" s="5">
        <v>93835.362779660587</v>
      </c>
      <c r="AO15" s="9">
        <v>1.5147027506912769E-2</v>
      </c>
      <c r="AP15" s="9">
        <v>1.2700547422354047E-2</v>
      </c>
      <c r="AR15" s="8">
        <v>-5798.2389259336487</v>
      </c>
      <c r="AS15" s="10">
        <v>-7.2070415714730052E-2</v>
      </c>
    </row>
    <row r="16" spans="1:45" x14ac:dyDescent="0.25">
      <c r="A16" s="13" t="s">
        <v>53</v>
      </c>
      <c r="B16" s="2" t="s">
        <v>13</v>
      </c>
      <c r="C16" s="5">
        <v>100787.4</v>
      </c>
      <c r="D16" s="5">
        <v>105501</v>
      </c>
      <c r="E16" s="5">
        <v>109558.1</v>
      </c>
      <c r="F16" s="5">
        <v>128808.1</v>
      </c>
      <c r="G16" s="5"/>
      <c r="H16" s="5">
        <v>132414.7268</v>
      </c>
      <c r="I16" s="5">
        <v>119791.533</v>
      </c>
      <c r="J16" s="5"/>
      <c r="K16" s="5">
        <v>150098.97528946598</v>
      </c>
      <c r="L16" s="5">
        <v>140615.31811528601</v>
      </c>
      <c r="M16" s="5"/>
      <c r="N16" s="5">
        <v>168104.69185815952</v>
      </c>
      <c r="O16" s="5">
        <v>157483.38505790028</v>
      </c>
      <c r="P16" s="5"/>
      <c r="Q16" s="5">
        <v>183860.33427162614</v>
      </c>
      <c r="R16" s="5">
        <v>172243.54358535015</v>
      </c>
      <c r="S16" s="5"/>
      <c r="T16" s="5">
        <v>197303.85434556694</v>
      </c>
      <c r="U16" s="5">
        <v>184837.66588459202</v>
      </c>
      <c r="V16" s="5"/>
      <c r="W16" s="5">
        <v>209792.40130973255</v>
      </c>
      <c r="X16" s="5">
        <v>196537.15284496089</v>
      </c>
      <c r="Y16" s="5"/>
      <c r="Z16" s="5">
        <v>225102.21794201501</v>
      </c>
      <c r="AA16" s="5">
        <v>210879.65406379616</v>
      </c>
      <c r="AB16" s="5"/>
      <c r="AC16" s="5">
        <v>240119.26258159714</v>
      </c>
      <c r="AD16" s="5">
        <v>224947.88141227752</v>
      </c>
      <c r="AE16" s="5"/>
      <c r="AF16" s="5">
        <v>256138.12600274853</v>
      </c>
      <c r="AG16" s="5">
        <v>239954.62993582059</v>
      </c>
      <c r="AH16" s="5"/>
      <c r="AI16" s="5">
        <v>274576.90331685229</v>
      </c>
      <c r="AJ16" s="5">
        <v>257228.39568058634</v>
      </c>
      <c r="AK16" s="5"/>
      <c r="AL16" s="5">
        <v>292894.50876652205</v>
      </c>
      <c r="AM16" s="5">
        <v>274388.64552538574</v>
      </c>
      <c r="AO16" s="9">
        <v>1.8170560126581581E-2</v>
      </c>
      <c r="AP16" s="9">
        <v>1.6029172306844863E-2</v>
      </c>
      <c r="AR16" s="8">
        <v>-14222.563878218847</v>
      </c>
      <c r="AS16" s="10">
        <v>-6.318269099366447E-2</v>
      </c>
    </row>
    <row r="17" spans="1:45" x14ac:dyDescent="0.25">
      <c r="A17" s="14" t="s">
        <v>55</v>
      </c>
      <c r="B17" s="2" t="s">
        <v>14</v>
      </c>
      <c r="C17" s="5">
        <v>168308.4</v>
      </c>
      <c r="D17" s="5">
        <v>185597.5</v>
      </c>
      <c r="E17" s="5">
        <v>232298.6</v>
      </c>
      <c r="F17" s="5">
        <v>297374.40000000002</v>
      </c>
      <c r="G17" s="5"/>
      <c r="H17" s="5">
        <v>307782.50400000002</v>
      </c>
      <c r="I17" s="5">
        <v>272097.57600000006</v>
      </c>
      <c r="J17" s="5"/>
      <c r="K17" s="5">
        <v>346106.05380931142</v>
      </c>
      <c r="L17" s="5">
        <v>316945.40084998216</v>
      </c>
      <c r="M17" s="5"/>
      <c r="N17" s="5">
        <v>377753.4293367939</v>
      </c>
      <c r="O17" s="5">
        <v>345926.37362410821</v>
      </c>
      <c r="P17" s="5"/>
      <c r="Q17" s="5">
        <v>413864.91430518223</v>
      </c>
      <c r="R17" s="5">
        <v>378995.33890981745</v>
      </c>
      <c r="S17" s="5"/>
      <c r="T17" s="5">
        <v>449610.81718251709</v>
      </c>
      <c r="U17" s="5">
        <v>411729.52368210535</v>
      </c>
      <c r="V17" s="5"/>
      <c r="W17" s="5">
        <v>484494.12238349178</v>
      </c>
      <c r="X17" s="5">
        <v>443673.78766769456</v>
      </c>
      <c r="Y17" s="5"/>
      <c r="Z17" s="5">
        <v>521313.66661006148</v>
      </c>
      <c r="AA17" s="5">
        <v>477391.15572746645</v>
      </c>
      <c r="AB17" s="5"/>
      <c r="AC17" s="5">
        <v>569951.63050999527</v>
      </c>
      <c r="AD17" s="5">
        <v>521931.20001483039</v>
      </c>
      <c r="AE17" s="5"/>
      <c r="AF17" s="5">
        <v>629272.65399862523</v>
      </c>
      <c r="AG17" s="5">
        <v>576254.21852751379</v>
      </c>
      <c r="AH17" s="5"/>
      <c r="AI17" s="5">
        <v>698180.26649098936</v>
      </c>
      <c r="AJ17" s="5">
        <v>639356.12218575028</v>
      </c>
      <c r="AK17" s="5"/>
      <c r="AL17" s="5">
        <v>767076.16742066003</v>
      </c>
      <c r="AM17" s="5">
        <v>702447.30102166254</v>
      </c>
      <c r="AO17" s="9">
        <v>1.8273336682761654E-2</v>
      </c>
      <c r="AP17" s="9">
        <v>1.5386338290547696E-2</v>
      </c>
      <c r="AR17" s="8">
        <v>-43922.51088259503</v>
      </c>
      <c r="AS17" s="10">
        <v>-8.4253518938433469E-2</v>
      </c>
    </row>
    <row r="18" spans="1:45" x14ac:dyDescent="0.25">
      <c r="A18" t="s">
        <v>54</v>
      </c>
      <c r="B18" s="2" t="s">
        <v>15</v>
      </c>
      <c r="C18" s="5">
        <v>1622676.5</v>
      </c>
      <c r="D18" s="5">
        <v>1545251.8</v>
      </c>
      <c r="E18" s="5">
        <v>1557278.5</v>
      </c>
      <c r="F18" s="5">
        <v>1621400.1</v>
      </c>
      <c r="G18" s="5"/>
      <c r="H18" s="5">
        <v>1627885.7004000002</v>
      </c>
      <c r="I18" s="5">
        <v>1439803.2888000002</v>
      </c>
      <c r="J18" s="5"/>
      <c r="K18" s="5">
        <v>1680765.9668199308</v>
      </c>
      <c r="L18" s="5">
        <v>1603626.4489867811</v>
      </c>
      <c r="M18" s="5"/>
      <c r="N18" s="5">
        <v>1709653.1833704081</v>
      </c>
      <c r="O18" s="5">
        <v>1631187.8736065342</v>
      </c>
      <c r="P18" s="5"/>
      <c r="Q18" s="5">
        <v>1734805.4641729984</v>
      </c>
      <c r="R18" s="5">
        <v>1655185.7790518065</v>
      </c>
      <c r="S18" s="5"/>
      <c r="T18" s="5">
        <v>1775254.4033506482</v>
      </c>
      <c r="U18" s="5">
        <v>1693778.2957847957</v>
      </c>
      <c r="V18" s="5"/>
      <c r="W18" s="5">
        <v>1863426.4281154734</v>
      </c>
      <c r="X18" s="5">
        <v>1777903.6254052636</v>
      </c>
      <c r="Y18" s="5"/>
      <c r="Z18" s="5">
        <v>1982839.0200347078</v>
      </c>
      <c r="AA18" s="5">
        <v>1891835.7221540224</v>
      </c>
      <c r="AB18" s="5"/>
      <c r="AC18" s="5">
        <v>2146624.0784308817</v>
      </c>
      <c r="AD18" s="5">
        <v>2048103.7908667012</v>
      </c>
      <c r="AE18" s="5"/>
      <c r="AF18" s="5">
        <v>2278549.9785698839</v>
      </c>
      <c r="AG18" s="5">
        <v>2173974.8918680926</v>
      </c>
      <c r="AH18" s="5"/>
      <c r="AI18" s="5">
        <v>2442577.3973285239</v>
      </c>
      <c r="AJ18" s="5">
        <v>2330474.1977042668</v>
      </c>
      <c r="AK18" s="5"/>
      <c r="AL18" s="5">
        <v>2579907.3627397753</v>
      </c>
      <c r="AM18" s="5">
        <v>2461501.3419464822</v>
      </c>
      <c r="AO18" s="9">
        <v>6.5127171089454094E-3</v>
      </c>
      <c r="AP18" s="9">
        <v>4.9884528483632451E-3</v>
      </c>
      <c r="AR18" s="8">
        <v>-91003.297880685423</v>
      </c>
      <c r="AS18" s="10">
        <v>-4.5895454427305138E-2</v>
      </c>
    </row>
    <row r="19" spans="1:45" x14ac:dyDescent="0.25">
      <c r="A19" s="14" t="s">
        <v>57</v>
      </c>
      <c r="B19" s="2" t="s">
        <v>16</v>
      </c>
      <c r="C19" s="5">
        <v>29639.8</v>
      </c>
      <c r="D19" s="5">
        <v>32989.199999999997</v>
      </c>
      <c r="E19" s="5">
        <v>33659.9</v>
      </c>
      <c r="F19" s="5">
        <v>38764.1</v>
      </c>
      <c r="G19" s="5"/>
      <c r="H19" s="5">
        <v>39694.438399999999</v>
      </c>
      <c r="I19" s="5">
        <v>36011.848899999997</v>
      </c>
      <c r="J19" s="5"/>
      <c r="K19" s="5">
        <v>42211.576535236534</v>
      </c>
      <c r="L19" s="5">
        <v>40697.993497444884</v>
      </c>
      <c r="M19" s="5"/>
      <c r="N19" s="5">
        <v>43381.618269855913</v>
      </c>
      <c r="O19" s="5">
        <v>41826.080975237353</v>
      </c>
      <c r="P19" s="5"/>
      <c r="Q19" s="5">
        <v>44308.140843128262</v>
      </c>
      <c r="R19" s="5">
        <v>42719.381172892776</v>
      </c>
      <c r="S19" s="5"/>
      <c r="T19" s="5">
        <v>46169.840422651068</v>
      </c>
      <c r="U19" s="5">
        <v>44514.32567865809</v>
      </c>
      <c r="V19" s="5"/>
      <c r="W19" s="5">
        <v>48691.893396408297</v>
      </c>
      <c r="X19" s="5">
        <v>46945.945247297073</v>
      </c>
      <c r="Y19" s="5"/>
      <c r="Z19" s="5">
        <v>51113.825279289063</v>
      </c>
      <c r="AA19" s="5">
        <v>49281.03377303492</v>
      </c>
      <c r="AB19" s="5"/>
      <c r="AC19" s="5">
        <v>52928.030873352262</v>
      </c>
      <c r="AD19" s="5">
        <v>51030.187288032823</v>
      </c>
      <c r="AE19" s="5"/>
      <c r="AF19" s="5">
        <v>55627.892379896301</v>
      </c>
      <c r="AG19" s="5">
        <v>53633.239698207755</v>
      </c>
      <c r="AH19" s="5"/>
      <c r="AI19" s="5">
        <v>59927.038630663774</v>
      </c>
      <c r="AJ19" s="5">
        <v>57778.231203375632</v>
      </c>
      <c r="AK19" s="5"/>
      <c r="AL19" s="5">
        <v>65196.995382239496</v>
      </c>
      <c r="AM19" s="5">
        <v>62859.222798854375</v>
      </c>
      <c r="AO19" s="9">
        <v>8.96121839590025E-3</v>
      </c>
      <c r="AP19" s="9">
        <v>7.7734360673595848E-3</v>
      </c>
      <c r="AR19" s="8">
        <v>-1832.7915062541433</v>
      </c>
      <c r="AS19" s="10">
        <v>-3.5857060124920404E-2</v>
      </c>
    </row>
    <row r="20" spans="1:45" x14ac:dyDescent="0.25">
      <c r="A20" s="12" t="s">
        <v>58</v>
      </c>
      <c r="B20" s="2" t="s">
        <v>17</v>
      </c>
      <c r="C20" s="5">
        <v>41198</v>
      </c>
      <c r="D20" s="5">
        <v>44381.4</v>
      </c>
      <c r="E20" s="5">
        <v>46292.7</v>
      </c>
      <c r="F20" s="5">
        <v>51982.7</v>
      </c>
      <c r="G20" s="5"/>
      <c r="H20" s="5">
        <v>53334.250199999995</v>
      </c>
      <c r="I20" s="5">
        <v>48759.772599999997</v>
      </c>
      <c r="J20" s="5"/>
      <c r="K20" s="5">
        <v>61858.268585290039</v>
      </c>
      <c r="L20" s="5">
        <v>57802.185104240896</v>
      </c>
      <c r="M20" s="5"/>
      <c r="N20" s="5">
        <v>70617.250568232412</v>
      </c>
      <c r="O20" s="5">
        <v>65986.83542636683</v>
      </c>
      <c r="P20" s="5"/>
      <c r="Q20" s="5">
        <v>79488.171763361213</v>
      </c>
      <c r="R20" s="5">
        <v>74276.085039924612</v>
      </c>
      <c r="S20" s="5"/>
      <c r="T20" s="5">
        <v>88630.439654235233</v>
      </c>
      <c r="U20" s="5">
        <v>82818.888984917707</v>
      </c>
      <c r="V20" s="5"/>
      <c r="W20" s="5">
        <v>98058.489669579736</v>
      </c>
      <c r="X20" s="5">
        <v>91628.736150419805</v>
      </c>
      <c r="Y20" s="5"/>
      <c r="Z20" s="5">
        <v>107515.30831843898</v>
      </c>
      <c r="AA20" s="5">
        <v>100465.46557301776</v>
      </c>
      <c r="AB20" s="5"/>
      <c r="AC20" s="5">
        <v>116970.15604523091</v>
      </c>
      <c r="AD20" s="5">
        <v>109300.35330808119</v>
      </c>
      <c r="AE20" s="5"/>
      <c r="AF20" s="5">
        <v>127256.45881721561</v>
      </c>
      <c r="AG20" s="5">
        <v>118912.17708625132</v>
      </c>
      <c r="AH20" s="5"/>
      <c r="AI20" s="5">
        <v>138447.33441610177</v>
      </c>
      <c r="AJ20" s="5">
        <v>129369.26031278013</v>
      </c>
      <c r="AK20" s="5"/>
      <c r="AL20" s="5">
        <v>150622.33056834724</v>
      </c>
      <c r="AM20" s="5">
        <v>140745.93472236526</v>
      </c>
      <c r="AO20" s="9">
        <v>2.3719592690021107E-2</v>
      </c>
      <c r="AP20" s="9">
        <v>2.1482432916203553E-2</v>
      </c>
      <c r="AR20" s="8">
        <v>-7049.8427454212215</v>
      </c>
      <c r="AS20" s="10">
        <v>-6.5570595068573767E-2</v>
      </c>
    </row>
    <row r="21" spans="1:45" x14ac:dyDescent="0.25">
      <c r="A21" s="14" t="s">
        <v>59</v>
      </c>
      <c r="B21" s="2" t="s">
        <v>18</v>
      </c>
      <c r="C21" s="5">
        <v>18937.5</v>
      </c>
      <c r="D21" s="5">
        <v>20566</v>
      </c>
      <c r="E21" s="5">
        <v>21236.6</v>
      </c>
      <c r="F21" s="5">
        <v>23907</v>
      </c>
      <c r="G21" s="5"/>
      <c r="H21" s="5">
        <v>24528.582000000002</v>
      </c>
      <c r="I21" s="5">
        <v>22233.51</v>
      </c>
      <c r="J21" s="5"/>
      <c r="K21" s="5">
        <v>28849.498549957603</v>
      </c>
      <c r="L21" s="5">
        <v>27017.342244763979</v>
      </c>
      <c r="M21" s="5"/>
      <c r="N21" s="5">
        <v>33466.810239571954</v>
      </c>
      <c r="O21" s="5">
        <v>31341.420528240542</v>
      </c>
      <c r="P21" s="5"/>
      <c r="Q21" s="5">
        <v>36910.978969326497</v>
      </c>
      <c r="R21" s="5">
        <v>34566.859097280394</v>
      </c>
      <c r="S21" s="5"/>
      <c r="T21" s="5">
        <v>39966.869962986915</v>
      </c>
      <c r="U21" s="5">
        <v>37428.678435160589</v>
      </c>
      <c r="V21" s="5"/>
      <c r="W21" s="5">
        <v>43069.199833757812</v>
      </c>
      <c r="X21" s="5">
        <v>40333.987438352779</v>
      </c>
      <c r="Y21" s="5"/>
      <c r="Z21" s="5">
        <v>45223.808225709508</v>
      </c>
      <c r="AA21" s="5">
        <v>42351.762278632807</v>
      </c>
      <c r="AB21" s="5"/>
      <c r="AC21" s="5">
        <v>47295.842048328646</v>
      </c>
      <c r="AD21" s="5">
        <v>44292.206644814352</v>
      </c>
      <c r="AE21" s="5"/>
      <c r="AF21" s="5">
        <v>50202.520771330179</v>
      </c>
      <c r="AG21" s="5">
        <v>47014.28979363988</v>
      </c>
      <c r="AH21" s="5"/>
      <c r="AI21" s="5">
        <v>54082.372581627045</v>
      </c>
      <c r="AJ21" s="5">
        <v>50647.74234867264</v>
      </c>
      <c r="AK21" s="5"/>
      <c r="AL21" s="5">
        <v>58262.074874301696</v>
      </c>
      <c r="AM21" s="5">
        <v>54562.002665082255</v>
      </c>
      <c r="AO21" s="9">
        <v>2.0775854541775329E-2</v>
      </c>
      <c r="AP21" s="9">
        <v>1.8617596627192645E-2</v>
      </c>
      <c r="AR21" s="8">
        <v>-2872.0459470767019</v>
      </c>
      <c r="AS21" s="10">
        <v>-6.3507388248740138E-2</v>
      </c>
    </row>
    <row r="22" spans="1:45" x14ac:dyDescent="0.25">
      <c r="A22" s="13" t="s">
        <v>60</v>
      </c>
      <c r="B22" s="2" t="s">
        <v>19</v>
      </c>
      <c r="C22" s="5">
        <v>6692.4</v>
      </c>
      <c r="D22" s="5">
        <v>7863</v>
      </c>
      <c r="E22" s="5">
        <v>8722.1</v>
      </c>
      <c r="F22" s="5">
        <v>11044.9</v>
      </c>
      <c r="G22" s="5"/>
      <c r="H22" s="5">
        <v>11508.7858</v>
      </c>
      <c r="I22" s="5">
        <v>10382.205999999998</v>
      </c>
      <c r="J22" s="5"/>
      <c r="K22" s="5">
        <v>13868.077968714695</v>
      </c>
      <c r="L22" s="5">
        <v>12731.635576449959</v>
      </c>
      <c r="M22" s="5"/>
      <c r="N22" s="5">
        <v>16233.597027901576</v>
      </c>
      <c r="O22" s="5">
        <v>14903.308296970825</v>
      </c>
      <c r="P22" s="5"/>
      <c r="Q22" s="5">
        <v>18366.825002124671</v>
      </c>
      <c r="R22" s="5">
        <v>16861.725406433772</v>
      </c>
      <c r="S22" s="5"/>
      <c r="T22" s="5">
        <v>20278.458900579648</v>
      </c>
      <c r="U22" s="5">
        <v>18616.707330073245</v>
      </c>
      <c r="V22" s="5"/>
      <c r="W22" s="5">
        <v>21845.659397021176</v>
      </c>
      <c r="X22" s="5">
        <v>20055.481011684889</v>
      </c>
      <c r="Y22" s="5"/>
      <c r="Z22" s="5">
        <v>23188.236473762408</v>
      </c>
      <c r="AA22" s="5">
        <v>21288.038408097411</v>
      </c>
      <c r="AB22" s="5"/>
      <c r="AC22" s="5">
        <v>24491.957582609386</v>
      </c>
      <c r="AD22" s="5">
        <v>22484.923952627076</v>
      </c>
      <c r="AE22" s="5"/>
      <c r="AF22" s="5">
        <v>25997.169222932484</v>
      </c>
      <c r="AG22" s="5">
        <v>23866.788556594271</v>
      </c>
      <c r="AH22" s="5"/>
      <c r="AI22" s="5">
        <v>28006.334550140342</v>
      </c>
      <c r="AJ22" s="5">
        <v>25711.309536109653</v>
      </c>
      <c r="AK22" s="5"/>
      <c r="AL22" s="5">
        <v>30319.693876545578</v>
      </c>
      <c r="AM22" s="5">
        <v>27835.096838691639</v>
      </c>
      <c r="AO22" s="9">
        <v>2.4213542562095958E-2</v>
      </c>
      <c r="AP22" s="9">
        <v>2.1392595297035077E-2</v>
      </c>
      <c r="AR22" s="8">
        <v>-1900.1980656649976</v>
      </c>
      <c r="AS22" s="10">
        <v>-8.1946639961822054E-2</v>
      </c>
    </row>
    <row r="23" spans="1:45" x14ac:dyDescent="0.25">
      <c r="A23" s="12" t="s">
        <v>61</v>
      </c>
      <c r="B23" s="2" t="s">
        <v>20</v>
      </c>
      <c r="C23" s="5">
        <v>649102</v>
      </c>
      <c r="D23" s="5">
        <v>650709.9</v>
      </c>
      <c r="E23" s="5">
        <v>663458.4</v>
      </c>
      <c r="F23" s="5">
        <v>726188.6</v>
      </c>
      <c r="G23" s="5"/>
      <c r="H23" s="5">
        <v>735629.0517999999</v>
      </c>
      <c r="I23" s="5">
        <v>676807.77519999992</v>
      </c>
      <c r="J23" s="5"/>
      <c r="K23" s="5">
        <v>787059.44961762498</v>
      </c>
      <c r="L23" s="5">
        <v>753224.87875285791</v>
      </c>
      <c r="M23" s="5"/>
      <c r="N23" s="5">
        <v>830783.70879193186</v>
      </c>
      <c r="O23" s="5">
        <v>795069.4939609291</v>
      </c>
      <c r="P23" s="5"/>
      <c r="Q23" s="5">
        <v>880372.48263678513</v>
      </c>
      <c r="R23" s="5">
        <v>842526.51666097913</v>
      </c>
      <c r="S23" s="5"/>
      <c r="T23" s="5">
        <v>946008.69416052278</v>
      </c>
      <c r="U23" s="5">
        <v>905341.12042538729</v>
      </c>
      <c r="V23" s="5"/>
      <c r="W23" s="5">
        <v>1031661.43497329</v>
      </c>
      <c r="X23" s="5">
        <v>987311.77123821981</v>
      </c>
      <c r="Y23" s="5"/>
      <c r="Z23" s="5">
        <v>1129035.6459412908</v>
      </c>
      <c r="AA23" s="5">
        <v>1080500.0028078433</v>
      </c>
      <c r="AB23" s="5"/>
      <c r="AC23" s="5">
        <v>1228322.5314783554</v>
      </c>
      <c r="AD23" s="5">
        <v>1175518.6857761212</v>
      </c>
      <c r="AE23" s="5"/>
      <c r="AF23" s="5">
        <v>1329783.5555528146</v>
      </c>
      <c r="AG23" s="5">
        <v>1272618.0441457508</v>
      </c>
      <c r="AH23" s="5"/>
      <c r="AI23" s="5">
        <v>1432554.553025536</v>
      </c>
      <c r="AJ23" s="5">
        <v>1370971.0620128363</v>
      </c>
      <c r="AK23" s="5"/>
      <c r="AL23" s="5">
        <v>1543268.1046661399</v>
      </c>
      <c r="AM23" s="5">
        <v>1476925.1948948014</v>
      </c>
      <c r="AO23" s="9">
        <v>1.4337597675609492E-2</v>
      </c>
      <c r="AP23" s="9">
        <v>1.2900875760720742E-2</v>
      </c>
      <c r="AR23" s="8">
        <v>-48535.643133447506</v>
      </c>
      <c r="AS23" s="10">
        <v>-4.2988583494175447E-2</v>
      </c>
    </row>
    <row r="24" spans="1:45" x14ac:dyDescent="0.25">
      <c r="A24" t="s">
        <v>62</v>
      </c>
      <c r="B24" s="2" t="s">
        <v>21</v>
      </c>
      <c r="C24" s="5">
        <v>379956.4</v>
      </c>
      <c r="D24" s="5">
        <v>404429.1</v>
      </c>
      <c r="E24" s="5">
        <v>419955.4</v>
      </c>
      <c r="F24" s="5">
        <v>498331.8</v>
      </c>
      <c r="G24" s="5"/>
      <c r="H24" s="5">
        <v>514776.74939999997</v>
      </c>
      <c r="I24" s="5">
        <v>475408.53719999996</v>
      </c>
      <c r="J24" s="5"/>
      <c r="K24" s="5">
        <v>585013.46778932388</v>
      </c>
      <c r="L24" s="5">
        <v>542986.09182939073</v>
      </c>
      <c r="M24" s="5"/>
      <c r="N24" s="5">
        <v>649276.00760663149</v>
      </c>
      <c r="O24" s="5">
        <v>602632.00985977089</v>
      </c>
      <c r="P24" s="5"/>
      <c r="Q24" s="5">
        <v>705961.09289338451</v>
      </c>
      <c r="R24" s="5">
        <v>655244.83780231327</v>
      </c>
      <c r="S24" s="5"/>
      <c r="T24" s="5">
        <v>754374.83556855633</v>
      </c>
      <c r="U24" s="5">
        <v>700180.5365057356</v>
      </c>
      <c r="V24" s="5"/>
      <c r="W24" s="5">
        <v>793223.01636507374</v>
      </c>
      <c r="X24" s="5">
        <v>736237.86343376967</v>
      </c>
      <c r="Y24" s="5"/>
      <c r="Z24" s="5">
        <v>824750.72051009152</v>
      </c>
      <c r="AA24" s="5">
        <v>765500.61685848481</v>
      </c>
      <c r="AB24" s="5"/>
      <c r="AC24" s="5">
        <v>858272.82943323092</v>
      </c>
      <c r="AD24" s="5">
        <v>796614.49699330865</v>
      </c>
      <c r="AE24" s="5"/>
      <c r="AF24" s="5">
        <v>902053.3694620888</v>
      </c>
      <c r="AG24" s="5">
        <v>837249.84239532356</v>
      </c>
      <c r="AH24" s="5"/>
      <c r="AI24" s="5">
        <v>948067.15703122376</v>
      </c>
      <c r="AJ24" s="5">
        <v>879957.99880212604</v>
      </c>
      <c r="AK24" s="5"/>
      <c r="AL24" s="5">
        <v>996428.11020955094</v>
      </c>
      <c r="AM24" s="5">
        <v>924844.70040691819</v>
      </c>
      <c r="AO24" s="9">
        <v>1.6384882543081236E-2</v>
      </c>
      <c r="AP24" s="9">
        <v>1.3943539450027798E-2</v>
      </c>
      <c r="AR24" s="8">
        <v>-59250.103651606711</v>
      </c>
      <c r="AS24" s="10">
        <v>-7.1840014416673315E-2</v>
      </c>
    </row>
    <row r="25" spans="1:45" x14ac:dyDescent="0.25">
      <c r="A25" s="15" t="s">
        <v>63</v>
      </c>
      <c r="B25" s="2" t="s">
        <v>22</v>
      </c>
      <c r="C25" s="5">
        <v>176564.3</v>
      </c>
      <c r="D25" s="5">
        <v>169167.2</v>
      </c>
      <c r="E25" s="5">
        <v>172198.7</v>
      </c>
      <c r="F25" s="5">
        <v>190672.5</v>
      </c>
      <c r="G25" s="5"/>
      <c r="H25" s="5">
        <v>193913.9325</v>
      </c>
      <c r="I25" s="5">
        <v>171986.595</v>
      </c>
      <c r="J25" s="5"/>
      <c r="K25" s="5">
        <v>207207.87872905331</v>
      </c>
      <c r="L25" s="5">
        <v>194694.83634195098</v>
      </c>
      <c r="M25" s="5"/>
      <c r="N25" s="5">
        <v>218171.00485392648</v>
      </c>
      <c r="O25" s="5">
        <v>204995.9120528287</v>
      </c>
      <c r="P25" s="5"/>
      <c r="Q25" s="5">
        <v>227278.02636963566</v>
      </c>
      <c r="R25" s="5">
        <v>213552.971149419</v>
      </c>
      <c r="S25" s="5"/>
      <c r="T25" s="5">
        <v>236572.55984278597</v>
      </c>
      <c r="U25" s="5">
        <v>222286.218574803</v>
      </c>
      <c r="V25" s="5"/>
      <c r="W25" s="5">
        <v>247326.67850398031</v>
      </c>
      <c r="X25" s="5">
        <v>232390.9085392275</v>
      </c>
      <c r="Y25" s="5"/>
      <c r="Z25" s="5">
        <v>258738.8529688938</v>
      </c>
      <c r="AA25" s="5">
        <v>243113.91508405822</v>
      </c>
      <c r="AB25" s="5"/>
      <c r="AC25" s="5">
        <v>271937.1348216536</v>
      </c>
      <c r="AD25" s="5">
        <v>255515.16807250315</v>
      </c>
      <c r="AE25" s="5"/>
      <c r="AF25" s="5">
        <v>285808.6616929567</v>
      </c>
      <c r="AG25" s="5">
        <v>268549.00959719153</v>
      </c>
      <c r="AH25" s="5"/>
      <c r="AI25" s="5">
        <v>298903.64942308451</v>
      </c>
      <c r="AJ25" s="5">
        <v>280853.20627472654</v>
      </c>
      <c r="AK25" s="5"/>
      <c r="AL25" s="5">
        <v>311052.63025366492</v>
      </c>
      <c r="AM25" s="5">
        <v>292268.5243072242</v>
      </c>
      <c r="AO25" s="9">
        <v>9.8958030313538448E-3</v>
      </c>
      <c r="AP25" s="9">
        <v>7.868629225512791E-3</v>
      </c>
      <c r="AR25" s="8">
        <v>-15624.937884835585</v>
      </c>
      <c r="AS25" s="10">
        <v>-6.0388834941283664E-2</v>
      </c>
    </row>
    <row r="26" spans="1:45" x14ac:dyDescent="0.25">
      <c r="A26" s="13" t="s">
        <v>64</v>
      </c>
      <c r="B26" s="2" t="s">
        <v>23</v>
      </c>
      <c r="C26" s="5">
        <v>127926</v>
      </c>
      <c r="D26" s="5">
        <v>139783.1</v>
      </c>
      <c r="E26" s="5">
        <v>145194.79999999999</v>
      </c>
      <c r="F26" s="5">
        <v>177162.1</v>
      </c>
      <c r="G26" s="5"/>
      <c r="H26" s="5">
        <v>183539.93560000003</v>
      </c>
      <c r="I26" s="5">
        <v>166532.37399999998</v>
      </c>
      <c r="J26" s="5"/>
      <c r="K26" s="5">
        <v>213936.97859075456</v>
      </c>
      <c r="L26" s="5">
        <v>193031.86740823643</v>
      </c>
      <c r="M26" s="5"/>
      <c r="N26" s="5">
        <v>241617.81024411129</v>
      </c>
      <c r="O26" s="5">
        <v>218007.83304380692</v>
      </c>
      <c r="P26" s="5"/>
      <c r="Q26" s="5">
        <v>261514.42555868885</v>
      </c>
      <c r="R26" s="5">
        <v>235960.22647562763</v>
      </c>
      <c r="S26" s="5"/>
      <c r="T26" s="5">
        <v>278475.91845806787</v>
      </c>
      <c r="U26" s="5">
        <v>251264.30653680209</v>
      </c>
      <c r="V26" s="5"/>
      <c r="W26" s="5">
        <v>296015.79429896059</v>
      </c>
      <c r="X26" s="5">
        <v>267090.2521492847</v>
      </c>
      <c r="Y26" s="5"/>
      <c r="Z26" s="5">
        <v>315004.00984397042</v>
      </c>
      <c r="AA26" s="5">
        <v>284223.01119611994</v>
      </c>
      <c r="AB26" s="5"/>
      <c r="AC26" s="5">
        <v>337680.40277775965</v>
      </c>
      <c r="AD26" s="5">
        <v>304683.55290763796</v>
      </c>
      <c r="AE26" s="5"/>
      <c r="AF26" s="5">
        <v>360207.7760252856</v>
      </c>
      <c r="AG26" s="5">
        <v>325009.63657216722</v>
      </c>
      <c r="AH26" s="5"/>
      <c r="AI26" s="5">
        <v>384237.99794646504</v>
      </c>
      <c r="AJ26" s="5">
        <v>346691.71623055532</v>
      </c>
      <c r="AK26" s="5"/>
      <c r="AL26" s="5">
        <v>409871.32675210165</v>
      </c>
      <c r="AM26" s="5">
        <v>369820.25324101117</v>
      </c>
      <c r="AO26" s="9">
        <v>1.8738573073002085E-2</v>
      </c>
      <c r="AP26" s="9">
        <v>1.536504197040478E-2</v>
      </c>
      <c r="AR26" s="8">
        <v>-30780.998647850472</v>
      </c>
      <c r="AS26" s="10">
        <v>-9.7716212130433133E-2</v>
      </c>
    </row>
    <row r="27" spans="1:45" x14ac:dyDescent="0.25">
      <c r="A27" s="14" t="s">
        <v>67</v>
      </c>
      <c r="B27" s="2" t="s">
        <v>24</v>
      </c>
      <c r="C27" s="5">
        <v>386668</v>
      </c>
      <c r="D27" s="5">
        <v>399296.7</v>
      </c>
      <c r="E27" s="5">
        <v>417222.3</v>
      </c>
      <c r="F27" s="5">
        <v>450635.5</v>
      </c>
      <c r="G27" s="5"/>
      <c r="H27" s="5">
        <v>455141.85499999998</v>
      </c>
      <c r="I27" s="5">
        <v>426751.81849999999</v>
      </c>
      <c r="J27" s="5"/>
      <c r="K27" s="5">
        <v>499557.42375105357</v>
      </c>
      <c r="L27" s="5">
        <v>474148.61765301088</v>
      </c>
      <c r="M27" s="5"/>
      <c r="N27" s="5">
        <v>548853.37270190858</v>
      </c>
      <c r="O27" s="5">
        <v>520937.24482510786</v>
      </c>
      <c r="P27" s="5"/>
      <c r="Q27" s="5">
        <v>605978.47257175227</v>
      </c>
      <c r="R27" s="5">
        <v>575156.8116833003</v>
      </c>
      <c r="S27" s="5"/>
      <c r="T27" s="5">
        <v>669049.19871892931</v>
      </c>
      <c r="U27" s="5">
        <v>635019.59460924927</v>
      </c>
      <c r="V27" s="5"/>
      <c r="W27" s="5">
        <v>738684.37670191191</v>
      </c>
      <c r="X27" s="5">
        <v>701112.94406391832</v>
      </c>
      <c r="Y27" s="5"/>
      <c r="Z27" s="5">
        <v>807602.77717489738</v>
      </c>
      <c r="AA27" s="5">
        <v>766525.9732002985</v>
      </c>
      <c r="AB27" s="5"/>
      <c r="AC27" s="5">
        <v>878623.0011908795</v>
      </c>
      <c r="AD27" s="5">
        <v>833933.92159937194</v>
      </c>
      <c r="AE27" s="5"/>
      <c r="AF27" s="5">
        <v>960597.51394720527</v>
      </c>
      <c r="AG27" s="5">
        <v>911738.99476661661</v>
      </c>
      <c r="AH27" s="5"/>
      <c r="AI27" s="5">
        <v>1055388.5504896978</v>
      </c>
      <c r="AJ27" s="5">
        <v>1001708.7095694469</v>
      </c>
      <c r="AK27" s="5"/>
      <c r="AL27" s="5">
        <v>1159533.4948638675</v>
      </c>
      <c r="AM27" s="5">
        <v>1100556.5678192126</v>
      </c>
      <c r="AO27" s="9">
        <v>1.8997933569889769E-2</v>
      </c>
      <c r="AP27" s="9">
        <v>1.72834592010076E-2</v>
      </c>
      <c r="AR27" s="8">
        <v>-41076.803974598879</v>
      </c>
      <c r="AS27" s="10">
        <v>-5.0862633383073619E-2</v>
      </c>
    </row>
    <row r="28" spans="1:45" x14ac:dyDescent="0.25">
      <c r="A28" s="13" t="s">
        <v>65</v>
      </c>
      <c r="B28" s="2" t="s">
        <v>25</v>
      </c>
      <c r="C28" s="5">
        <v>36677.1</v>
      </c>
      <c r="D28" s="5">
        <v>36319.800000000003</v>
      </c>
      <c r="E28" s="5">
        <v>37122.5</v>
      </c>
      <c r="F28" s="5">
        <v>42805.1</v>
      </c>
      <c r="G28" s="5"/>
      <c r="H28" s="5">
        <v>43960.837699999996</v>
      </c>
      <c r="I28" s="5">
        <v>39808.742999999995</v>
      </c>
      <c r="J28" s="5"/>
      <c r="K28" s="5">
        <v>48927.024165003582</v>
      </c>
      <c r="L28" s="5">
        <v>46166.681670561098</v>
      </c>
      <c r="M28" s="5"/>
      <c r="N28" s="5">
        <v>53017.386731657389</v>
      </c>
      <c r="O28" s="5">
        <v>50026.276030827903</v>
      </c>
      <c r="P28" s="5"/>
      <c r="Q28" s="5">
        <v>57187.192385758004</v>
      </c>
      <c r="R28" s="5">
        <v>53960.831494731719</v>
      </c>
      <c r="S28" s="5"/>
      <c r="T28" s="5">
        <v>61105.118578902569</v>
      </c>
      <c r="U28" s="5">
        <v>57657.717918023249</v>
      </c>
      <c r="V28" s="5"/>
      <c r="W28" s="5">
        <v>64885.40184078562</v>
      </c>
      <c r="X28" s="5">
        <v>61224.726886059725</v>
      </c>
      <c r="Y28" s="5"/>
      <c r="Z28" s="5">
        <v>68926.116761591562</v>
      </c>
      <c r="AA28" s="5">
        <v>65037.47459867796</v>
      </c>
      <c r="AB28" s="5"/>
      <c r="AC28" s="5">
        <v>73887.944732798249</v>
      </c>
      <c r="AD28" s="5">
        <v>69719.368426478643</v>
      </c>
      <c r="AE28" s="5"/>
      <c r="AF28" s="5">
        <v>79991.184189233187</v>
      </c>
      <c r="AG28" s="5">
        <v>75478.278107848178</v>
      </c>
      <c r="AH28" s="5"/>
      <c r="AI28" s="5">
        <v>86598.559090188763</v>
      </c>
      <c r="AJ28" s="5">
        <v>81712.88115057032</v>
      </c>
      <c r="AK28" s="5"/>
      <c r="AL28" s="5">
        <v>92832.584347206212</v>
      </c>
      <c r="AM28" s="5">
        <v>87595.198018981508</v>
      </c>
      <c r="AO28" s="9">
        <v>1.5485709125834024E-2</v>
      </c>
      <c r="AP28" s="9">
        <v>1.3585205828501978E-2</v>
      </c>
      <c r="AR28" s="8">
        <v>-3888.6421629136021</v>
      </c>
      <c r="AS28" s="10">
        <v>-5.6417543097111111E-2</v>
      </c>
    </row>
    <row r="29" spans="1:45" x14ac:dyDescent="0.25">
      <c r="A29" s="13" t="s">
        <v>66</v>
      </c>
      <c r="B29" s="2" t="s">
        <v>26</v>
      </c>
      <c r="C29" s="5">
        <v>70043.399999999994</v>
      </c>
      <c r="D29" s="5">
        <v>73827.8</v>
      </c>
      <c r="E29" s="5">
        <v>77387.7</v>
      </c>
      <c r="F29" s="5">
        <v>86641.3</v>
      </c>
      <c r="G29" s="5"/>
      <c r="H29" s="5">
        <v>88893.973800000007</v>
      </c>
      <c r="I29" s="5">
        <v>78843.582999999999</v>
      </c>
      <c r="J29" s="5"/>
      <c r="K29" s="5">
        <v>103001.44423330648</v>
      </c>
      <c r="L29" s="5">
        <v>95994.343166439721</v>
      </c>
      <c r="M29" s="5"/>
      <c r="N29" s="5">
        <v>118635.70926807112</v>
      </c>
      <c r="O29" s="5">
        <v>110565.02238432363</v>
      </c>
      <c r="P29" s="5"/>
      <c r="Q29" s="5">
        <v>133244.71801736063</v>
      </c>
      <c r="R29" s="5">
        <v>124180.19263401751</v>
      </c>
      <c r="S29" s="5"/>
      <c r="T29" s="5">
        <v>146107.43470531201</v>
      </c>
      <c r="U29" s="5">
        <v>136167.86959317833</v>
      </c>
      <c r="V29" s="5"/>
      <c r="W29" s="5">
        <v>156012.5778272106</v>
      </c>
      <c r="X29" s="5">
        <v>145399.17421258258</v>
      </c>
      <c r="Y29" s="5"/>
      <c r="Z29" s="5">
        <v>165567.90195394025</v>
      </c>
      <c r="AA29" s="5">
        <v>154304.4577269592</v>
      </c>
      <c r="AB29" s="5"/>
      <c r="AC29" s="5">
        <v>174876.68957860931</v>
      </c>
      <c r="AD29" s="5">
        <v>162979.97640883256</v>
      </c>
      <c r="AE29" s="5"/>
      <c r="AF29" s="5">
        <v>185624.15343024512</v>
      </c>
      <c r="AG29" s="5">
        <v>172996.2993917022</v>
      </c>
      <c r="AH29" s="5"/>
      <c r="AI29" s="5">
        <v>198986.7967923762</v>
      </c>
      <c r="AJ29" s="5">
        <v>185449.89343655514</v>
      </c>
      <c r="AK29" s="5"/>
      <c r="AL29" s="5">
        <v>214365.29316861744</v>
      </c>
      <c r="AM29" s="5">
        <v>199782.20372126272</v>
      </c>
      <c r="AO29" s="9">
        <v>2.1110210465609791E-2</v>
      </c>
      <c r="AP29" s="9">
        <v>1.8792166902063201E-2</v>
      </c>
      <c r="AR29" s="8">
        <v>-11263.444226981053</v>
      </c>
      <c r="AS29" s="10">
        <v>-6.8029153562110478E-2</v>
      </c>
    </row>
    <row r="30" spans="1:45" x14ac:dyDescent="0.25">
      <c r="A30" t="s">
        <v>68</v>
      </c>
      <c r="B30" s="2" t="s">
        <v>27</v>
      </c>
      <c r="C30" s="5">
        <v>1896156.7</v>
      </c>
      <c r="D30" s="5">
        <v>2016613.8</v>
      </c>
      <c r="E30" s="5">
        <v>2064115.7</v>
      </c>
      <c r="F30" s="5">
        <v>2204023.5</v>
      </c>
      <c r="G30" s="5"/>
      <c r="H30" s="5">
        <v>2234879.8289999999</v>
      </c>
      <c r="I30" s="5">
        <v>1990233.2205000001</v>
      </c>
      <c r="J30" s="5"/>
      <c r="K30" s="5">
        <v>2424241.840150469</v>
      </c>
      <c r="L30" s="5">
        <v>2285651.0099751335</v>
      </c>
      <c r="M30" s="5"/>
      <c r="N30" s="5">
        <v>2650420.8081270433</v>
      </c>
      <c r="O30" s="5">
        <v>2498899.613323512</v>
      </c>
      <c r="P30" s="5"/>
      <c r="Q30" s="5">
        <v>2897702.0129793631</v>
      </c>
      <c r="R30" s="5">
        <v>2732044.0654395153</v>
      </c>
      <c r="S30" s="5"/>
      <c r="T30" s="5">
        <v>3168054.2690721937</v>
      </c>
      <c r="U30" s="5">
        <v>2986940.6260686647</v>
      </c>
      <c r="V30" s="5"/>
      <c r="W30" s="5">
        <v>3480675.4695521346</v>
      </c>
      <c r="X30" s="5">
        <v>3281689.6691642432</v>
      </c>
      <c r="Y30" s="5"/>
      <c r="Z30" s="5">
        <v>3805418.4768404737</v>
      </c>
      <c r="AA30" s="5">
        <v>3587867.5307528726</v>
      </c>
      <c r="AB30" s="5"/>
      <c r="AC30" s="5">
        <v>4119750.947179032</v>
      </c>
      <c r="AD30" s="5">
        <v>3884230.0125804739</v>
      </c>
      <c r="AE30" s="5"/>
      <c r="AF30" s="5">
        <v>4460047.6846567923</v>
      </c>
      <c r="AG30" s="5">
        <v>4205072.4173378339</v>
      </c>
      <c r="AH30" s="5"/>
      <c r="AI30" s="5">
        <v>4828453.3712003464</v>
      </c>
      <c r="AJ30" s="5">
        <v>4552416.8182069287</v>
      </c>
      <c r="AK30" s="5"/>
      <c r="AL30" s="5">
        <v>5227289.8422273332</v>
      </c>
      <c r="AM30" s="5">
        <v>4928452.3142204648</v>
      </c>
      <c r="AO30" s="9">
        <v>1.7773567815316582E-2</v>
      </c>
      <c r="AP30" s="9">
        <v>1.5842684446900401E-2</v>
      </c>
      <c r="AR30" s="8">
        <v>-217550.94608760113</v>
      </c>
      <c r="AS30" s="10">
        <v>-5.7168731221441726E-2</v>
      </c>
    </row>
    <row r="31" spans="1:45" ht="15.75" thickBot="1" x14ac:dyDescent="0.3"/>
    <row r="32" spans="1:45" s="1" customFormat="1" x14ac:dyDescent="0.25">
      <c r="A32" s="31" t="s">
        <v>72</v>
      </c>
      <c r="B32" s="16"/>
      <c r="C32" s="17">
        <f>SUM(C9:C10,C13,C17,C19,C21,C27)</f>
        <v>1058872.6000000001</v>
      </c>
      <c r="D32" s="17">
        <f t="shared" ref="D32:AM32" si="0">SUM(D9:D10,D13,D17,D19,D21,D27)</f>
        <v>1096787.3999999999</v>
      </c>
      <c r="E32" s="17">
        <f t="shared" si="0"/>
        <v>1170027.7</v>
      </c>
      <c r="F32" s="17">
        <f t="shared" si="0"/>
        <v>1323438.5</v>
      </c>
      <c r="G32" s="17">
        <f t="shared" si="0"/>
        <v>0</v>
      </c>
      <c r="H32" s="17">
        <f t="shared" si="0"/>
        <v>1346897.6669000001</v>
      </c>
      <c r="I32" s="17">
        <f t="shared" si="0"/>
        <v>1240406.0969</v>
      </c>
      <c r="J32" s="17">
        <f t="shared" si="0"/>
        <v>0</v>
      </c>
      <c r="K32" s="17">
        <f t="shared" si="0"/>
        <v>1474365.8239429842</v>
      </c>
      <c r="L32" s="17">
        <f t="shared" si="0"/>
        <v>1391330.3017835747</v>
      </c>
      <c r="M32" s="17">
        <f t="shared" si="0"/>
        <v>0</v>
      </c>
      <c r="N32" s="17">
        <f t="shared" si="0"/>
        <v>1599966.9843649985</v>
      </c>
      <c r="O32" s="17">
        <f t="shared" si="0"/>
        <v>1509748.9811957367</v>
      </c>
      <c r="P32" s="17">
        <f t="shared" si="0"/>
        <v>0</v>
      </c>
      <c r="Q32" s="17">
        <f t="shared" si="0"/>
        <v>1742430.5149991068</v>
      </c>
      <c r="R32" s="17">
        <f t="shared" si="0"/>
        <v>1644045.5232801079</v>
      </c>
      <c r="S32" s="17">
        <f t="shared" si="0"/>
        <v>0</v>
      </c>
      <c r="T32" s="17">
        <f t="shared" si="0"/>
        <v>1896827.5346892877</v>
      </c>
      <c r="U32" s="17">
        <f t="shared" si="0"/>
        <v>1789715.1017327388</v>
      </c>
      <c r="V32" s="17">
        <f t="shared" si="0"/>
        <v>0</v>
      </c>
      <c r="W32" s="17">
        <f t="shared" si="0"/>
        <v>2067085.6484739711</v>
      </c>
      <c r="X32" s="17">
        <f t="shared" si="0"/>
        <v>1950558.9741346822</v>
      </c>
      <c r="Y32" s="17">
        <f t="shared" si="0"/>
        <v>0</v>
      </c>
      <c r="Z32" s="17">
        <f t="shared" si="0"/>
        <v>2242521.3706538999</v>
      </c>
      <c r="AA32" s="17">
        <f t="shared" si="0"/>
        <v>2116303.8201481248</v>
      </c>
      <c r="AB32" s="17">
        <f t="shared" si="0"/>
        <v>0</v>
      </c>
      <c r="AC32" s="17">
        <f t="shared" si="0"/>
        <v>2433617.2136080302</v>
      </c>
      <c r="AD32" s="17">
        <f t="shared" si="0"/>
        <v>2296521.1156110517</v>
      </c>
      <c r="AE32" s="17">
        <f t="shared" si="0"/>
        <v>0</v>
      </c>
      <c r="AF32" s="17">
        <f t="shared" si="0"/>
        <v>2648523.7321775891</v>
      </c>
      <c r="AG32" s="17">
        <f t="shared" si="0"/>
        <v>2498947.7416452607</v>
      </c>
      <c r="AH32" s="17">
        <f t="shared" si="0"/>
        <v>0</v>
      </c>
      <c r="AI32" s="17">
        <f t="shared" si="0"/>
        <v>2887904.1810230617</v>
      </c>
      <c r="AJ32" s="17">
        <f t="shared" si="0"/>
        <v>2724244.9693616149</v>
      </c>
      <c r="AK32" s="17">
        <f t="shared" si="0"/>
        <v>0</v>
      </c>
      <c r="AL32" s="17">
        <f t="shared" si="0"/>
        <v>3142488.3841618667</v>
      </c>
      <c r="AM32" s="18">
        <f t="shared" si="0"/>
        <v>2964008.2940341346</v>
      </c>
      <c r="AN32" s="7"/>
      <c r="AO32" s="7"/>
      <c r="AP32" s="7"/>
      <c r="AQ32" s="7"/>
      <c r="AR32" s="7"/>
      <c r="AS32" s="7"/>
    </row>
    <row r="33" spans="1:45" s="1" customFormat="1" x14ac:dyDescent="0.25">
      <c r="A33" s="32" t="s">
        <v>69</v>
      </c>
      <c r="B33" s="20" t="s">
        <v>73</v>
      </c>
      <c r="C33" s="21">
        <f>SUM(C3,C5:C7,C15:C16,C22,C26,C28:C29)</f>
        <v>909574.20000000007</v>
      </c>
      <c r="D33" s="21">
        <f t="shared" ref="D33:AM33" si="1">SUM(D3,D5:D7,D15:D16,D22,D26,D28:D29)</f>
        <v>934637.70000000007</v>
      </c>
      <c r="E33" s="21">
        <f t="shared" si="1"/>
        <v>964287.89999999991</v>
      </c>
      <c r="F33" s="21">
        <f t="shared" si="1"/>
        <v>1097453.7999999998</v>
      </c>
      <c r="G33" s="21">
        <f t="shared" si="1"/>
        <v>0</v>
      </c>
      <c r="H33" s="21">
        <f t="shared" si="1"/>
        <v>1123584.0703</v>
      </c>
      <c r="I33" s="21">
        <f t="shared" si="1"/>
        <v>1016789.7744</v>
      </c>
      <c r="J33" s="21">
        <f t="shared" si="1"/>
        <v>0</v>
      </c>
      <c r="K33" s="21">
        <f t="shared" si="1"/>
        <v>1255458.7620722433</v>
      </c>
      <c r="L33" s="21">
        <f t="shared" si="1"/>
        <v>1174234.5975799458</v>
      </c>
      <c r="M33" s="21">
        <f t="shared" si="1"/>
        <v>0</v>
      </c>
      <c r="N33" s="21">
        <f t="shared" si="1"/>
        <v>1382161.6991401732</v>
      </c>
      <c r="O33" s="21">
        <f t="shared" si="1"/>
        <v>1292333.7248539177</v>
      </c>
      <c r="P33" s="21">
        <f t="shared" si="1"/>
        <v>0</v>
      </c>
      <c r="Q33" s="21">
        <f t="shared" si="1"/>
        <v>1502722.5001461226</v>
      </c>
      <c r="R33" s="21">
        <f t="shared" si="1"/>
        <v>1405116.6877374374</v>
      </c>
      <c r="S33" s="21">
        <f t="shared" si="1"/>
        <v>0</v>
      </c>
      <c r="T33" s="21">
        <f t="shared" si="1"/>
        <v>1617816.8633949021</v>
      </c>
      <c r="U33" s="21">
        <f t="shared" si="1"/>
        <v>1513019.6855088123</v>
      </c>
      <c r="V33" s="21">
        <f t="shared" si="1"/>
        <v>0</v>
      </c>
      <c r="W33" s="21">
        <f t="shared" si="1"/>
        <v>1729231.7208076804</v>
      </c>
      <c r="X33" s="21">
        <f t="shared" si="1"/>
        <v>1617447.2333225424</v>
      </c>
      <c r="Y33" s="21">
        <f t="shared" si="1"/>
        <v>0</v>
      </c>
      <c r="Z33" s="21">
        <f t="shared" si="1"/>
        <v>1842356.1452386091</v>
      </c>
      <c r="AA33" s="21">
        <f t="shared" si="1"/>
        <v>1723365.3768100142</v>
      </c>
      <c r="AB33" s="21">
        <f t="shared" si="1"/>
        <v>0</v>
      </c>
      <c r="AC33" s="21">
        <f t="shared" si="1"/>
        <v>1959838.1171279603</v>
      </c>
      <c r="AD33" s="21">
        <f t="shared" si="1"/>
        <v>1833167.2716680199</v>
      </c>
      <c r="AE33" s="21">
        <f t="shared" si="1"/>
        <v>0</v>
      </c>
      <c r="AF33" s="21">
        <f t="shared" si="1"/>
        <v>2090157.3384087472</v>
      </c>
      <c r="AG33" s="21">
        <f t="shared" si="1"/>
        <v>1954962.0509778969</v>
      </c>
      <c r="AH33" s="21">
        <f t="shared" si="1"/>
        <v>0</v>
      </c>
      <c r="AI33" s="21">
        <f t="shared" si="1"/>
        <v>2234299.820563098</v>
      </c>
      <c r="AJ33" s="21">
        <f t="shared" si="1"/>
        <v>2089644.5918417948</v>
      </c>
      <c r="AK33" s="21">
        <f t="shared" si="1"/>
        <v>0</v>
      </c>
      <c r="AL33" s="21">
        <f t="shared" si="1"/>
        <v>2386124.3901290516</v>
      </c>
      <c r="AM33" s="22">
        <f t="shared" si="1"/>
        <v>2231628.7790350383</v>
      </c>
      <c r="AN33" s="7"/>
      <c r="AO33" s="7"/>
      <c r="AP33" s="7"/>
      <c r="AQ33" s="7"/>
      <c r="AR33" s="7"/>
      <c r="AS33" s="7"/>
    </row>
    <row r="34" spans="1:45" s="1" customFormat="1" x14ac:dyDescent="0.25">
      <c r="A34" s="19" t="s">
        <v>70</v>
      </c>
      <c r="B34" s="20"/>
      <c r="C34" s="21">
        <f>C4+C20+C23</f>
        <v>1059593.5</v>
      </c>
      <c r="D34" s="21">
        <f t="shared" ref="D34:AM34" si="2">D4+D20+D23</f>
        <v>1074722.6000000001</v>
      </c>
      <c r="E34" s="21">
        <f t="shared" si="2"/>
        <v>1097099.5</v>
      </c>
      <c r="F34" s="21">
        <f t="shared" si="2"/>
        <v>1190397.7</v>
      </c>
      <c r="G34" s="21">
        <f t="shared" si="2"/>
        <v>0</v>
      </c>
      <c r="H34" s="21">
        <f t="shared" si="2"/>
        <v>1205311.966</v>
      </c>
      <c r="I34" s="21">
        <f t="shared" si="2"/>
        <v>1101518.0246000001</v>
      </c>
      <c r="J34" s="21">
        <f t="shared" si="2"/>
        <v>0</v>
      </c>
      <c r="K34" s="21">
        <f t="shared" si="2"/>
        <v>1293695.7969261799</v>
      </c>
      <c r="L34" s="21">
        <f t="shared" si="2"/>
        <v>1241895.7827283421</v>
      </c>
      <c r="M34" s="21">
        <f t="shared" si="2"/>
        <v>0</v>
      </c>
      <c r="N34" s="21">
        <f t="shared" si="2"/>
        <v>1376472.7893766672</v>
      </c>
      <c r="O34" s="21">
        <f t="shared" si="2"/>
        <v>1321271.4356681644</v>
      </c>
      <c r="P34" s="21">
        <f t="shared" si="2"/>
        <v>0</v>
      </c>
      <c r="Q34" s="21">
        <f t="shared" si="2"/>
        <v>1469480.9770362787</v>
      </c>
      <c r="R34" s="21">
        <f t="shared" si="2"/>
        <v>1410485.7799620328</v>
      </c>
      <c r="S34" s="21">
        <f t="shared" si="2"/>
        <v>0</v>
      </c>
      <c r="T34" s="21">
        <f t="shared" si="2"/>
        <v>1584951.2058438845</v>
      </c>
      <c r="U34" s="21">
        <f t="shared" si="2"/>
        <v>1521262.4009112522</v>
      </c>
      <c r="V34" s="21">
        <f t="shared" si="2"/>
        <v>0</v>
      </c>
      <c r="W34" s="21">
        <f t="shared" si="2"/>
        <v>1729153.1480295998</v>
      </c>
      <c r="X34" s="21">
        <f t="shared" si="2"/>
        <v>1659627.9049125556</v>
      </c>
      <c r="Y34" s="21">
        <f t="shared" si="2"/>
        <v>0</v>
      </c>
      <c r="Z34" s="21">
        <f t="shared" si="2"/>
        <v>1889876.5318701623</v>
      </c>
      <c r="AA34" s="21">
        <f t="shared" si="2"/>
        <v>1813859.8669511788</v>
      </c>
      <c r="AB34" s="21">
        <f t="shared" si="2"/>
        <v>0</v>
      </c>
      <c r="AC34" s="21">
        <f t="shared" si="2"/>
        <v>2052583.799803982</v>
      </c>
      <c r="AD34" s="21">
        <f t="shared" si="2"/>
        <v>1969991.3306055255</v>
      </c>
      <c r="AE34" s="21">
        <f t="shared" si="2"/>
        <v>0</v>
      </c>
      <c r="AF34" s="21">
        <f t="shared" si="2"/>
        <v>2222754.2840310549</v>
      </c>
      <c r="AG34" s="21">
        <f t="shared" si="2"/>
        <v>2133298.6270340979</v>
      </c>
      <c r="AH34" s="21">
        <f t="shared" si="2"/>
        <v>0</v>
      </c>
      <c r="AI34" s="21">
        <f t="shared" si="2"/>
        <v>2404052.7246585502</v>
      </c>
      <c r="AJ34" s="21">
        <f t="shared" si="2"/>
        <v>2307339.5072148354</v>
      </c>
      <c r="AK34" s="21">
        <f t="shared" si="2"/>
        <v>0</v>
      </c>
      <c r="AL34" s="21">
        <f t="shared" si="2"/>
        <v>2595752.3451819355</v>
      </c>
      <c r="AM34" s="22">
        <f t="shared" si="2"/>
        <v>2491329.4871811457</v>
      </c>
      <c r="AN34" s="7"/>
      <c r="AO34" s="7"/>
      <c r="AP34" s="7"/>
      <c r="AQ34" s="7"/>
      <c r="AR34" s="7"/>
      <c r="AS34" s="7"/>
    </row>
    <row r="35" spans="1:45" s="1" customFormat="1" x14ac:dyDescent="0.25">
      <c r="A35" s="23" t="s">
        <v>71</v>
      </c>
      <c r="B35" s="20"/>
      <c r="C35" s="21">
        <f>C25+C12</f>
        <v>1240537.4000000001</v>
      </c>
      <c r="D35" s="21">
        <f t="shared" ref="D35:AM35" si="3">D25+D12</f>
        <v>1200916</v>
      </c>
      <c r="E35" s="21">
        <f t="shared" si="3"/>
        <v>1243516.8</v>
      </c>
      <c r="F35" s="21">
        <f t="shared" si="3"/>
        <v>1376090.7</v>
      </c>
      <c r="G35" s="21">
        <f t="shared" si="3"/>
        <v>0</v>
      </c>
      <c r="H35" s="21">
        <f t="shared" si="3"/>
        <v>1397113.4054999999</v>
      </c>
      <c r="I35" s="21">
        <f t="shared" si="3"/>
        <v>1228194.2112</v>
      </c>
      <c r="J35" s="21">
        <f t="shared" si="3"/>
        <v>0</v>
      </c>
      <c r="K35" s="21">
        <f t="shared" si="3"/>
        <v>1498526.1106904431</v>
      </c>
      <c r="L35" s="21">
        <f t="shared" si="3"/>
        <v>1416127.4827574503</v>
      </c>
      <c r="M35" s="21">
        <f t="shared" si="3"/>
        <v>0</v>
      </c>
      <c r="N35" s="21">
        <f t="shared" si="3"/>
        <v>1595557.6602096851</v>
      </c>
      <c r="O35" s="21">
        <f t="shared" si="3"/>
        <v>1507838.9959247219</v>
      </c>
      <c r="P35" s="21">
        <f t="shared" si="3"/>
        <v>0</v>
      </c>
      <c r="Q35" s="21">
        <f t="shared" si="3"/>
        <v>1679549.5999974378</v>
      </c>
      <c r="R35" s="21">
        <f t="shared" si="3"/>
        <v>1587228.2338272296</v>
      </c>
      <c r="S35" s="21">
        <f t="shared" si="3"/>
        <v>0</v>
      </c>
      <c r="T35" s="21">
        <f t="shared" si="3"/>
        <v>1763858.3537082241</v>
      </c>
      <c r="U35" s="21">
        <f t="shared" si="3"/>
        <v>1666915.964257536</v>
      </c>
      <c r="V35" s="21">
        <f t="shared" si="3"/>
        <v>0</v>
      </c>
      <c r="W35" s="21">
        <f t="shared" si="3"/>
        <v>1870915.1693524553</v>
      </c>
      <c r="X35" s="21">
        <f t="shared" si="3"/>
        <v>1768111.4907962075</v>
      </c>
      <c r="Y35" s="21">
        <f t="shared" si="3"/>
        <v>0</v>
      </c>
      <c r="Z35" s="21">
        <f t="shared" si="3"/>
        <v>2024766.4387021956</v>
      </c>
      <c r="AA35" s="21">
        <f t="shared" si="3"/>
        <v>1913564.8498692017</v>
      </c>
      <c r="AB35" s="21">
        <f t="shared" si="3"/>
        <v>0</v>
      </c>
      <c r="AC35" s="21">
        <f t="shared" si="3"/>
        <v>2221774.290151435</v>
      </c>
      <c r="AD35" s="21">
        <f t="shared" si="3"/>
        <v>2099827.9778562756</v>
      </c>
      <c r="AE35" s="21">
        <f t="shared" si="3"/>
        <v>0</v>
      </c>
      <c r="AF35" s="21">
        <f t="shared" si="3"/>
        <v>2459775.0284551159</v>
      </c>
      <c r="AG35" s="21">
        <f t="shared" si="3"/>
        <v>2324861.2545961356</v>
      </c>
      <c r="AH35" s="21">
        <f t="shared" si="3"/>
        <v>0</v>
      </c>
      <c r="AI35" s="21">
        <f t="shared" si="3"/>
        <v>2710927.1302523795</v>
      </c>
      <c r="AJ35" s="21">
        <f t="shared" si="3"/>
        <v>2562339.0170425083</v>
      </c>
      <c r="AK35" s="21">
        <f t="shared" si="3"/>
        <v>0</v>
      </c>
      <c r="AL35" s="21">
        <f t="shared" si="3"/>
        <v>2961092.7648770548</v>
      </c>
      <c r="AM35" s="22">
        <f t="shared" si="3"/>
        <v>2798889.630263323</v>
      </c>
      <c r="AN35" s="7"/>
      <c r="AO35" s="7"/>
      <c r="AP35" s="7"/>
      <c r="AQ35" s="7"/>
      <c r="AR35" s="7"/>
      <c r="AS35" s="7"/>
    </row>
    <row r="36" spans="1:45" s="1" customFormat="1" x14ac:dyDescent="0.25">
      <c r="A36" s="24" t="s">
        <v>46</v>
      </c>
      <c r="B36" s="20"/>
      <c r="C36" s="21">
        <f>C8</f>
        <v>2665030.5</v>
      </c>
      <c r="D36" s="21">
        <f t="shared" ref="D36:AM36" si="4">D8</f>
        <v>2747491.6</v>
      </c>
      <c r="E36" s="21">
        <f t="shared" si="4"/>
        <v>2795291</v>
      </c>
      <c r="F36" s="21">
        <f t="shared" si="4"/>
        <v>2989563.8</v>
      </c>
      <c r="G36" s="21">
        <f t="shared" si="4"/>
        <v>0</v>
      </c>
      <c r="H36" s="21">
        <f t="shared" si="4"/>
        <v>3019459.4379999996</v>
      </c>
      <c r="I36" s="21">
        <f t="shared" si="4"/>
        <v>2801221.2806000002</v>
      </c>
      <c r="J36" s="21">
        <f t="shared" si="4"/>
        <v>0</v>
      </c>
      <c r="K36" s="21">
        <f t="shared" si="4"/>
        <v>3148420.2867474356</v>
      </c>
      <c r="L36" s="21">
        <f t="shared" si="4"/>
        <v>3101104.0501776282</v>
      </c>
      <c r="M36" s="21">
        <f t="shared" si="4"/>
        <v>0</v>
      </c>
      <c r="N36" s="21">
        <f t="shared" si="4"/>
        <v>3309021.3633102789</v>
      </c>
      <c r="O36" s="21">
        <f t="shared" si="4"/>
        <v>3259291.5231425022</v>
      </c>
      <c r="P36" s="21">
        <f t="shared" si="4"/>
        <v>0</v>
      </c>
      <c r="Q36" s="21">
        <f t="shared" si="4"/>
        <v>3477814.7088347068</v>
      </c>
      <c r="R36" s="21">
        <f t="shared" si="4"/>
        <v>3425548.1470285072</v>
      </c>
      <c r="S36" s="21">
        <f t="shared" si="4"/>
        <v>0</v>
      </c>
      <c r="T36" s="21">
        <f t="shared" si="4"/>
        <v>3691552.1026289011</v>
      </c>
      <c r="U36" s="21">
        <f t="shared" si="4"/>
        <v>3636073.3746671379</v>
      </c>
      <c r="V36" s="21">
        <f t="shared" si="4"/>
        <v>0</v>
      </c>
      <c r="W36" s="21">
        <f t="shared" si="4"/>
        <v>3937823.3442956614</v>
      </c>
      <c r="X36" s="21">
        <f t="shared" si="4"/>
        <v>3878643.5131552364</v>
      </c>
      <c r="Y36" s="21">
        <f t="shared" si="4"/>
        <v>0</v>
      </c>
      <c r="Z36" s="21">
        <f t="shared" si="4"/>
        <v>4159221.0958097796</v>
      </c>
      <c r="AA36" s="21">
        <f t="shared" si="4"/>
        <v>4096713.9743356085</v>
      </c>
      <c r="AB36" s="21">
        <f t="shared" si="4"/>
        <v>0</v>
      </c>
      <c r="AC36" s="21">
        <f t="shared" si="4"/>
        <v>4371383.1722840127</v>
      </c>
      <c r="AD36" s="21">
        <f t="shared" si="4"/>
        <v>4305687.5594118377</v>
      </c>
      <c r="AE36" s="21">
        <f t="shared" si="4"/>
        <v>0</v>
      </c>
      <c r="AF36" s="21">
        <f t="shared" si="4"/>
        <v>4617157.1242192388</v>
      </c>
      <c r="AG36" s="21">
        <f t="shared" si="4"/>
        <v>4547767.8817190845</v>
      </c>
      <c r="AH36" s="21">
        <f t="shared" si="4"/>
        <v>0</v>
      </c>
      <c r="AI36" s="21">
        <f t="shared" si="4"/>
        <v>4900915.5222621234</v>
      </c>
      <c r="AJ36" s="21">
        <f t="shared" si="4"/>
        <v>4827261.7984451056</v>
      </c>
      <c r="AK36" s="21">
        <f t="shared" si="4"/>
        <v>0</v>
      </c>
      <c r="AL36" s="21">
        <f t="shared" si="4"/>
        <v>5227865.953250723</v>
      </c>
      <c r="AM36" s="22">
        <f t="shared" si="4"/>
        <v>5149298.6338745682</v>
      </c>
      <c r="AN36" s="7"/>
      <c r="AO36" s="7"/>
      <c r="AP36" s="7"/>
      <c r="AQ36" s="7"/>
      <c r="AR36" s="7"/>
      <c r="AS36" s="7"/>
    </row>
    <row r="37" spans="1:45" s="1" customFormat="1" x14ac:dyDescent="0.25">
      <c r="A37" s="24" t="s">
        <v>50</v>
      </c>
      <c r="B37" s="20"/>
      <c r="C37" s="21">
        <f>C14</f>
        <v>2039039.7</v>
      </c>
      <c r="D37" s="21">
        <f t="shared" ref="D37:AM37" si="5">D14</f>
        <v>2076883.7</v>
      </c>
      <c r="E37" s="21">
        <f t="shared" si="5"/>
        <v>2099997.6</v>
      </c>
      <c r="F37" s="21">
        <f t="shared" si="5"/>
        <v>2243932.7000000002</v>
      </c>
      <c r="G37" s="21">
        <f t="shared" si="5"/>
        <v>0</v>
      </c>
      <c r="H37" s="21">
        <f t="shared" si="5"/>
        <v>2273103.8251</v>
      </c>
      <c r="I37" s="21">
        <f t="shared" si="5"/>
        <v>2006075.8338000001</v>
      </c>
      <c r="J37" s="21">
        <f t="shared" si="5"/>
        <v>0</v>
      </c>
      <c r="K37" s="21">
        <f t="shared" si="5"/>
        <v>2413999.7005800032</v>
      </c>
      <c r="L37" s="21">
        <f t="shared" si="5"/>
        <v>2321707.7832180276</v>
      </c>
      <c r="M37" s="21">
        <f t="shared" si="5"/>
        <v>0</v>
      </c>
      <c r="N37" s="21">
        <f t="shared" si="5"/>
        <v>2559813.8843341926</v>
      </c>
      <c r="O37" s="21">
        <f t="shared" si="5"/>
        <v>2461947.2062984635</v>
      </c>
      <c r="P37" s="21">
        <f t="shared" si="5"/>
        <v>0</v>
      </c>
      <c r="Q37" s="21">
        <f t="shared" si="5"/>
        <v>2730975.2116055065</v>
      </c>
      <c r="R37" s="21">
        <f t="shared" si="5"/>
        <v>2626564.7021565861</v>
      </c>
      <c r="S37" s="21">
        <f t="shared" si="5"/>
        <v>0</v>
      </c>
      <c r="T37" s="21">
        <f t="shared" si="5"/>
        <v>2953172.4166416037</v>
      </c>
      <c r="U37" s="21">
        <f t="shared" si="5"/>
        <v>2840266.8746206718</v>
      </c>
      <c r="V37" s="21">
        <f t="shared" si="5"/>
        <v>0</v>
      </c>
      <c r="W37" s="21">
        <f t="shared" si="5"/>
        <v>3235829.2318337648</v>
      </c>
      <c r="X37" s="21">
        <f t="shared" si="5"/>
        <v>3112117.1684105122</v>
      </c>
      <c r="Y37" s="21">
        <f t="shared" si="5"/>
        <v>0</v>
      </c>
      <c r="Z37" s="21">
        <f t="shared" si="5"/>
        <v>3549161.4897053828</v>
      </c>
      <c r="AA37" s="21">
        <f t="shared" si="5"/>
        <v>3413470.1228698799</v>
      </c>
      <c r="AB37" s="21">
        <f t="shared" si="5"/>
        <v>0</v>
      </c>
      <c r="AC37" s="21">
        <f t="shared" si="5"/>
        <v>3880294.1636938574</v>
      </c>
      <c r="AD37" s="21">
        <f t="shared" si="5"/>
        <v>3731942.9488160159</v>
      </c>
      <c r="AE37" s="21">
        <f t="shared" si="5"/>
        <v>0</v>
      </c>
      <c r="AF37" s="21">
        <f t="shared" si="5"/>
        <v>4242321.13429318</v>
      </c>
      <c r="AG37" s="21">
        <f t="shared" si="5"/>
        <v>4080128.9221503716</v>
      </c>
      <c r="AH37" s="21">
        <f t="shared" si="5"/>
        <v>0</v>
      </c>
      <c r="AI37" s="21">
        <f t="shared" si="5"/>
        <v>4615388.9416615404</v>
      </c>
      <c r="AJ37" s="21">
        <f t="shared" si="5"/>
        <v>4438933.6195275495</v>
      </c>
      <c r="AK37" s="21">
        <f t="shared" si="5"/>
        <v>0</v>
      </c>
      <c r="AL37" s="21">
        <f t="shared" si="5"/>
        <v>4996626.0162264034</v>
      </c>
      <c r="AM37" s="22">
        <f t="shared" si="5"/>
        <v>4805595.2570811287</v>
      </c>
      <c r="AN37" s="7"/>
      <c r="AO37" s="7"/>
      <c r="AP37" s="7"/>
      <c r="AQ37" s="7"/>
      <c r="AR37" s="7"/>
      <c r="AS37" s="7"/>
    </row>
    <row r="38" spans="1:45" s="1" customFormat="1" x14ac:dyDescent="0.25">
      <c r="A38" s="24" t="s">
        <v>54</v>
      </c>
      <c r="B38" s="20"/>
      <c r="C38" s="21">
        <f>C18</f>
        <v>1622676.5</v>
      </c>
      <c r="D38" s="21">
        <f t="shared" ref="D38:AM38" si="6">D18</f>
        <v>1545251.8</v>
      </c>
      <c r="E38" s="21">
        <f t="shared" si="6"/>
        <v>1557278.5</v>
      </c>
      <c r="F38" s="21">
        <f t="shared" si="6"/>
        <v>1621400.1</v>
      </c>
      <c r="G38" s="21">
        <f t="shared" si="6"/>
        <v>0</v>
      </c>
      <c r="H38" s="21">
        <f t="shared" si="6"/>
        <v>1627885.7004000002</v>
      </c>
      <c r="I38" s="21">
        <f t="shared" si="6"/>
        <v>1439803.2888000002</v>
      </c>
      <c r="J38" s="21">
        <f t="shared" si="6"/>
        <v>0</v>
      </c>
      <c r="K38" s="21">
        <f t="shared" si="6"/>
        <v>1680765.9668199308</v>
      </c>
      <c r="L38" s="21">
        <f t="shared" si="6"/>
        <v>1603626.4489867811</v>
      </c>
      <c r="M38" s="21">
        <f t="shared" si="6"/>
        <v>0</v>
      </c>
      <c r="N38" s="21">
        <f t="shared" si="6"/>
        <v>1709653.1833704081</v>
      </c>
      <c r="O38" s="21">
        <f t="shared" si="6"/>
        <v>1631187.8736065342</v>
      </c>
      <c r="P38" s="21">
        <f t="shared" si="6"/>
        <v>0</v>
      </c>
      <c r="Q38" s="21">
        <f t="shared" si="6"/>
        <v>1734805.4641729984</v>
      </c>
      <c r="R38" s="21">
        <f t="shared" si="6"/>
        <v>1655185.7790518065</v>
      </c>
      <c r="S38" s="21">
        <f t="shared" si="6"/>
        <v>0</v>
      </c>
      <c r="T38" s="21">
        <f t="shared" si="6"/>
        <v>1775254.4033506482</v>
      </c>
      <c r="U38" s="21">
        <f t="shared" si="6"/>
        <v>1693778.2957847957</v>
      </c>
      <c r="V38" s="21">
        <f t="shared" si="6"/>
        <v>0</v>
      </c>
      <c r="W38" s="21">
        <f t="shared" si="6"/>
        <v>1863426.4281154734</v>
      </c>
      <c r="X38" s="21">
        <f t="shared" si="6"/>
        <v>1777903.6254052636</v>
      </c>
      <c r="Y38" s="21">
        <f t="shared" si="6"/>
        <v>0</v>
      </c>
      <c r="Z38" s="21">
        <f t="shared" si="6"/>
        <v>1982839.0200347078</v>
      </c>
      <c r="AA38" s="21">
        <f t="shared" si="6"/>
        <v>1891835.7221540224</v>
      </c>
      <c r="AB38" s="21">
        <f t="shared" si="6"/>
        <v>0</v>
      </c>
      <c r="AC38" s="21">
        <f t="shared" si="6"/>
        <v>2146624.0784308817</v>
      </c>
      <c r="AD38" s="21">
        <f t="shared" si="6"/>
        <v>2048103.7908667012</v>
      </c>
      <c r="AE38" s="21">
        <f t="shared" si="6"/>
        <v>0</v>
      </c>
      <c r="AF38" s="21">
        <f t="shared" si="6"/>
        <v>2278549.9785698839</v>
      </c>
      <c r="AG38" s="21">
        <f t="shared" si="6"/>
        <v>2173974.8918680926</v>
      </c>
      <c r="AH38" s="21">
        <f t="shared" si="6"/>
        <v>0</v>
      </c>
      <c r="AI38" s="21">
        <f t="shared" si="6"/>
        <v>2442577.3973285239</v>
      </c>
      <c r="AJ38" s="21">
        <f t="shared" si="6"/>
        <v>2330474.1977042668</v>
      </c>
      <c r="AK38" s="21">
        <f t="shared" si="6"/>
        <v>0</v>
      </c>
      <c r="AL38" s="21">
        <f t="shared" si="6"/>
        <v>2579907.3627397753</v>
      </c>
      <c r="AM38" s="22">
        <f t="shared" si="6"/>
        <v>2461501.3419464822</v>
      </c>
      <c r="AN38" s="7"/>
      <c r="AO38" s="7"/>
      <c r="AP38" s="7"/>
      <c r="AQ38" s="7"/>
      <c r="AR38" s="7"/>
      <c r="AS38" s="7"/>
    </row>
    <row r="39" spans="1:45" s="1" customFormat="1" x14ac:dyDescent="0.25">
      <c r="A39" s="24" t="s">
        <v>62</v>
      </c>
      <c r="B39" s="20"/>
      <c r="C39" s="21">
        <f>C24</f>
        <v>379956.4</v>
      </c>
      <c r="D39" s="21">
        <f t="shared" ref="D39:AM39" si="7">D24</f>
        <v>404429.1</v>
      </c>
      <c r="E39" s="21">
        <f t="shared" si="7"/>
        <v>419955.4</v>
      </c>
      <c r="F39" s="21">
        <f t="shared" si="7"/>
        <v>498331.8</v>
      </c>
      <c r="G39" s="21">
        <f t="shared" si="7"/>
        <v>0</v>
      </c>
      <c r="H39" s="21">
        <f t="shared" si="7"/>
        <v>514776.74939999997</v>
      </c>
      <c r="I39" s="21">
        <f t="shared" si="7"/>
        <v>475408.53719999996</v>
      </c>
      <c r="J39" s="21">
        <f t="shared" si="7"/>
        <v>0</v>
      </c>
      <c r="K39" s="21">
        <f t="shared" si="7"/>
        <v>585013.46778932388</v>
      </c>
      <c r="L39" s="21">
        <f t="shared" si="7"/>
        <v>542986.09182939073</v>
      </c>
      <c r="M39" s="21">
        <f t="shared" si="7"/>
        <v>0</v>
      </c>
      <c r="N39" s="21">
        <f t="shared" si="7"/>
        <v>649276.00760663149</v>
      </c>
      <c r="O39" s="21">
        <f t="shared" si="7"/>
        <v>602632.00985977089</v>
      </c>
      <c r="P39" s="21">
        <f t="shared" si="7"/>
        <v>0</v>
      </c>
      <c r="Q39" s="21">
        <f t="shared" si="7"/>
        <v>705961.09289338451</v>
      </c>
      <c r="R39" s="21">
        <f t="shared" si="7"/>
        <v>655244.83780231327</v>
      </c>
      <c r="S39" s="21">
        <f t="shared" si="7"/>
        <v>0</v>
      </c>
      <c r="T39" s="21">
        <f t="shared" si="7"/>
        <v>754374.83556855633</v>
      </c>
      <c r="U39" s="21">
        <f t="shared" si="7"/>
        <v>700180.5365057356</v>
      </c>
      <c r="V39" s="21">
        <f t="shared" si="7"/>
        <v>0</v>
      </c>
      <c r="W39" s="21">
        <f t="shared" si="7"/>
        <v>793223.01636507374</v>
      </c>
      <c r="X39" s="21">
        <f t="shared" si="7"/>
        <v>736237.86343376967</v>
      </c>
      <c r="Y39" s="21">
        <f t="shared" si="7"/>
        <v>0</v>
      </c>
      <c r="Z39" s="21">
        <f t="shared" si="7"/>
        <v>824750.72051009152</v>
      </c>
      <c r="AA39" s="21">
        <f t="shared" si="7"/>
        <v>765500.61685848481</v>
      </c>
      <c r="AB39" s="21">
        <f t="shared" si="7"/>
        <v>0</v>
      </c>
      <c r="AC39" s="21">
        <f t="shared" si="7"/>
        <v>858272.82943323092</v>
      </c>
      <c r="AD39" s="21">
        <f t="shared" si="7"/>
        <v>796614.49699330865</v>
      </c>
      <c r="AE39" s="21">
        <f t="shared" si="7"/>
        <v>0</v>
      </c>
      <c r="AF39" s="21">
        <f t="shared" si="7"/>
        <v>902053.3694620888</v>
      </c>
      <c r="AG39" s="21">
        <f t="shared" si="7"/>
        <v>837249.84239532356</v>
      </c>
      <c r="AH39" s="21">
        <f t="shared" si="7"/>
        <v>0</v>
      </c>
      <c r="AI39" s="21">
        <f t="shared" si="7"/>
        <v>948067.15703122376</v>
      </c>
      <c r="AJ39" s="21">
        <f t="shared" si="7"/>
        <v>879957.99880212604</v>
      </c>
      <c r="AK39" s="21">
        <f t="shared" si="7"/>
        <v>0</v>
      </c>
      <c r="AL39" s="21">
        <f t="shared" si="7"/>
        <v>996428.11020955094</v>
      </c>
      <c r="AM39" s="22">
        <f t="shared" si="7"/>
        <v>924844.70040691819</v>
      </c>
      <c r="AN39" s="7"/>
      <c r="AO39" s="7"/>
      <c r="AP39" s="7"/>
      <c r="AQ39" s="7"/>
      <c r="AR39" s="7"/>
      <c r="AS39" s="7"/>
    </row>
    <row r="40" spans="1:45" x14ac:dyDescent="0.25">
      <c r="A40" s="25" t="s">
        <v>68</v>
      </c>
      <c r="B40" s="26"/>
      <c r="C40" s="21">
        <f>C30</f>
        <v>1896156.7</v>
      </c>
      <c r="D40" s="21">
        <f t="shared" ref="D40:AM40" si="8">D30</f>
        <v>2016613.8</v>
      </c>
      <c r="E40" s="21">
        <f t="shared" si="8"/>
        <v>2064115.7</v>
      </c>
      <c r="F40" s="21">
        <f t="shared" si="8"/>
        <v>2204023.5</v>
      </c>
      <c r="G40" s="21">
        <f t="shared" si="8"/>
        <v>0</v>
      </c>
      <c r="H40" s="21">
        <f t="shared" si="8"/>
        <v>2234879.8289999999</v>
      </c>
      <c r="I40" s="21">
        <f t="shared" si="8"/>
        <v>1990233.2205000001</v>
      </c>
      <c r="J40" s="21">
        <f t="shared" si="8"/>
        <v>0</v>
      </c>
      <c r="K40" s="21">
        <f t="shared" si="8"/>
        <v>2424241.840150469</v>
      </c>
      <c r="L40" s="21">
        <f t="shared" si="8"/>
        <v>2285651.0099751335</v>
      </c>
      <c r="M40" s="21">
        <f t="shared" si="8"/>
        <v>0</v>
      </c>
      <c r="N40" s="21">
        <f t="shared" si="8"/>
        <v>2650420.8081270433</v>
      </c>
      <c r="O40" s="21">
        <f t="shared" si="8"/>
        <v>2498899.613323512</v>
      </c>
      <c r="P40" s="21">
        <f t="shared" si="8"/>
        <v>0</v>
      </c>
      <c r="Q40" s="21">
        <f t="shared" si="8"/>
        <v>2897702.0129793631</v>
      </c>
      <c r="R40" s="21">
        <f t="shared" si="8"/>
        <v>2732044.0654395153</v>
      </c>
      <c r="S40" s="21">
        <f t="shared" si="8"/>
        <v>0</v>
      </c>
      <c r="T40" s="21">
        <f t="shared" si="8"/>
        <v>3168054.2690721937</v>
      </c>
      <c r="U40" s="21">
        <f t="shared" si="8"/>
        <v>2986940.6260686647</v>
      </c>
      <c r="V40" s="21">
        <f t="shared" si="8"/>
        <v>0</v>
      </c>
      <c r="W40" s="21">
        <f t="shared" si="8"/>
        <v>3480675.4695521346</v>
      </c>
      <c r="X40" s="21">
        <f t="shared" si="8"/>
        <v>3281689.6691642432</v>
      </c>
      <c r="Y40" s="21">
        <f t="shared" si="8"/>
        <v>0</v>
      </c>
      <c r="Z40" s="21">
        <f t="shared" si="8"/>
        <v>3805418.4768404737</v>
      </c>
      <c r="AA40" s="21">
        <f t="shared" si="8"/>
        <v>3587867.5307528726</v>
      </c>
      <c r="AB40" s="21">
        <f t="shared" si="8"/>
        <v>0</v>
      </c>
      <c r="AC40" s="21">
        <f t="shared" si="8"/>
        <v>4119750.947179032</v>
      </c>
      <c r="AD40" s="21">
        <f t="shared" si="8"/>
        <v>3884230.0125804739</v>
      </c>
      <c r="AE40" s="21">
        <f t="shared" si="8"/>
        <v>0</v>
      </c>
      <c r="AF40" s="21">
        <f t="shared" si="8"/>
        <v>4460047.6846567923</v>
      </c>
      <c r="AG40" s="21">
        <f t="shared" si="8"/>
        <v>4205072.4173378339</v>
      </c>
      <c r="AH40" s="21">
        <f t="shared" si="8"/>
        <v>0</v>
      </c>
      <c r="AI40" s="21">
        <f t="shared" si="8"/>
        <v>4828453.3712003464</v>
      </c>
      <c r="AJ40" s="21">
        <f t="shared" si="8"/>
        <v>4552416.8182069287</v>
      </c>
      <c r="AK40" s="21">
        <f t="shared" si="8"/>
        <v>0</v>
      </c>
      <c r="AL40" s="21">
        <f t="shared" si="8"/>
        <v>5227289.8422273332</v>
      </c>
      <c r="AM40" s="22">
        <f t="shared" si="8"/>
        <v>4928452.3142204648</v>
      </c>
    </row>
    <row r="41" spans="1:45" ht="15.75" thickBot="1" x14ac:dyDescent="0.3">
      <c r="A41" s="27" t="s">
        <v>49</v>
      </c>
      <c r="B41" s="28" t="s">
        <v>74</v>
      </c>
      <c r="C41" s="29">
        <f>C11</f>
        <v>205389.1</v>
      </c>
      <c r="D41" s="29">
        <f t="shared" ref="D41:AM41" si="9">D11</f>
        <v>185586.1</v>
      </c>
      <c r="E41" s="29">
        <f t="shared" si="9"/>
        <v>184773.5</v>
      </c>
      <c r="F41" s="29">
        <f t="shared" si="9"/>
        <v>194387.4</v>
      </c>
      <c r="G41" s="29">
        <f t="shared" si="9"/>
        <v>0</v>
      </c>
      <c r="H41" s="29">
        <f t="shared" si="9"/>
        <v>198858.31019999998</v>
      </c>
      <c r="I41" s="29">
        <f t="shared" si="9"/>
        <v>176892.53400000001</v>
      </c>
      <c r="J41" s="29">
        <f t="shared" si="9"/>
        <v>0</v>
      </c>
      <c r="K41" s="29">
        <f t="shared" si="9"/>
        <v>213348.20360947028</v>
      </c>
      <c r="L41" s="29">
        <f t="shared" si="9"/>
        <v>199531.14221604809</v>
      </c>
      <c r="M41" s="29">
        <f t="shared" si="9"/>
        <v>0</v>
      </c>
      <c r="N41" s="29">
        <f t="shared" si="9"/>
        <v>218773.94859492089</v>
      </c>
      <c r="O41" s="29">
        <f t="shared" si="9"/>
        <v>204605.49989051739</v>
      </c>
      <c r="P41" s="29">
        <f t="shared" si="9"/>
        <v>0</v>
      </c>
      <c r="Q41" s="29">
        <f t="shared" si="9"/>
        <v>225758.34898634881</v>
      </c>
      <c r="R41" s="29">
        <f t="shared" si="9"/>
        <v>211137.56983166767</v>
      </c>
      <c r="S41" s="29">
        <f t="shared" si="9"/>
        <v>0</v>
      </c>
      <c r="T41" s="29">
        <f t="shared" si="9"/>
        <v>234070.27129424532</v>
      </c>
      <c r="U41" s="29">
        <f t="shared" si="9"/>
        <v>218911.18743916095</v>
      </c>
      <c r="V41" s="29">
        <f t="shared" si="9"/>
        <v>0</v>
      </c>
      <c r="W41" s="29">
        <f t="shared" si="9"/>
        <v>246088.58859019665</v>
      </c>
      <c r="X41" s="29">
        <f t="shared" si="9"/>
        <v>230151.16292058383</v>
      </c>
      <c r="Y41" s="29">
        <f t="shared" si="9"/>
        <v>0</v>
      </c>
      <c r="Z41" s="29">
        <f t="shared" si="9"/>
        <v>259850.58322327951</v>
      </c>
      <c r="AA41" s="29">
        <f t="shared" si="9"/>
        <v>243021.89003172721</v>
      </c>
      <c r="AB41" s="29">
        <f t="shared" si="9"/>
        <v>0</v>
      </c>
      <c r="AC41" s="29">
        <f t="shared" si="9"/>
        <v>274460.26218173373</v>
      </c>
      <c r="AD41" s="29">
        <f t="shared" si="9"/>
        <v>256685.40292132314</v>
      </c>
      <c r="AE41" s="29">
        <f t="shared" si="9"/>
        <v>0</v>
      </c>
      <c r="AF41" s="29">
        <f t="shared" si="9"/>
        <v>292770.08625479642</v>
      </c>
      <c r="AG41" s="29">
        <f t="shared" si="9"/>
        <v>273809.42857171263</v>
      </c>
      <c r="AH41" s="29">
        <f t="shared" si="9"/>
        <v>0</v>
      </c>
      <c r="AI41" s="29">
        <f t="shared" si="9"/>
        <v>312301.39738365932</v>
      </c>
      <c r="AJ41" s="29">
        <f t="shared" si="9"/>
        <v>292075.8341593247</v>
      </c>
      <c r="AK41" s="29">
        <f t="shared" si="9"/>
        <v>0</v>
      </c>
      <c r="AL41" s="29">
        <f t="shared" si="9"/>
        <v>331494.62426417769</v>
      </c>
      <c r="AM41" s="30">
        <f t="shared" si="9"/>
        <v>310026.05083558831</v>
      </c>
    </row>
  </sheetData>
  <pageMargins left="0.70866141732283472" right="0.70866141732283472" top="0.74803149606299213" bottom="0.74803149606299213" header="0.31496062992125984" footer="0.31496062992125984"/>
  <pageSetup paperSize="9" scale="31" orientation="landscape" r:id="rId1"/>
  <headerFooter>
    <oddHeader>&amp;C&amp;A</oddHeader>
    <oddFooter>&amp;R&amp;Z&amp;F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s="33"/>
      <c r="B1" s="34">
        <v>2015</v>
      </c>
      <c r="C1" s="35">
        <v>2020</v>
      </c>
    </row>
    <row r="2" spans="1:3" x14ac:dyDescent="0.25">
      <c r="A2" s="25" t="s">
        <v>75</v>
      </c>
      <c r="B2" s="36">
        <f>'GDP_comparison NEWAGE-regions'!E36/'GDP_comparison NEWAGE-regions'!$E$36</f>
        <v>1</v>
      </c>
      <c r="C2" s="37">
        <f>'GDP_comparison NEWAGE-regions'!I36/'GDP_comparison NEWAGE-regions'!$E$36</f>
        <v>1.0021215253080986</v>
      </c>
    </row>
    <row r="3" spans="1:3" x14ac:dyDescent="0.25">
      <c r="A3" s="25" t="s">
        <v>76</v>
      </c>
      <c r="B3" s="36">
        <f>'GDP_comparison NEWAGE-regions'!E37/'GDP_comparison NEWAGE-regions'!$E$37</f>
        <v>1</v>
      </c>
      <c r="C3" s="37">
        <f>'GDP_comparison NEWAGE-regions'!I37/'GDP_comparison NEWAGE-regions'!$E$37</f>
        <v>0.95527529831462665</v>
      </c>
    </row>
    <row r="4" spans="1:3" x14ac:dyDescent="0.25">
      <c r="A4" s="25" t="s">
        <v>77</v>
      </c>
      <c r="B4" s="36">
        <f>'GDP_comparison NEWAGE-regions'!E38/'GDP_comparison NEWAGE-regions'!$E$38</f>
        <v>1</v>
      </c>
      <c r="C4" s="37">
        <f>'GDP_comparison NEWAGE-regions'!I38/'GDP_comparison NEWAGE-regions'!$E$38</f>
        <v>0.92456377507298804</v>
      </c>
    </row>
    <row r="5" spans="1:3" x14ac:dyDescent="0.25">
      <c r="A5" s="25" t="s">
        <v>78</v>
      </c>
      <c r="B5" s="36">
        <f>'GDP_comparison NEWAGE-regions'!E39/'GDP_comparison NEWAGE-regions'!$E$39</f>
        <v>1</v>
      </c>
      <c r="C5" s="37">
        <f>'GDP_comparison NEWAGE-regions'!I39/'GDP_comparison NEWAGE-regions'!$E$39</f>
        <v>1.132045301001011</v>
      </c>
    </row>
    <row r="6" spans="1:3" x14ac:dyDescent="0.25">
      <c r="A6" s="25" t="s">
        <v>79</v>
      </c>
      <c r="B6" s="36">
        <f>'GDP_comparison NEWAGE-regions'!E40/'GDP_comparison NEWAGE-regions'!$E$40</f>
        <v>1</v>
      </c>
      <c r="C6" s="37">
        <f>'GDP_comparison NEWAGE-regions'!I40/'GDP_comparison NEWAGE-regions'!$E$40</f>
        <v>0.96420623151115037</v>
      </c>
    </row>
    <row r="7" spans="1:3" x14ac:dyDescent="0.25">
      <c r="A7" s="25" t="s">
        <v>71</v>
      </c>
      <c r="B7" s="36">
        <f>'GDP_comparison NEWAGE-regions'!E35/'GDP_comparison NEWAGE-regions'!$E$35</f>
        <v>1</v>
      </c>
      <c r="C7" s="37">
        <f>'GDP_comparison NEWAGE-regions'!I35/'GDP_comparison NEWAGE-regions'!$E$35</f>
        <v>0.98767802027282625</v>
      </c>
    </row>
    <row r="8" spans="1:3" x14ac:dyDescent="0.25">
      <c r="A8" s="25" t="s">
        <v>70</v>
      </c>
      <c r="B8" s="36">
        <f>'GDP_comparison NEWAGE-regions'!E34/'GDP_comparison NEWAGE-regions'!$E$34</f>
        <v>1</v>
      </c>
      <c r="C8" s="37">
        <f>'GDP_comparison NEWAGE-regions'!I34/'GDP_comparison NEWAGE-regions'!$E$34</f>
        <v>1.0040274602258046</v>
      </c>
    </row>
    <row r="9" spans="1:3" x14ac:dyDescent="0.25">
      <c r="A9" s="25" t="s">
        <v>72</v>
      </c>
      <c r="B9" s="36">
        <f>'GDP_comparison NEWAGE-regions'!E32/'GDP_comparison NEWAGE-regions'!$E$32</f>
        <v>1</v>
      </c>
      <c r="C9" s="37">
        <f>'GDP_comparison NEWAGE-regions'!I32/'GDP_comparison NEWAGE-regions'!$E$32</f>
        <v>1.0601510518938997</v>
      </c>
    </row>
    <row r="10" spans="1:3" ht="15.75" thickBot="1" x14ac:dyDescent="0.3">
      <c r="A10" s="27" t="s">
        <v>69</v>
      </c>
      <c r="B10" s="38">
        <f>'GDP_comparison NEWAGE-regions'!E33/'GDP_comparison NEWAGE-regions'!$E$33</f>
        <v>1</v>
      </c>
      <c r="C10" s="39">
        <f>'GDP_comparison NEWAGE-regions'!I33/'GDP_comparison NEWAGE-regions'!$E$33</f>
        <v>1.0544462648551332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63"/>
  <sheetViews>
    <sheetView tabSelected="1" zoomScale="85" zoomScaleNormal="85" workbookViewId="0">
      <pane xSplit="2" ySplit="2" topLeftCell="C45" activePane="bottomRight" state="frozen"/>
      <selection pane="topRight" activeCell="B1" sqref="B1"/>
      <selection pane="bottomLeft" activeCell="A2" sqref="A2"/>
      <selection pane="bottomRight" activeCell="B55" sqref="B55:K63"/>
    </sheetView>
  </sheetViews>
  <sheetFormatPr defaultColWidth="9.140625" defaultRowHeight="15" x14ac:dyDescent="0.25"/>
  <cols>
    <col min="3" max="6" width="12" customWidth="1"/>
    <col min="7" max="7" width="3.7109375" customWidth="1"/>
    <col min="8" max="9" width="12" customWidth="1"/>
    <col min="10" max="10" width="3.7109375" customWidth="1"/>
    <col min="11" max="12" width="12" customWidth="1"/>
    <col min="13" max="13" width="3.7109375" customWidth="1"/>
    <col min="14" max="15" width="12" customWidth="1"/>
    <col min="16" max="16" width="3.7109375" customWidth="1"/>
    <col min="17" max="18" width="12" customWidth="1"/>
    <col min="19" max="19" width="3.7109375" customWidth="1"/>
    <col min="20" max="21" width="12" customWidth="1"/>
    <col min="22" max="22" width="3.7109375" customWidth="1"/>
    <col min="23" max="24" width="12" customWidth="1"/>
    <col min="25" max="25" width="3.7109375" customWidth="1"/>
    <col min="26" max="27" width="12" customWidth="1"/>
    <col min="28" max="28" width="3.7109375" customWidth="1"/>
    <col min="29" max="30" width="12" customWidth="1"/>
    <col min="31" max="31" width="3.7109375" customWidth="1"/>
    <col min="32" max="33" width="12" customWidth="1"/>
    <col min="34" max="34" width="3.7109375" customWidth="1"/>
    <col min="35" max="36" width="12" customWidth="1"/>
    <col min="37" max="37" width="3.7109375" customWidth="1"/>
    <col min="38" max="39" width="12" customWidth="1"/>
    <col min="44" max="44" width="12.28515625" customWidth="1"/>
  </cols>
  <sheetData>
    <row r="1" spans="1:45" x14ac:dyDescent="0.25">
      <c r="C1" t="s">
        <v>35</v>
      </c>
      <c r="H1" t="s">
        <v>33</v>
      </c>
      <c r="I1" t="s">
        <v>34</v>
      </c>
      <c r="K1" t="s">
        <v>33</v>
      </c>
      <c r="L1" t="s">
        <v>34</v>
      </c>
      <c r="N1" t="s">
        <v>33</v>
      </c>
      <c r="O1" t="s">
        <v>34</v>
      </c>
      <c r="Q1" t="s">
        <v>33</v>
      </c>
      <c r="R1" t="s">
        <v>34</v>
      </c>
      <c r="T1" t="s">
        <v>33</v>
      </c>
      <c r="U1" t="s">
        <v>34</v>
      </c>
      <c r="W1" t="s">
        <v>33</v>
      </c>
      <c r="X1" t="s">
        <v>34</v>
      </c>
      <c r="Z1" t="s">
        <v>33</v>
      </c>
      <c r="AA1" t="s">
        <v>34</v>
      </c>
      <c r="AC1" t="s">
        <v>33</v>
      </c>
      <c r="AD1" t="s">
        <v>34</v>
      </c>
      <c r="AF1" t="s">
        <v>33</v>
      </c>
      <c r="AG1" t="s">
        <v>34</v>
      </c>
      <c r="AI1" t="s">
        <v>33</v>
      </c>
      <c r="AJ1" t="s">
        <v>34</v>
      </c>
      <c r="AL1" t="s">
        <v>33</v>
      </c>
      <c r="AM1" t="s">
        <v>34</v>
      </c>
      <c r="AO1" t="s">
        <v>33</v>
      </c>
      <c r="AP1" t="s">
        <v>34</v>
      </c>
      <c r="AR1" t="s">
        <v>40</v>
      </c>
    </row>
    <row r="2" spans="1:45" x14ac:dyDescent="0.25">
      <c r="A2" s="2" t="s">
        <v>28</v>
      </c>
      <c r="B2" s="2" t="s">
        <v>28</v>
      </c>
      <c r="C2" s="3">
        <v>2011</v>
      </c>
      <c r="D2" s="3">
        <v>2014</v>
      </c>
      <c r="E2" s="3">
        <v>2015</v>
      </c>
      <c r="F2" s="3">
        <v>2019</v>
      </c>
      <c r="G2" s="3"/>
      <c r="H2" s="3">
        <v>2020</v>
      </c>
      <c r="I2" s="3">
        <v>2020</v>
      </c>
      <c r="J2" s="3"/>
      <c r="K2" s="3">
        <v>2025</v>
      </c>
      <c r="L2" s="3">
        <v>2025</v>
      </c>
      <c r="M2" s="3"/>
      <c r="N2" s="3">
        <v>2030</v>
      </c>
      <c r="O2" s="3">
        <v>2030</v>
      </c>
      <c r="P2" s="3"/>
      <c r="Q2" s="3">
        <v>2035</v>
      </c>
      <c r="R2" s="3">
        <v>2035</v>
      </c>
      <c r="S2" s="3"/>
      <c r="T2" s="3">
        <v>2040</v>
      </c>
      <c r="U2" s="3">
        <v>2040</v>
      </c>
      <c r="V2" s="3"/>
      <c r="W2" s="3">
        <v>2045</v>
      </c>
      <c r="X2" s="3">
        <v>2045</v>
      </c>
      <c r="Y2" s="3"/>
      <c r="Z2" s="3">
        <v>2050</v>
      </c>
      <c r="AA2" s="3">
        <v>2050</v>
      </c>
      <c r="AB2" s="3"/>
      <c r="AC2" s="3">
        <v>2055</v>
      </c>
      <c r="AD2" s="3">
        <v>2055</v>
      </c>
      <c r="AE2" s="3"/>
      <c r="AF2" s="3">
        <v>2060</v>
      </c>
      <c r="AG2" s="3">
        <v>2060</v>
      </c>
      <c r="AH2" s="3"/>
      <c r="AI2" s="3">
        <v>2065</v>
      </c>
      <c r="AJ2" s="3">
        <v>2065</v>
      </c>
      <c r="AK2" s="3"/>
      <c r="AL2" s="3">
        <v>2070</v>
      </c>
      <c r="AM2" s="3">
        <v>2070</v>
      </c>
      <c r="AO2" s="3" t="s">
        <v>31</v>
      </c>
      <c r="AP2" s="3" t="s">
        <v>31</v>
      </c>
      <c r="AR2" s="3" t="s">
        <v>37</v>
      </c>
      <c r="AS2" s="3" t="s">
        <v>36</v>
      </c>
    </row>
    <row r="3" spans="1:45" x14ac:dyDescent="0.25">
      <c r="A3" s="13" t="s">
        <v>41</v>
      </c>
      <c r="B3" s="2" t="s">
        <v>0</v>
      </c>
      <c r="C3" s="5">
        <v>304545.09999999998</v>
      </c>
      <c r="D3" s="5">
        <v>308723.7</v>
      </c>
      <c r="E3" s="5">
        <v>311855.7</v>
      </c>
      <c r="F3" s="5">
        <v>339517.6</v>
      </c>
      <c r="G3" s="5"/>
      <c r="H3" s="5">
        <v>344270.84639999998</v>
      </c>
      <c r="I3" s="5">
        <v>315411.8504</v>
      </c>
      <c r="J3" s="5"/>
      <c r="K3" s="5">
        <v>373956.96526006074</v>
      </c>
      <c r="L3" s="5">
        <v>360409.86416896852</v>
      </c>
      <c r="M3" s="5"/>
      <c r="N3" s="5">
        <v>403762.24937043962</v>
      </c>
      <c r="O3" s="5">
        <v>389135.41121224605</v>
      </c>
      <c r="P3" s="5"/>
      <c r="Q3" s="5">
        <v>439119.118874582</v>
      </c>
      <c r="R3" s="5">
        <v>423211.42989681865</v>
      </c>
      <c r="S3" s="5"/>
      <c r="T3" s="5">
        <v>478166.29469003592</v>
      </c>
      <c r="U3" s="5">
        <v>460844.06851351832</v>
      </c>
      <c r="V3" s="5"/>
      <c r="W3" s="5">
        <v>516330.20710458502</v>
      </c>
      <c r="X3" s="5">
        <v>497625.44115065766</v>
      </c>
      <c r="Y3" s="5"/>
      <c r="Z3" s="5">
        <v>551966.48789881496</v>
      </c>
      <c r="AA3" s="5">
        <v>531970.74907025683</v>
      </c>
      <c r="AB3" s="5"/>
      <c r="AC3" s="5">
        <v>585888.90426146146</v>
      </c>
      <c r="AD3" s="5">
        <v>564664.27963477606</v>
      </c>
      <c r="AE3" s="5"/>
      <c r="AF3" s="5">
        <v>621896.10359030089</v>
      </c>
      <c r="AG3" s="5">
        <v>599367.0690591879</v>
      </c>
      <c r="AH3" s="5"/>
      <c r="AI3" s="5">
        <v>660116.21119249484</v>
      </c>
      <c r="AJ3" s="5">
        <v>636202.60113665729</v>
      </c>
      <c r="AK3" s="5"/>
      <c r="AL3" s="5">
        <v>704153.95858307392</v>
      </c>
      <c r="AM3" s="5">
        <v>678645.02106673759</v>
      </c>
      <c r="AO3" s="9">
        <v>1.5799694820075372E-2</v>
      </c>
      <c r="AP3" s="9">
        <v>1.4591323165391135E-2</v>
      </c>
      <c r="AR3" s="8">
        <v>-19995.738828558126</v>
      </c>
      <c r="AS3" s="10">
        <v>-3.6226363858929966E-2</v>
      </c>
    </row>
    <row r="4" spans="1:45" x14ac:dyDescent="0.25">
      <c r="A4" s="12" t="s">
        <v>42</v>
      </c>
      <c r="B4" s="2" t="s">
        <v>1</v>
      </c>
      <c r="C4" s="5">
        <v>369293.5</v>
      </c>
      <c r="D4" s="5">
        <v>379631.3</v>
      </c>
      <c r="E4" s="5">
        <v>387348.4</v>
      </c>
      <c r="F4" s="5">
        <v>412226.4</v>
      </c>
      <c r="G4" s="5"/>
      <c r="H4" s="5">
        <v>416348.66400000005</v>
      </c>
      <c r="I4" s="5">
        <v>375950.47680000006</v>
      </c>
      <c r="J4" s="5"/>
      <c r="K4" s="5">
        <v>444778.07872326474</v>
      </c>
      <c r="L4" s="5">
        <v>430868.7188712433</v>
      </c>
      <c r="M4" s="5"/>
      <c r="N4" s="5">
        <v>475071.83001650299</v>
      </c>
      <c r="O4" s="5">
        <v>460215.10628086835</v>
      </c>
      <c r="P4" s="5"/>
      <c r="Q4" s="5">
        <v>509620.3226361323</v>
      </c>
      <c r="R4" s="5">
        <v>493683.17826112901</v>
      </c>
      <c r="S4" s="5"/>
      <c r="T4" s="5">
        <v>550312.07202912646</v>
      </c>
      <c r="U4" s="5">
        <v>533102.3915009473</v>
      </c>
      <c r="V4" s="5"/>
      <c r="W4" s="5">
        <v>599433.22338672995</v>
      </c>
      <c r="X4" s="5">
        <v>580687.39752391609</v>
      </c>
      <c r="Y4" s="5"/>
      <c r="Z4" s="5">
        <v>653325.57761043264</v>
      </c>
      <c r="AA4" s="5">
        <v>632894.39857031778</v>
      </c>
      <c r="AB4" s="5"/>
      <c r="AC4" s="5">
        <v>707291.1122803957</v>
      </c>
      <c r="AD4" s="5">
        <v>685172.29152132315</v>
      </c>
      <c r="AE4" s="5"/>
      <c r="AF4" s="5">
        <v>765714.26966102445</v>
      </c>
      <c r="AG4" s="5">
        <v>741768.40580209601</v>
      </c>
      <c r="AH4" s="5"/>
      <c r="AI4" s="5">
        <v>833050.8372169123</v>
      </c>
      <c r="AJ4" s="5">
        <v>806999.184889219</v>
      </c>
      <c r="AK4" s="5"/>
      <c r="AL4" s="5">
        <v>901861.90994744853</v>
      </c>
      <c r="AM4" s="5">
        <v>873658.35756397899</v>
      </c>
      <c r="AO4" s="9">
        <v>1.496581446516565E-2</v>
      </c>
      <c r="AP4" s="9">
        <v>1.3926105254386645E-2</v>
      </c>
      <c r="AR4" s="8">
        <v>-20431.179040114861</v>
      </c>
      <c r="AS4" s="10">
        <v>-3.127258405348643E-2</v>
      </c>
    </row>
    <row r="5" spans="1:45" x14ac:dyDescent="0.25">
      <c r="A5" s="13" t="s">
        <v>43</v>
      </c>
      <c r="B5" s="2" t="s">
        <v>2</v>
      </c>
      <c r="C5" s="5">
        <v>38938.5</v>
      </c>
      <c r="D5" s="5">
        <v>39946.199999999997</v>
      </c>
      <c r="E5" s="5">
        <v>41539.9</v>
      </c>
      <c r="F5" s="5">
        <v>47563.4</v>
      </c>
      <c r="G5" s="5"/>
      <c r="H5" s="5">
        <v>48990.302000000003</v>
      </c>
      <c r="I5" s="5">
        <v>44186.3986</v>
      </c>
      <c r="J5" s="5"/>
      <c r="K5" s="5">
        <v>55175.33272142752</v>
      </c>
      <c r="L5" s="5">
        <v>50901.211163448374</v>
      </c>
      <c r="M5" s="5"/>
      <c r="N5" s="5">
        <v>59906.449495432076</v>
      </c>
      <c r="O5" s="5">
        <v>55265.83502839908</v>
      </c>
      <c r="P5" s="5"/>
      <c r="Q5" s="5">
        <v>63782.16557508448</v>
      </c>
      <c r="R5" s="5">
        <v>58841.321262002624</v>
      </c>
      <c r="S5" s="5"/>
      <c r="T5" s="5">
        <v>67649.524837757344</v>
      </c>
      <c r="U5" s="5">
        <v>62409.098034063318</v>
      </c>
      <c r="V5" s="5"/>
      <c r="W5" s="5">
        <v>71305.877500216346</v>
      </c>
      <c r="X5" s="5">
        <v>65782.213696084233</v>
      </c>
      <c r="Y5" s="5"/>
      <c r="Z5" s="5">
        <v>74575.167735443029</v>
      </c>
      <c r="AA5" s="5">
        <v>68798.250472120679</v>
      </c>
      <c r="AB5" s="5"/>
      <c r="AC5" s="5">
        <v>78379.250777843888</v>
      </c>
      <c r="AD5" s="5">
        <v>72307.65267549592</v>
      </c>
      <c r="AE5" s="5"/>
      <c r="AF5" s="5">
        <v>83196.23448495203</v>
      </c>
      <c r="AG5" s="5">
        <v>76751.491846966484</v>
      </c>
      <c r="AH5" s="5"/>
      <c r="AI5" s="5">
        <v>88309.257409126862</v>
      </c>
      <c r="AJ5" s="5">
        <v>81468.437748516124</v>
      </c>
      <c r="AK5" s="5"/>
      <c r="AL5" s="5">
        <v>93274.302643211457</v>
      </c>
      <c r="AM5" s="5">
        <v>86048.86895628419</v>
      </c>
      <c r="AO5" s="9">
        <v>1.4613621621382133E-2</v>
      </c>
      <c r="AP5" s="9">
        <v>1.1978097315191283E-2</v>
      </c>
      <c r="AR5" s="8">
        <v>-5776.9172633223498</v>
      </c>
      <c r="AS5" s="10">
        <v>-7.7464354942064384E-2</v>
      </c>
    </row>
    <row r="6" spans="1:45" x14ac:dyDescent="0.25">
      <c r="A6" s="13" t="s">
        <v>44</v>
      </c>
      <c r="B6" s="2" t="s">
        <v>3</v>
      </c>
      <c r="C6" s="5">
        <v>19487.900000000001</v>
      </c>
      <c r="D6" s="5">
        <v>17255.400000000001</v>
      </c>
      <c r="E6" s="5">
        <v>17837.8</v>
      </c>
      <c r="F6" s="5">
        <v>21345.8</v>
      </c>
      <c r="G6" s="5"/>
      <c r="H6" s="5">
        <v>21900.790799999999</v>
      </c>
      <c r="I6" s="5">
        <v>19702.1734</v>
      </c>
      <c r="J6" s="5"/>
      <c r="K6" s="5">
        <v>24282.537014024794</v>
      </c>
      <c r="L6" s="5">
        <v>22583.232887687802</v>
      </c>
      <c r="M6" s="5"/>
      <c r="N6" s="5">
        <v>26113.156111679393</v>
      </c>
      <c r="O6" s="5">
        <v>24285.744342199549</v>
      </c>
      <c r="P6" s="5"/>
      <c r="Q6" s="5">
        <v>27724.065866906712</v>
      </c>
      <c r="R6" s="5">
        <v>25783.921824327346</v>
      </c>
      <c r="S6" s="5"/>
      <c r="T6" s="5">
        <v>29811.882612274047</v>
      </c>
      <c r="U6" s="5">
        <v>27725.632106091267</v>
      </c>
      <c r="V6" s="5"/>
      <c r="W6" s="5">
        <v>32582.840248858833</v>
      </c>
      <c r="X6" s="5">
        <v>30302.676736673679</v>
      </c>
      <c r="Y6" s="5"/>
      <c r="Z6" s="5">
        <v>35531.712733176057</v>
      </c>
      <c r="AA6" s="5">
        <v>33045.185644658341</v>
      </c>
      <c r="AB6" s="5"/>
      <c r="AC6" s="5">
        <v>38089.556615693989</v>
      </c>
      <c r="AD6" s="5">
        <v>35424.030328633795</v>
      </c>
      <c r="AE6" s="5"/>
      <c r="AF6" s="5">
        <v>40630.591427474967</v>
      </c>
      <c r="AG6" s="5">
        <v>37787.24224907803</v>
      </c>
      <c r="AH6" s="5"/>
      <c r="AI6" s="5">
        <v>43341.144041204381</v>
      </c>
      <c r="AJ6" s="5">
        <v>40308.109030618514</v>
      </c>
      <c r="AK6" s="5"/>
      <c r="AL6" s="5">
        <v>46461.170395678797</v>
      </c>
      <c r="AM6" s="5">
        <v>43209.794375033882</v>
      </c>
      <c r="AO6" s="9">
        <v>1.6573605083739729E-2</v>
      </c>
      <c r="AP6" s="9">
        <v>1.4197285614727884E-2</v>
      </c>
      <c r="AR6" s="8">
        <v>-2486.527088517716</v>
      </c>
      <c r="AS6" s="10">
        <v>-6.9980501846060417E-2</v>
      </c>
    </row>
    <row r="7" spans="1:45" x14ac:dyDescent="0.25">
      <c r="A7" s="13" t="s">
        <v>45</v>
      </c>
      <c r="B7" s="2" t="s">
        <v>4</v>
      </c>
      <c r="C7" s="5">
        <v>159504.4</v>
      </c>
      <c r="D7" s="5">
        <v>161738.6</v>
      </c>
      <c r="E7" s="5">
        <v>170325.7</v>
      </c>
      <c r="F7" s="5">
        <v>192082.9</v>
      </c>
      <c r="G7" s="5"/>
      <c r="H7" s="5">
        <v>196308.72380000001</v>
      </c>
      <c r="I7" s="5">
        <v>177100.4338</v>
      </c>
      <c r="J7" s="5"/>
      <c r="K7" s="5">
        <v>215824.78206632359</v>
      </c>
      <c r="L7" s="5">
        <v>199477.60758854615</v>
      </c>
      <c r="M7" s="5"/>
      <c r="N7" s="5">
        <v>235676.60931535551</v>
      </c>
      <c r="O7" s="5">
        <v>217825.80174857119</v>
      </c>
      <c r="P7" s="5"/>
      <c r="Q7" s="5">
        <v>255220.59289402619</v>
      </c>
      <c r="R7" s="5">
        <v>235889.46918146595</v>
      </c>
      <c r="S7" s="5"/>
      <c r="T7" s="5">
        <v>271149.98047498707</v>
      </c>
      <c r="U7" s="5">
        <v>250612.32025805966</v>
      </c>
      <c r="V7" s="5"/>
      <c r="W7" s="5">
        <v>286536.94059718458</v>
      </c>
      <c r="X7" s="5">
        <v>264833.82885336597</v>
      </c>
      <c r="Y7" s="5"/>
      <c r="Z7" s="5">
        <v>302041.87984455551</v>
      </c>
      <c r="AA7" s="5">
        <v>279164.3805039213</v>
      </c>
      <c r="AB7" s="5"/>
      <c r="AC7" s="5">
        <v>320604.58361674857</v>
      </c>
      <c r="AD7" s="5">
        <v>296321.09301580535</v>
      </c>
      <c r="AE7" s="5"/>
      <c r="AF7" s="5">
        <v>345382.18950233364</v>
      </c>
      <c r="AG7" s="5">
        <v>319221.97351946094</v>
      </c>
      <c r="AH7" s="5"/>
      <c r="AI7" s="5">
        <v>373911.20345912373</v>
      </c>
      <c r="AJ7" s="5">
        <v>345590.11992264789</v>
      </c>
      <c r="AK7" s="5"/>
      <c r="AL7" s="5">
        <v>400828.18580542761</v>
      </c>
      <c r="AM7" s="5">
        <v>370468.33451198926</v>
      </c>
      <c r="AO7" s="9">
        <v>1.4708365145261304E-2</v>
      </c>
      <c r="AP7" s="9">
        <v>1.2133463500858976E-2</v>
      </c>
      <c r="AR7" s="8">
        <v>-22877.499340634211</v>
      </c>
      <c r="AS7" s="10">
        <v>-7.5742805442768457E-2</v>
      </c>
    </row>
    <row r="8" spans="1:45" x14ac:dyDescent="0.25">
      <c r="A8" t="s">
        <v>46</v>
      </c>
      <c r="B8" s="3" t="s">
        <v>5</v>
      </c>
      <c r="C8" s="6">
        <v>2665030.5</v>
      </c>
      <c r="D8" s="6">
        <v>2747491.6</v>
      </c>
      <c r="E8" s="6">
        <v>2795291</v>
      </c>
      <c r="F8" s="6">
        <v>2989563.8</v>
      </c>
      <c r="G8" s="6"/>
      <c r="H8" s="6">
        <v>3019459.4379999996</v>
      </c>
      <c r="I8" s="6">
        <v>2801221.2806000002</v>
      </c>
      <c r="J8" s="6"/>
      <c r="K8" s="6">
        <v>3148420.2867474356</v>
      </c>
      <c r="L8" s="6">
        <v>3101104.0501776282</v>
      </c>
      <c r="M8" s="6"/>
      <c r="N8" s="6">
        <v>3309021.3633102789</v>
      </c>
      <c r="O8" s="6">
        <v>3259291.5231425022</v>
      </c>
      <c r="P8" s="6"/>
      <c r="Q8" s="6">
        <v>3477814.7088347068</v>
      </c>
      <c r="R8" s="6">
        <v>3425548.1470285072</v>
      </c>
      <c r="S8" s="6"/>
      <c r="T8" s="6">
        <v>3691552.1026289011</v>
      </c>
      <c r="U8" s="6">
        <v>3636073.3746671379</v>
      </c>
      <c r="V8" s="6"/>
      <c r="W8" s="6">
        <v>3937823.3442956614</v>
      </c>
      <c r="X8" s="6">
        <v>3878643.5131552364</v>
      </c>
      <c r="Y8" s="6"/>
      <c r="Z8" s="6">
        <v>4159221.0958097796</v>
      </c>
      <c r="AA8" s="6">
        <v>4096713.9743356085</v>
      </c>
      <c r="AB8" s="6"/>
      <c r="AC8" s="6">
        <v>4371383.1722840127</v>
      </c>
      <c r="AD8" s="6">
        <v>4305687.5594118377</v>
      </c>
      <c r="AE8" s="6"/>
      <c r="AF8" s="6">
        <v>4617157.1242192388</v>
      </c>
      <c r="AG8" s="6">
        <v>4547767.8817190845</v>
      </c>
      <c r="AH8" s="6"/>
      <c r="AI8" s="6">
        <v>4900915.5222621234</v>
      </c>
      <c r="AJ8" s="6">
        <v>4827261.7984451056</v>
      </c>
      <c r="AK8" s="6"/>
      <c r="AL8" s="6">
        <v>5227865.953250723</v>
      </c>
      <c r="AM8" s="6">
        <v>5149298.6338745682</v>
      </c>
      <c r="AN8" s="1"/>
      <c r="AO8" s="4">
        <v>1.0708554034765783E-2</v>
      </c>
      <c r="AP8" s="4">
        <v>1.0214971588060839E-2</v>
      </c>
      <c r="AQ8" s="1"/>
      <c r="AR8" s="7">
        <v>-62507.121474171057</v>
      </c>
      <c r="AS8" s="11">
        <v>-1.5028564251403753E-2</v>
      </c>
    </row>
    <row r="9" spans="1:45" x14ac:dyDescent="0.25">
      <c r="A9" s="14" t="s">
        <v>47</v>
      </c>
      <c r="B9" s="2" t="s">
        <v>6</v>
      </c>
      <c r="C9" s="5">
        <v>246416</v>
      </c>
      <c r="D9" s="5">
        <v>253316</v>
      </c>
      <c r="E9" s="5">
        <v>259250.2</v>
      </c>
      <c r="F9" s="5">
        <v>286205</v>
      </c>
      <c r="G9" s="5"/>
      <c r="H9" s="5">
        <v>290498.07499999995</v>
      </c>
      <c r="I9" s="5">
        <v>271322.33999999997</v>
      </c>
      <c r="J9" s="5"/>
      <c r="K9" s="5">
        <v>315733.58330719598</v>
      </c>
      <c r="L9" s="5">
        <v>304068.26223851176</v>
      </c>
      <c r="M9" s="5"/>
      <c r="N9" s="5">
        <v>341813.58418326156</v>
      </c>
      <c r="O9" s="5">
        <v>329184.69256087136</v>
      </c>
      <c r="P9" s="5"/>
      <c r="Q9" s="5">
        <v>370047.8267417326</v>
      </c>
      <c r="R9" s="5">
        <v>356375.77239611943</v>
      </c>
      <c r="S9" s="5"/>
      <c r="T9" s="5">
        <v>400614.25412180851</v>
      </c>
      <c r="U9" s="5">
        <v>385812.87046768051</v>
      </c>
      <c r="V9" s="5"/>
      <c r="W9" s="5">
        <v>437991.10203082388</v>
      </c>
      <c r="X9" s="5">
        <v>421808.76635117177</v>
      </c>
      <c r="Y9" s="5"/>
      <c r="Z9" s="5">
        <v>478855.16674563196</v>
      </c>
      <c r="AA9" s="5">
        <v>461163.03780903033</v>
      </c>
      <c r="AB9" s="5"/>
      <c r="AC9" s="5">
        <v>520965.47415746527</v>
      </c>
      <c r="AD9" s="5">
        <v>501717.50738088926</v>
      </c>
      <c r="AE9" s="5"/>
      <c r="AF9" s="5">
        <v>561227.77188587585</v>
      </c>
      <c r="AG9" s="5">
        <v>540492.24517017265</v>
      </c>
      <c r="AH9" s="5"/>
      <c r="AI9" s="5">
        <v>598668.46252160496</v>
      </c>
      <c r="AJ9" s="5">
        <v>576549.6250008737</v>
      </c>
      <c r="AK9" s="5"/>
      <c r="AL9" s="5">
        <v>638606.90074842342</v>
      </c>
      <c r="AM9" s="5">
        <v>615012.46883568109</v>
      </c>
      <c r="AO9" s="9">
        <v>1.6741492415465853E-2</v>
      </c>
      <c r="AP9" s="9">
        <v>1.5507506250171499E-2</v>
      </c>
      <c r="AR9" s="8">
        <v>-17692.128936601628</v>
      </c>
      <c r="AS9" s="10">
        <v>-3.6946722443948699E-2</v>
      </c>
    </row>
    <row r="10" spans="1:45" x14ac:dyDescent="0.25">
      <c r="A10" s="14" t="s">
        <v>48</v>
      </c>
      <c r="B10" s="2" t="s">
        <v>7</v>
      </c>
      <c r="C10" s="5">
        <v>15966.9</v>
      </c>
      <c r="D10" s="5">
        <v>17186</v>
      </c>
      <c r="E10" s="5">
        <v>17503.099999999999</v>
      </c>
      <c r="F10" s="5">
        <v>20763.5</v>
      </c>
      <c r="G10" s="5"/>
      <c r="H10" s="5">
        <v>21199.533499999998</v>
      </c>
      <c r="I10" s="5">
        <v>19164.710500000001</v>
      </c>
      <c r="J10" s="5"/>
      <c r="K10" s="5">
        <v>23526.02287503452</v>
      </c>
      <c r="L10" s="5">
        <v>22248.275931868517</v>
      </c>
      <c r="M10" s="5"/>
      <c r="N10" s="5">
        <v>25745.209255390448</v>
      </c>
      <c r="O10" s="5">
        <v>24346.933711666781</v>
      </c>
      <c r="P10" s="5"/>
      <c r="Q10" s="5">
        <v>27846.374390549772</v>
      </c>
      <c r="R10" s="5">
        <v>26333.980224107861</v>
      </c>
      <c r="S10" s="5"/>
      <c r="T10" s="5">
        <v>29900.453102552816</v>
      </c>
      <c r="U10" s="5">
        <v>28276.497674387003</v>
      </c>
      <c r="V10" s="5"/>
      <c r="W10" s="5">
        <v>31941.783080598485</v>
      </c>
      <c r="X10" s="5">
        <v>30206.958800808421</v>
      </c>
      <c r="Y10" s="5"/>
      <c r="Z10" s="5">
        <v>33842.112950566821</v>
      </c>
      <c r="AA10" s="5">
        <v>32004.077826544526</v>
      </c>
      <c r="AB10" s="5"/>
      <c r="AC10" s="5">
        <v>35744.831040903729</v>
      </c>
      <c r="AD10" s="5">
        <v>33803.455363463268</v>
      </c>
      <c r="AE10" s="5"/>
      <c r="AF10" s="5">
        <v>38129.444254771959</v>
      </c>
      <c r="AG10" s="5">
        <v>36058.555303420384</v>
      </c>
      <c r="AH10" s="5"/>
      <c r="AI10" s="5">
        <v>40874.29267970629</v>
      </c>
      <c r="AJ10" s="5">
        <v>38654.325335332505</v>
      </c>
      <c r="AK10" s="5"/>
      <c r="AL10" s="5">
        <v>43601.103118955762</v>
      </c>
      <c r="AM10" s="5">
        <v>41233.037061856434</v>
      </c>
      <c r="AO10" s="9">
        <v>1.5883183458649253E-2</v>
      </c>
      <c r="AP10" s="9">
        <v>1.4054843476349888E-2</v>
      </c>
      <c r="AR10" s="8">
        <v>-1838.0351240222953</v>
      </c>
      <c r="AS10" s="10">
        <v>-5.4312067532754638E-2</v>
      </c>
    </row>
    <row r="11" spans="1:45" x14ac:dyDescent="0.25">
      <c r="A11" t="s">
        <v>49</v>
      </c>
      <c r="B11" s="2" t="s">
        <v>8</v>
      </c>
      <c r="C11" s="5">
        <v>205389.1</v>
      </c>
      <c r="D11" s="5">
        <v>185586.1</v>
      </c>
      <c r="E11" s="5">
        <v>184773.5</v>
      </c>
      <c r="F11" s="5">
        <v>194387.4</v>
      </c>
      <c r="G11" s="5"/>
      <c r="H11" s="5">
        <v>198858.31019999998</v>
      </c>
      <c r="I11" s="5">
        <v>176892.53400000001</v>
      </c>
      <c r="J11" s="5"/>
      <c r="K11" s="5">
        <v>213348.20360947028</v>
      </c>
      <c r="L11" s="5">
        <v>199531.14221604809</v>
      </c>
      <c r="M11" s="5"/>
      <c r="N11" s="5">
        <v>218773.94859492089</v>
      </c>
      <c r="O11" s="5">
        <v>204605.49989051739</v>
      </c>
      <c r="P11" s="5"/>
      <c r="Q11" s="5">
        <v>225758.34898634881</v>
      </c>
      <c r="R11" s="5">
        <v>211137.56983166767</v>
      </c>
      <c r="S11" s="5"/>
      <c r="T11" s="5">
        <v>234070.27129424532</v>
      </c>
      <c r="U11" s="5">
        <v>218911.18743916095</v>
      </c>
      <c r="V11" s="5"/>
      <c r="W11" s="5">
        <v>246088.58859019665</v>
      </c>
      <c r="X11" s="5">
        <v>230151.16292058383</v>
      </c>
      <c r="Y11" s="5"/>
      <c r="Z11" s="5">
        <v>259850.58322327951</v>
      </c>
      <c r="AA11" s="5">
        <v>243021.89003172721</v>
      </c>
      <c r="AB11" s="5"/>
      <c r="AC11" s="5">
        <v>274460.26218173373</v>
      </c>
      <c r="AD11" s="5">
        <v>256685.40292132314</v>
      </c>
      <c r="AE11" s="5"/>
      <c r="AF11" s="5">
        <v>292770.08625479642</v>
      </c>
      <c r="AG11" s="5">
        <v>273809.42857171263</v>
      </c>
      <c r="AH11" s="5"/>
      <c r="AI11" s="5">
        <v>312301.39738365932</v>
      </c>
      <c r="AJ11" s="5">
        <v>292075.8341593247</v>
      </c>
      <c r="AK11" s="5"/>
      <c r="AL11" s="5">
        <v>331494.62426417769</v>
      </c>
      <c r="AM11" s="5">
        <v>310026.05083558831</v>
      </c>
      <c r="AO11" s="9">
        <v>9.4069931525542216E-3</v>
      </c>
      <c r="AP11" s="9">
        <v>7.2291809697617726E-3</v>
      </c>
      <c r="AR11" s="8">
        <v>-16828.693191552302</v>
      </c>
      <c r="AS11" s="10">
        <v>-6.4762961017070575E-2</v>
      </c>
    </row>
    <row r="12" spans="1:45" x14ac:dyDescent="0.25">
      <c r="A12" s="15" t="s">
        <v>51</v>
      </c>
      <c r="B12" s="2" t="s">
        <v>9</v>
      </c>
      <c r="C12" s="5">
        <v>1063973.1000000001</v>
      </c>
      <c r="D12" s="5">
        <v>1031748.8</v>
      </c>
      <c r="E12" s="5">
        <v>1071318.1000000001</v>
      </c>
      <c r="F12" s="5">
        <v>1185418.2</v>
      </c>
      <c r="G12" s="5"/>
      <c r="H12" s="5">
        <v>1203199.4729999998</v>
      </c>
      <c r="I12" s="5">
        <v>1056207.6162</v>
      </c>
      <c r="J12" s="5"/>
      <c r="K12" s="5">
        <v>1291318.2319613898</v>
      </c>
      <c r="L12" s="5">
        <v>1221432.6464154993</v>
      </c>
      <c r="M12" s="5"/>
      <c r="N12" s="5">
        <v>1377386.6553557587</v>
      </c>
      <c r="O12" s="5">
        <v>1302843.0838718931</v>
      </c>
      <c r="P12" s="5"/>
      <c r="Q12" s="5">
        <v>1452271.5736278021</v>
      </c>
      <c r="R12" s="5">
        <v>1373675.2626778106</v>
      </c>
      <c r="S12" s="5"/>
      <c r="T12" s="5">
        <v>1527285.7938654381</v>
      </c>
      <c r="U12" s="5">
        <v>1444629.7456827329</v>
      </c>
      <c r="V12" s="5"/>
      <c r="W12" s="5">
        <v>1623588.4908484749</v>
      </c>
      <c r="X12" s="5">
        <v>1535720.58225698</v>
      </c>
      <c r="Y12" s="5"/>
      <c r="Z12" s="5">
        <v>1766027.5857333019</v>
      </c>
      <c r="AA12" s="5">
        <v>1670450.9347851435</v>
      </c>
      <c r="AB12" s="5"/>
      <c r="AC12" s="5">
        <v>1949837.1553297811</v>
      </c>
      <c r="AD12" s="5">
        <v>1844312.8097837723</v>
      </c>
      <c r="AE12" s="5"/>
      <c r="AF12" s="5">
        <v>2173966.3667621594</v>
      </c>
      <c r="AG12" s="5">
        <v>2056312.244998944</v>
      </c>
      <c r="AH12" s="5"/>
      <c r="AI12" s="5">
        <v>2412023.4808292948</v>
      </c>
      <c r="AJ12" s="5">
        <v>2281485.8107677819</v>
      </c>
      <c r="AK12" s="5"/>
      <c r="AL12" s="5">
        <v>2650040.1346233897</v>
      </c>
      <c r="AM12" s="5">
        <v>2506621.105956099</v>
      </c>
      <c r="AO12" s="9">
        <v>1.294229709636241E-2</v>
      </c>
      <c r="AP12" s="9">
        <v>1.112588861790087E-2</v>
      </c>
      <c r="AR12" s="8">
        <v>-95576.650948158465</v>
      </c>
      <c r="AS12" s="10">
        <v>-5.4119568527845163E-2</v>
      </c>
    </row>
    <row r="13" spans="1:45" x14ac:dyDescent="0.25">
      <c r="A13" s="14" t="s">
        <v>52</v>
      </c>
      <c r="B13" s="2" t="s">
        <v>10</v>
      </c>
      <c r="C13" s="5">
        <v>192936</v>
      </c>
      <c r="D13" s="5">
        <v>187836</v>
      </c>
      <c r="E13" s="5">
        <v>188857</v>
      </c>
      <c r="F13" s="5">
        <v>205789</v>
      </c>
      <c r="G13" s="5"/>
      <c r="H13" s="5">
        <v>208052.67899999997</v>
      </c>
      <c r="I13" s="5">
        <v>192824.29300000001</v>
      </c>
      <c r="J13" s="5"/>
      <c r="K13" s="5">
        <v>218381.66511519451</v>
      </c>
      <c r="L13" s="5">
        <v>206204.40936799251</v>
      </c>
      <c r="M13" s="5"/>
      <c r="N13" s="5">
        <v>228952.96037821638</v>
      </c>
      <c r="O13" s="5">
        <v>216186.23497050465</v>
      </c>
      <c r="P13" s="5"/>
      <c r="Q13" s="5">
        <v>243473.80717743514</v>
      </c>
      <c r="R13" s="5">
        <v>229897.37979658955</v>
      </c>
      <c r="S13" s="5"/>
      <c r="T13" s="5">
        <v>261516.10117784209</v>
      </c>
      <c r="U13" s="5">
        <v>246933.6111854981</v>
      </c>
      <c r="V13" s="5"/>
      <c r="W13" s="5">
        <v>282213.17104697891</v>
      </c>
      <c r="X13" s="5">
        <v>266476.58456543909</v>
      </c>
      <c r="Y13" s="5"/>
      <c r="Z13" s="5">
        <v>304570.01366774377</v>
      </c>
      <c r="AA13" s="5">
        <v>287586.77953311737</v>
      </c>
      <c r="AB13" s="5"/>
      <c r="AC13" s="5">
        <v>328108.40378710564</v>
      </c>
      <c r="AD13" s="5">
        <v>309812.63731964951</v>
      </c>
      <c r="AE13" s="5"/>
      <c r="AF13" s="5">
        <v>353465.93493988423</v>
      </c>
      <c r="AG13" s="5">
        <v>333756.19838568964</v>
      </c>
      <c r="AH13" s="5"/>
      <c r="AI13" s="5">
        <v>380783.19762877235</v>
      </c>
      <c r="AJ13" s="5">
        <v>359550.21371816343</v>
      </c>
      <c r="AK13" s="5"/>
      <c r="AL13" s="5">
        <v>410211.64775341895</v>
      </c>
      <c r="AM13" s="5">
        <v>387337.69383178564</v>
      </c>
      <c r="AO13" s="9">
        <v>1.2727070375224026E-2</v>
      </c>
      <c r="AP13" s="9">
        <v>1.0854398547340827E-2</v>
      </c>
      <c r="AR13" s="8">
        <v>-16983.2341346264</v>
      </c>
      <c r="AS13" s="10">
        <v>-5.5761346726514782E-2</v>
      </c>
    </row>
    <row r="14" spans="1:45" x14ac:dyDescent="0.25">
      <c r="A14" t="s">
        <v>50</v>
      </c>
      <c r="B14" s="2" t="s">
        <v>11</v>
      </c>
      <c r="C14" s="5">
        <v>2039039.7</v>
      </c>
      <c r="D14" s="5">
        <v>2076883.7</v>
      </c>
      <c r="E14" s="5">
        <v>2099997.6</v>
      </c>
      <c r="F14" s="5">
        <v>2243932.7000000002</v>
      </c>
      <c r="G14" s="5"/>
      <c r="H14" s="5">
        <v>2273103.8251</v>
      </c>
      <c r="I14" s="5">
        <v>2006075.8338000001</v>
      </c>
      <c r="J14" s="5"/>
      <c r="K14" s="5">
        <v>2413999.7005800032</v>
      </c>
      <c r="L14" s="5">
        <v>2321707.7832180276</v>
      </c>
      <c r="M14" s="5"/>
      <c r="N14" s="5">
        <v>2559813.8843341926</v>
      </c>
      <c r="O14" s="5">
        <v>2461947.2062984635</v>
      </c>
      <c r="P14" s="5"/>
      <c r="Q14" s="5">
        <v>2730975.2116055065</v>
      </c>
      <c r="R14" s="5">
        <v>2626564.7021565861</v>
      </c>
      <c r="S14" s="5"/>
      <c r="T14" s="5">
        <v>2953172.4166416037</v>
      </c>
      <c r="U14" s="5">
        <v>2840266.8746206718</v>
      </c>
      <c r="V14" s="5"/>
      <c r="W14" s="5">
        <v>3235829.2318337648</v>
      </c>
      <c r="X14" s="5">
        <v>3112117.1684105122</v>
      </c>
      <c r="Y14" s="5"/>
      <c r="Z14" s="5">
        <v>3549161.4897053828</v>
      </c>
      <c r="AA14" s="5">
        <v>3413470.1228698799</v>
      </c>
      <c r="AB14" s="5"/>
      <c r="AC14" s="5">
        <v>3880294.1636938574</v>
      </c>
      <c r="AD14" s="5">
        <v>3731942.9488160159</v>
      </c>
      <c r="AE14" s="5"/>
      <c r="AF14" s="5">
        <v>4242321.13429318</v>
      </c>
      <c r="AG14" s="5">
        <v>4080128.9221503716</v>
      </c>
      <c r="AH14" s="5"/>
      <c r="AI14" s="5">
        <v>4615388.9416615404</v>
      </c>
      <c r="AJ14" s="5">
        <v>4438933.6195275495</v>
      </c>
      <c r="AK14" s="5"/>
      <c r="AL14" s="5">
        <v>4996626.0162264034</v>
      </c>
      <c r="AM14" s="5">
        <v>4805595.2570811287</v>
      </c>
      <c r="AO14" s="9">
        <v>1.4899631025957705E-2</v>
      </c>
      <c r="AP14" s="9">
        <v>1.3624214156994441E-2</v>
      </c>
      <c r="AR14" s="8">
        <v>-135691.36683550291</v>
      </c>
      <c r="AS14" s="10">
        <v>-3.8231950625263522E-2</v>
      </c>
    </row>
    <row r="15" spans="1:45" x14ac:dyDescent="0.25">
      <c r="A15" s="13" t="s">
        <v>56</v>
      </c>
      <c r="B15" s="2" t="s">
        <v>12</v>
      </c>
      <c r="C15" s="5">
        <v>44972</v>
      </c>
      <c r="D15" s="5">
        <v>43679.1</v>
      </c>
      <c r="E15" s="5">
        <v>44743.6</v>
      </c>
      <c r="F15" s="5">
        <v>50482.6</v>
      </c>
      <c r="G15" s="5"/>
      <c r="H15" s="5">
        <v>51795.147599999997</v>
      </c>
      <c r="I15" s="5">
        <v>45030.479200000002</v>
      </c>
      <c r="J15" s="5"/>
      <c r="K15" s="5">
        <v>56386.644763161385</v>
      </c>
      <c r="L15" s="5">
        <v>52322.83583432153</v>
      </c>
      <c r="M15" s="5"/>
      <c r="N15" s="5">
        <v>59094.039717365551</v>
      </c>
      <c r="O15" s="5">
        <v>54835.107708672243</v>
      </c>
      <c r="P15" s="5"/>
      <c r="Q15" s="5">
        <v>62703.061699964921</v>
      </c>
      <c r="R15" s="5">
        <v>58184.02597666208</v>
      </c>
      <c r="S15" s="5"/>
      <c r="T15" s="5">
        <v>67768.395791418749</v>
      </c>
      <c r="U15" s="5">
        <v>62884.299334410833</v>
      </c>
      <c r="V15" s="5"/>
      <c r="W15" s="5">
        <v>73924.020683125244</v>
      </c>
      <c r="X15" s="5">
        <v>68596.285781188097</v>
      </c>
      <c r="Y15" s="5"/>
      <c r="Z15" s="5">
        <v>80452.41405133986</v>
      </c>
      <c r="AA15" s="5">
        <v>74654.175125406211</v>
      </c>
      <c r="AB15" s="5"/>
      <c r="AC15" s="5">
        <v>85819.564602838771</v>
      </c>
      <c r="AD15" s="5">
        <v>79634.512905455049</v>
      </c>
      <c r="AE15" s="5"/>
      <c r="AF15" s="5">
        <v>91093.810533240656</v>
      </c>
      <c r="AG15" s="5">
        <v>84528.641739071143</v>
      </c>
      <c r="AH15" s="5"/>
      <c r="AI15" s="5">
        <v>96215.412765125409</v>
      </c>
      <c r="AJ15" s="5">
        <v>89281.127968978471</v>
      </c>
      <c r="AK15" s="5"/>
      <c r="AL15" s="5">
        <v>101123.36579066665</v>
      </c>
      <c r="AM15" s="5">
        <v>93835.362779660587</v>
      </c>
      <c r="AO15" s="9">
        <v>1.5147027506912769E-2</v>
      </c>
      <c r="AP15" s="9">
        <v>1.2700547422354047E-2</v>
      </c>
      <c r="AR15" s="8">
        <v>-5798.2389259336487</v>
      </c>
      <c r="AS15" s="10">
        <v>-7.2070415714730052E-2</v>
      </c>
    </row>
    <row r="16" spans="1:45" x14ac:dyDescent="0.25">
      <c r="A16" s="13" t="s">
        <v>53</v>
      </c>
      <c r="B16" s="2" t="s">
        <v>13</v>
      </c>
      <c r="C16" s="5">
        <v>100787.4</v>
      </c>
      <c r="D16" s="5">
        <v>105501</v>
      </c>
      <c r="E16" s="5">
        <v>109558.1</v>
      </c>
      <c r="F16" s="5">
        <v>128808.1</v>
      </c>
      <c r="G16" s="5"/>
      <c r="H16" s="5">
        <v>132414.7268</v>
      </c>
      <c r="I16" s="5">
        <v>119791.533</v>
      </c>
      <c r="J16" s="5"/>
      <c r="K16" s="5">
        <v>150098.97528946598</v>
      </c>
      <c r="L16" s="5">
        <v>140615.31811528601</v>
      </c>
      <c r="M16" s="5"/>
      <c r="N16" s="5">
        <v>168104.69185815952</v>
      </c>
      <c r="O16" s="5">
        <v>157483.38505790028</v>
      </c>
      <c r="P16" s="5"/>
      <c r="Q16" s="5">
        <v>183860.33427162614</v>
      </c>
      <c r="R16" s="5">
        <v>172243.54358535015</v>
      </c>
      <c r="S16" s="5"/>
      <c r="T16" s="5">
        <v>197303.85434556694</v>
      </c>
      <c r="U16" s="5">
        <v>184837.66588459202</v>
      </c>
      <c r="V16" s="5"/>
      <c r="W16" s="5">
        <v>209792.40130973255</v>
      </c>
      <c r="X16" s="5">
        <v>196537.15284496089</v>
      </c>
      <c r="Y16" s="5"/>
      <c r="Z16" s="5">
        <v>225102.21794201501</v>
      </c>
      <c r="AA16" s="5">
        <v>210879.65406379616</v>
      </c>
      <c r="AB16" s="5"/>
      <c r="AC16" s="5">
        <v>240119.26258159714</v>
      </c>
      <c r="AD16" s="5">
        <v>224947.88141227752</v>
      </c>
      <c r="AE16" s="5"/>
      <c r="AF16" s="5">
        <v>256138.12600274853</v>
      </c>
      <c r="AG16" s="5">
        <v>239954.62993582059</v>
      </c>
      <c r="AH16" s="5"/>
      <c r="AI16" s="5">
        <v>274576.90331685229</v>
      </c>
      <c r="AJ16" s="5">
        <v>257228.39568058634</v>
      </c>
      <c r="AK16" s="5"/>
      <c r="AL16" s="5">
        <v>292894.50876652205</v>
      </c>
      <c r="AM16" s="5">
        <v>274388.64552538574</v>
      </c>
      <c r="AO16" s="9">
        <v>1.8170560126581581E-2</v>
      </c>
      <c r="AP16" s="9">
        <v>1.6029172306844863E-2</v>
      </c>
      <c r="AR16" s="8">
        <v>-14222.563878218847</v>
      </c>
      <c r="AS16" s="10">
        <v>-6.318269099366447E-2</v>
      </c>
    </row>
    <row r="17" spans="1:45" x14ac:dyDescent="0.25">
      <c r="A17" s="14" t="s">
        <v>55</v>
      </c>
      <c r="B17" s="2" t="s">
        <v>14</v>
      </c>
      <c r="C17" s="5">
        <v>168308.4</v>
      </c>
      <c r="D17" s="5">
        <v>185597.5</v>
      </c>
      <c r="E17" s="5">
        <v>232298.6</v>
      </c>
      <c r="F17" s="5">
        <v>297374.40000000002</v>
      </c>
      <c r="G17" s="5"/>
      <c r="H17" s="5">
        <v>307782.50400000002</v>
      </c>
      <c r="I17" s="5">
        <v>272097.57600000006</v>
      </c>
      <c r="J17" s="5"/>
      <c r="K17" s="5">
        <v>346106.05380931142</v>
      </c>
      <c r="L17" s="5">
        <v>316945.40084998216</v>
      </c>
      <c r="M17" s="5"/>
      <c r="N17" s="5">
        <v>377753.4293367939</v>
      </c>
      <c r="O17" s="5">
        <v>345926.37362410821</v>
      </c>
      <c r="P17" s="5"/>
      <c r="Q17" s="5">
        <v>413864.91430518223</v>
      </c>
      <c r="R17" s="5">
        <v>378995.33890981745</v>
      </c>
      <c r="S17" s="5"/>
      <c r="T17" s="5">
        <v>449610.81718251709</v>
      </c>
      <c r="U17" s="5">
        <v>411729.52368210535</v>
      </c>
      <c r="V17" s="5"/>
      <c r="W17" s="5">
        <v>484494.12238349178</v>
      </c>
      <c r="X17" s="5">
        <v>443673.78766769456</v>
      </c>
      <c r="Y17" s="5"/>
      <c r="Z17" s="5">
        <v>521313.66661006148</v>
      </c>
      <c r="AA17" s="5">
        <v>477391.15572746645</v>
      </c>
      <c r="AB17" s="5"/>
      <c r="AC17" s="5">
        <v>569951.63050999527</v>
      </c>
      <c r="AD17" s="5">
        <v>521931.20001483039</v>
      </c>
      <c r="AE17" s="5"/>
      <c r="AF17" s="5">
        <v>629272.65399862523</v>
      </c>
      <c r="AG17" s="5">
        <v>576254.21852751379</v>
      </c>
      <c r="AH17" s="5"/>
      <c r="AI17" s="5">
        <v>698180.26649098936</v>
      </c>
      <c r="AJ17" s="5">
        <v>639356.12218575028</v>
      </c>
      <c r="AK17" s="5"/>
      <c r="AL17" s="5">
        <v>767076.16742066003</v>
      </c>
      <c r="AM17" s="5">
        <v>702447.30102166254</v>
      </c>
      <c r="AO17" s="9">
        <v>1.8273336682761654E-2</v>
      </c>
      <c r="AP17" s="9">
        <v>1.5386338290547696E-2</v>
      </c>
      <c r="AR17" s="8">
        <v>-43922.51088259503</v>
      </c>
      <c r="AS17" s="10">
        <v>-8.4253518938433469E-2</v>
      </c>
    </row>
    <row r="18" spans="1:45" x14ac:dyDescent="0.25">
      <c r="A18" t="s">
        <v>54</v>
      </c>
      <c r="B18" s="2" t="s">
        <v>15</v>
      </c>
      <c r="C18" s="5">
        <v>1622676.5</v>
      </c>
      <c r="D18" s="5">
        <v>1545251.8</v>
      </c>
      <c r="E18" s="5">
        <v>1557278.5</v>
      </c>
      <c r="F18" s="5">
        <v>1621400.1</v>
      </c>
      <c r="G18" s="5"/>
      <c r="H18" s="5">
        <v>1627885.7004000002</v>
      </c>
      <c r="I18" s="5">
        <v>1439803.2888000002</v>
      </c>
      <c r="J18" s="5"/>
      <c r="K18" s="5">
        <v>1680765.9668199308</v>
      </c>
      <c r="L18" s="5">
        <v>1603626.4489867811</v>
      </c>
      <c r="M18" s="5"/>
      <c r="N18" s="5">
        <v>1709653.1833704081</v>
      </c>
      <c r="O18" s="5">
        <v>1631187.8736065342</v>
      </c>
      <c r="P18" s="5"/>
      <c r="Q18" s="5">
        <v>1734805.4641729984</v>
      </c>
      <c r="R18" s="5">
        <v>1655185.7790518065</v>
      </c>
      <c r="S18" s="5"/>
      <c r="T18" s="5">
        <v>1775254.4033506482</v>
      </c>
      <c r="U18" s="5">
        <v>1693778.2957847957</v>
      </c>
      <c r="V18" s="5"/>
      <c r="W18" s="5">
        <v>1863426.4281154734</v>
      </c>
      <c r="X18" s="5">
        <v>1777903.6254052636</v>
      </c>
      <c r="Y18" s="5"/>
      <c r="Z18" s="5">
        <v>1982839.0200347078</v>
      </c>
      <c r="AA18" s="5">
        <v>1891835.7221540224</v>
      </c>
      <c r="AB18" s="5"/>
      <c r="AC18" s="5">
        <v>2146624.0784308817</v>
      </c>
      <c r="AD18" s="5">
        <v>2048103.7908667012</v>
      </c>
      <c r="AE18" s="5"/>
      <c r="AF18" s="5">
        <v>2278549.9785698839</v>
      </c>
      <c r="AG18" s="5">
        <v>2173974.8918680926</v>
      </c>
      <c r="AH18" s="5"/>
      <c r="AI18" s="5">
        <v>2442577.3973285239</v>
      </c>
      <c r="AJ18" s="5">
        <v>2330474.1977042668</v>
      </c>
      <c r="AK18" s="5"/>
      <c r="AL18" s="5">
        <v>2579907.3627397753</v>
      </c>
      <c r="AM18" s="5">
        <v>2461501.3419464822</v>
      </c>
      <c r="AO18" s="9">
        <v>6.5127171089454094E-3</v>
      </c>
      <c r="AP18" s="9">
        <v>4.9884528483632451E-3</v>
      </c>
      <c r="AR18" s="8">
        <v>-91003.297880685423</v>
      </c>
      <c r="AS18" s="10">
        <v>-4.5895454427305138E-2</v>
      </c>
    </row>
    <row r="19" spans="1:45" x14ac:dyDescent="0.25">
      <c r="A19" s="14" t="s">
        <v>57</v>
      </c>
      <c r="B19" s="2" t="s">
        <v>16</v>
      </c>
      <c r="C19" s="5">
        <v>29639.8</v>
      </c>
      <c r="D19" s="5">
        <v>32989.199999999997</v>
      </c>
      <c r="E19" s="5">
        <v>33659.9</v>
      </c>
      <c r="F19" s="5">
        <v>38764.1</v>
      </c>
      <c r="G19" s="5"/>
      <c r="H19" s="5">
        <v>39694.438399999999</v>
      </c>
      <c r="I19" s="5">
        <v>36011.848899999997</v>
      </c>
      <c r="J19" s="5"/>
      <c r="K19" s="5">
        <v>42211.576535236534</v>
      </c>
      <c r="L19" s="5">
        <v>40697.993497444884</v>
      </c>
      <c r="M19" s="5"/>
      <c r="N19" s="5">
        <v>43381.618269855913</v>
      </c>
      <c r="O19" s="5">
        <v>41826.080975237353</v>
      </c>
      <c r="P19" s="5"/>
      <c r="Q19" s="5">
        <v>44308.140843128262</v>
      </c>
      <c r="R19" s="5">
        <v>42719.381172892776</v>
      </c>
      <c r="S19" s="5"/>
      <c r="T19" s="5">
        <v>46169.840422651068</v>
      </c>
      <c r="U19" s="5">
        <v>44514.32567865809</v>
      </c>
      <c r="V19" s="5"/>
      <c r="W19" s="5">
        <v>48691.893396408297</v>
      </c>
      <c r="X19" s="5">
        <v>46945.945247297073</v>
      </c>
      <c r="Y19" s="5"/>
      <c r="Z19" s="5">
        <v>51113.825279289063</v>
      </c>
      <c r="AA19" s="5">
        <v>49281.03377303492</v>
      </c>
      <c r="AB19" s="5"/>
      <c r="AC19" s="5">
        <v>52928.030873352262</v>
      </c>
      <c r="AD19" s="5">
        <v>51030.187288032823</v>
      </c>
      <c r="AE19" s="5"/>
      <c r="AF19" s="5">
        <v>55627.892379896301</v>
      </c>
      <c r="AG19" s="5">
        <v>53633.239698207755</v>
      </c>
      <c r="AH19" s="5"/>
      <c r="AI19" s="5">
        <v>59927.038630663774</v>
      </c>
      <c r="AJ19" s="5">
        <v>57778.231203375632</v>
      </c>
      <c r="AK19" s="5"/>
      <c r="AL19" s="5">
        <v>65196.995382239496</v>
      </c>
      <c r="AM19" s="5">
        <v>62859.222798854375</v>
      </c>
      <c r="AO19" s="9">
        <v>8.96121839590025E-3</v>
      </c>
      <c r="AP19" s="9">
        <v>7.7734360673595848E-3</v>
      </c>
      <c r="AR19" s="8">
        <v>-1832.7915062541433</v>
      </c>
      <c r="AS19" s="10">
        <v>-3.5857060124920404E-2</v>
      </c>
    </row>
    <row r="20" spans="1:45" x14ac:dyDescent="0.25">
      <c r="A20" s="12" t="s">
        <v>58</v>
      </c>
      <c r="B20" s="2" t="s">
        <v>17</v>
      </c>
      <c r="C20" s="5">
        <v>41198</v>
      </c>
      <c r="D20" s="5">
        <v>44381.4</v>
      </c>
      <c r="E20" s="5">
        <v>46292.7</v>
      </c>
      <c r="F20" s="5">
        <v>51982.7</v>
      </c>
      <c r="G20" s="5"/>
      <c r="H20" s="5">
        <v>53334.250199999995</v>
      </c>
      <c r="I20" s="5">
        <v>48759.772599999997</v>
      </c>
      <c r="J20" s="5"/>
      <c r="K20" s="5">
        <v>61858.268585290039</v>
      </c>
      <c r="L20" s="5">
        <v>57802.185104240896</v>
      </c>
      <c r="M20" s="5"/>
      <c r="N20" s="5">
        <v>70617.250568232412</v>
      </c>
      <c r="O20" s="5">
        <v>65986.83542636683</v>
      </c>
      <c r="P20" s="5"/>
      <c r="Q20" s="5">
        <v>79488.171763361213</v>
      </c>
      <c r="R20" s="5">
        <v>74276.085039924612</v>
      </c>
      <c r="S20" s="5"/>
      <c r="T20" s="5">
        <v>88630.439654235233</v>
      </c>
      <c r="U20" s="5">
        <v>82818.888984917707</v>
      </c>
      <c r="V20" s="5"/>
      <c r="W20" s="5">
        <v>98058.489669579736</v>
      </c>
      <c r="X20" s="5">
        <v>91628.736150419805</v>
      </c>
      <c r="Y20" s="5"/>
      <c r="Z20" s="5">
        <v>107515.30831843898</v>
      </c>
      <c r="AA20" s="5">
        <v>100465.46557301776</v>
      </c>
      <c r="AB20" s="5"/>
      <c r="AC20" s="5">
        <v>116970.15604523091</v>
      </c>
      <c r="AD20" s="5">
        <v>109300.35330808119</v>
      </c>
      <c r="AE20" s="5"/>
      <c r="AF20" s="5">
        <v>127256.45881721561</v>
      </c>
      <c r="AG20" s="5">
        <v>118912.17708625132</v>
      </c>
      <c r="AH20" s="5"/>
      <c r="AI20" s="5">
        <v>138447.33441610177</v>
      </c>
      <c r="AJ20" s="5">
        <v>129369.26031278013</v>
      </c>
      <c r="AK20" s="5"/>
      <c r="AL20" s="5">
        <v>150622.33056834724</v>
      </c>
      <c r="AM20" s="5">
        <v>140745.93472236526</v>
      </c>
      <c r="AO20" s="9">
        <v>2.3719592690021107E-2</v>
      </c>
      <c r="AP20" s="9">
        <v>2.1482432916203553E-2</v>
      </c>
      <c r="AR20" s="8">
        <v>-7049.8427454212215</v>
      </c>
      <c r="AS20" s="10">
        <v>-6.5570595068573767E-2</v>
      </c>
    </row>
    <row r="21" spans="1:45" x14ac:dyDescent="0.25">
      <c r="A21" s="14" t="s">
        <v>59</v>
      </c>
      <c r="B21" s="2" t="s">
        <v>18</v>
      </c>
      <c r="C21" s="5">
        <v>18937.5</v>
      </c>
      <c r="D21" s="5">
        <v>20566</v>
      </c>
      <c r="E21" s="5">
        <v>21236.6</v>
      </c>
      <c r="F21" s="5">
        <v>23907</v>
      </c>
      <c r="G21" s="5"/>
      <c r="H21" s="5">
        <v>24528.582000000002</v>
      </c>
      <c r="I21" s="5">
        <v>22233.51</v>
      </c>
      <c r="J21" s="5"/>
      <c r="K21" s="5">
        <v>28849.498549957603</v>
      </c>
      <c r="L21" s="5">
        <v>27017.342244763979</v>
      </c>
      <c r="M21" s="5"/>
      <c r="N21" s="5">
        <v>33466.810239571954</v>
      </c>
      <c r="O21" s="5">
        <v>31341.420528240542</v>
      </c>
      <c r="P21" s="5"/>
      <c r="Q21" s="5">
        <v>36910.978969326497</v>
      </c>
      <c r="R21" s="5">
        <v>34566.859097280394</v>
      </c>
      <c r="S21" s="5"/>
      <c r="T21" s="5">
        <v>39966.869962986915</v>
      </c>
      <c r="U21" s="5">
        <v>37428.678435160589</v>
      </c>
      <c r="V21" s="5"/>
      <c r="W21" s="5">
        <v>43069.199833757812</v>
      </c>
      <c r="X21" s="5">
        <v>40333.987438352779</v>
      </c>
      <c r="Y21" s="5"/>
      <c r="Z21" s="5">
        <v>45223.808225709508</v>
      </c>
      <c r="AA21" s="5">
        <v>42351.762278632807</v>
      </c>
      <c r="AB21" s="5"/>
      <c r="AC21" s="5">
        <v>47295.842048328646</v>
      </c>
      <c r="AD21" s="5">
        <v>44292.206644814352</v>
      </c>
      <c r="AE21" s="5"/>
      <c r="AF21" s="5">
        <v>50202.520771330179</v>
      </c>
      <c r="AG21" s="5">
        <v>47014.28979363988</v>
      </c>
      <c r="AH21" s="5"/>
      <c r="AI21" s="5">
        <v>54082.372581627045</v>
      </c>
      <c r="AJ21" s="5">
        <v>50647.74234867264</v>
      </c>
      <c r="AK21" s="5"/>
      <c r="AL21" s="5">
        <v>58262.074874301696</v>
      </c>
      <c r="AM21" s="5">
        <v>54562.002665082255</v>
      </c>
      <c r="AO21" s="9">
        <v>2.0775854541775329E-2</v>
      </c>
      <c r="AP21" s="9">
        <v>1.8617596627192645E-2</v>
      </c>
      <c r="AR21" s="8">
        <v>-2872.0459470767019</v>
      </c>
      <c r="AS21" s="10">
        <v>-6.3507388248740138E-2</v>
      </c>
    </row>
    <row r="22" spans="1:45" x14ac:dyDescent="0.25">
      <c r="A22" s="13" t="s">
        <v>60</v>
      </c>
      <c r="B22" s="2" t="s">
        <v>19</v>
      </c>
      <c r="C22" s="5">
        <v>6692.4</v>
      </c>
      <c r="D22" s="5">
        <v>7863</v>
      </c>
      <c r="E22" s="5">
        <v>8722.1</v>
      </c>
      <c r="F22" s="5">
        <v>11044.9</v>
      </c>
      <c r="G22" s="5"/>
      <c r="H22" s="5">
        <v>11508.7858</v>
      </c>
      <c r="I22" s="5">
        <v>10382.205999999998</v>
      </c>
      <c r="J22" s="5"/>
      <c r="K22" s="5">
        <v>13868.077968714695</v>
      </c>
      <c r="L22" s="5">
        <v>12731.635576449959</v>
      </c>
      <c r="M22" s="5"/>
      <c r="N22" s="5">
        <v>16233.597027901576</v>
      </c>
      <c r="O22" s="5">
        <v>14903.308296970825</v>
      </c>
      <c r="P22" s="5"/>
      <c r="Q22" s="5">
        <v>18366.825002124671</v>
      </c>
      <c r="R22" s="5">
        <v>16861.725406433772</v>
      </c>
      <c r="S22" s="5"/>
      <c r="T22" s="5">
        <v>20278.458900579648</v>
      </c>
      <c r="U22" s="5">
        <v>18616.707330073245</v>
      </c>
      <c r="V22" s="5"/>
      <c r="W22" s="5">
        <v>21845.659397021176</v>
      </c>
      <c r="X22" s="5">
        <v>20055.481011684889</v>
      </c>
      <c r="Y22" s="5"/>
      <c r="Z22" s="5">
        <v>23188.236473762408</v>
      </c>
      <c r="AA22" s="5">
        <v>21288.038408097411</v>
      </c>
      <c r="AB22" s="5"/>
      <c r="AC22" s="5">
        <v>24491.957582609386</v>
      </c>
      <c r="AD22" s="5">
        <v>22484.923952627076</v>
      </c>
      <c r="AE22" s="5"/>
      <c r="AF22" s="5">
        <v>25997.169222932484</v>
      </c>
      <c r="AG22" s="5">
        <v>23866.788556594271</v>
      </c>
      <c r="AH22" s="5"/>
      <c r="AI22" s="5">
        <v>28006.334550140342</v>
      </c>
      <c r="AJ22" s="5">
        <v>25711.309536109653</v>
      </c>
      <c r="AK22" s="5"/>
      <c r="AL22" s="5">
        <v>30319.693876545578</v>
      </c>
      <c r="AM22" s="5">
        <v>27835.096838691639</v>
      </c>
      <c r="AO22" s="9">
        <v>2.4213542562095958E-2</v>
      </c>
      <c r="AP22" s="9">
        <v>2.1392595297035077E-2</v>
      </c>
      <c r="AR22" s="8">
        <v>-1900.1980656649976</v>
      </c>
      <c r="AS22" s="10">
        <v>-8.1946639961822054E-2</v>
      </c>
    </row>
    <row r="23" spans="1:45" x14ac:dyDescent="0.25">
      <c r="A23" s="12" t="s">
        <v>61</v>
      </c>
      <c r="B23" s="2" t="s">
        <v>20</v>
      </c>
      <c r="C23" s="5">
        <v>649102</v>
      </c>
      <c r="D23" s="5">
        <v>650709.9</v>
      </c>
      <c r="E23" s="5">
        <v>663458.4</v>
      </c>
      <c r="F23" s="5">
        <v>726188.6</v>
      </c>
      <c r="G23" s="5"/>
      <c r="H23" s="5">
        <v>735629.0517999999</v>
      </c>
      <c r="I23" s="5">
        <v>676807.77519999992</v>
      </c>
      <c r="J23" s="5"/>
      <c r="K23" s="5">
        <v>787059.44961762498</v>
      </c>
      <c r="L23" s="5">
        <v>753224.87875285791</v>
      </c>
      <c r="M23" s="5"/>
      <c r="N23" s="5">
        <v>830783.70879193186</v>
      </c>
      <c r="O23" s="5">
        <v>795069.4939609291</v>
      </c>
      <c r="P23" s="5"/>
      <c r="Q23" s="5">
        <v>880372.48263678513</v>
      </c>
      <c r="R23" s="5">
        <v>842526.51666097913</v>
      </c>
      <c r="S23" s="5"/>
      <c r="T23" s="5">
        <v>946008.69416052278</v>
      </c>
      <c r="U23" s="5">
        <v>905341.12042538729</v>
      </c>
      <c r="V23" s="5"/>
      <c r="W23" s="5">
        <v>1031661.43497329</v>
      </c>
      <c r="X23" s="5">
        <v>987311.77123821981</v>
      </c>
      <c r="Y23" s="5"/>
      <c r="Z23" s="5">
        <v>1129035.6459412908</v>
      </c>
      <c r="AA23" s="5">
        <v>1080500.0028078433</v>
      </c>
      <c r="AB23" s="5"/>
      <c r="AC23" s="5">
        <v>1228322.5314783554</v>
      </c>
      <c r="AD23" s="5">
        <v>1175518.6857761212</v>
      </c>
      <c r="AE23" s="5"/>
      <c r="AF23" s="5">
        <v>1329783.5555528146</v>
      </c>
      <c r="AG23" s="5">
        <v>1272618.0441457508</v>
      </c>
      <c r="AH23" s="5"/>
      <c r="AI23" s="5">
        <v>1432554.553025536</v>
      </c>
      <c r="AJ23" s="5">
        <v>1370971.0620128363</v>
      </c>
      <c r="AK23" s="5"/>
      <c r="AL23" s="5">
        <v>1543268.1046661399</v>
      </c>
      <c r="AM23" s="5">
        <v>1476925.1948948014</v>
      </c>
      <c r="AO23" s="9">
        <v>1.4337597675609492E-2</v>
      </c>
      <c r="AP23" s="9">
        <v>1.2900875760720742E-2</v>
      </c>
      <c r="AR23" s="8">
        <v>-48535.643133447506</v>
      </c>
      <c r="AS23" s="10">
        <v>-4.2988583494175447E-2</v>
      </c>
    </row>
    <row r="24" spans="1:45" x14ac:dyDescent="0.25">
      <c r="A24" t="s">
        <v>62</v>
      </c>
      <c r="B24" s="2" t="s">
        <v>21</v>
      </c>
      <c r="C24" s="5">
        <v>379956.4</v>
      </c>
      <c r="D24" s="5">
        <v>404429.1</v>
      </c>
      <c r="E24" s="5">
        <v>419955.4</v>
      </c>
      <c r="F24" s="5">
        <v>498331.8</v>
      </c>
      <c r="G24" s="5"/>
      <c r="H24" s="5">
        <v>514776.74939999997</v>
      </c>
      <c r="I24" s="5">
        <v>475408.53719999996</v>
      </c>
      <c r="J24" s="5"/>
      <c r="K24" s="5">
        <v>585013.46778932388</v>
      </c>
      <c r="L24" s="5">
        <v>542986.09182939073</v>
      </c>
      <c r="M24" s="5"/>
      <c r="N24" s="5">
        <v>649276.00760663149</v>
      </c>
      <c r="O24" s="5">
        <v>602632.00985977089</v>
      </c>
      <c r="P24" s="5"/>
      <c r="Q24" s="5">
        <v>705961.09289338451</v>
      </c>
      <c r="R24" s="5">
        <v>655244.83780231327</v>
      </c>
      <c r="S24" s="5"/>
      <c r="T24" s="5">
        <v>754374.83556855633</v>
      </c>
      <c r="U24" s="5">
        <v>700180.5365057356</v>
      </c>
      <c r="V24" s="5"/>
      <c r="W24" s="5">
        <v>793223.01636507374</v>
      </c>
      <c r="X24" s="5">
        <v>736237.86343376967</v>
      </c>
      <c r="Y24" s="5"/>
      <c r="Z24" s="5">
        <v>824750.72051009152</v>
      </c>
      <c r="AA24" s="5">
        <v>765500.61685848481</v>
      </c>
      <c r="AB24" s="5"/>
      <c r="AC24" s="5">
        <v>858272.82943323092</v>
      </c>
      <c r="AD24" s="5">
        <v>796614.49699330865</v>
      </c>
      <c r="AE24" s="5"/>
      <c r="AF24" s="5">
        <v>902053.3694620888</v>
      </c>
      <c r="AG24" s="5">
        <v>837249.84239532356</v>
      </c>
      <c r="AH24" s="5"/>
      <c r="AI24" s="5">
        <v>948067.15703122376</v>
      </c>
      <c r="AJ24" s="5">
        <v>879957.99880212604</v>
      </c>
      <c r="AK24" s="5"/>
      <c r="AL24" s="5">
        <v>996428.11020955094</v>
      </c>
      <c r="AM24" s="5">
        <v>924844.70040691819</v>
      </c>
      <c r="AO24" s="9">
        <v>1.6384882543081236E-2</v>
      </c>
      <c r="AP24" s="9">
        <v>1.3943539450027798E-2</v>
      </c>
      <c r="AR24" s="8">
        <v>-59250.103651606711</v>
      </c>
      <c r="AS24" s="10">
        <v>-7.1840014416673315E-2</v>
      </c>
    </row>
    <row r="25" spans="1:45" x14ac:dyDescent="0.25">
      <c r="A25" s="15" t="s">
        <v>63</v>
      </c>
      <c r="B25" s="2" t="s">
        <v>22</v>
      </c>
      <c r="C25" s="5">
        <v>176564.3</v>
      </c>
      <c r="D25" s="5">
        <v>169167.2</v>
      </c>
      <c r="E25" s="5">
        <v>172198.7</v>
      </c>
      <c r="F25" s="5">
        <v>190672.5</v>
      </c>
      <c r="G25" s="5"/>
      <c r="H25" s="5">
        <v>193913.9325</v>
      </c>
      <c r="I25" s="5">
        <v>171986.595</v>
      </c>
      <c r="J25" s="5"/>
      <c r="K25" s="5">
        <v>207207.87872905331</v>
      </c>
      <c r="L25" s="5">
        <v>194694.83634195098</v>
      </c>
      <c r="M25" s="5"/>
      <c r="N25" s="5">
        <v>218171.00485392648</v>
      </c>
      <c r="O25" s="5">
        <v>204995.9120528287</v>
      </c>
      <c r="P25" s="5"/>
      <c r="Q25" s="5">
        <v>227278.02636963566</v>
      </c>
      <c r="R25" s="5">
        <v>213552.971149419</v>
      </c>
      <c r="S25" s="5"/>
      <c r="T25" s="5">
        <v>236572.55984278597</v>
      </c>
      <c r="U25" s="5">
        <v>222286.218574803</v>
      </c>
      <c r="V25" s="5"/>
      <c r="W25" s="5">
        <v>247326.67850398031</v>
      </c>
      <c r="X25" s="5">
        <v>232390.9085392275</v>
      </c>
      <c r="Y25" s="5"/>
      <c r="Z25" s="5">
        <v>258738.8529688938</v>
      </c>
      <c r="AA25" s="5">
        <v>243113.91508405822</v>
      </c>
      <c r="AB25" s="5"/>
      <c r="AC25" s="5">
        <v>271937.1348216536</v>
      </c>
      <c r="AD25" s="5">
        <v>255515.16807250315</v>
      </c>
      <c r="AE25" s="5"/>
      <c r="AF25" s="5">
        <v>285808.6616929567</v>
      </c>
      <c r="AG25" s="5">
        <v>268549.00959719153</v>
      </c>
      <c r="AH25" s="5"/>
      <c r="AI25" s="5">
        <v>298903.64942308451</v>
      </c>
      <c r="AJ25" s="5">
        <v>280853.20627472654</v>
      </c>
      <c r="AK25" s="5"/>
      <c r="AL25" s="5">
        <v>311052.63025366492</v>
      </c>
      <c r="AM25" s="5">
        <v>292268.5243072242</v>
      </c>
      <c r="AO25" s="9">
        <v>9.8958030313538448E-3</v>
      </c>
      <c r="AP25" s="9">
        <v>7.868629225512791E-3</v>
      </c>
      <c r="AR25" s="8">
        <v>-15624.937884835585</v>
      </c>
      <c r="AS25" s="10">
        <v>-6.0388834941283664E-2</v>
      </c>
    </row>
    <row r="26" spans="1:45" x14ac:dyDescent="0.25">
      <c r="A26" s="13" t="s">
        <v>64</v>
      </c>
      <c r="B26" s="2" t="s">
        <v>23</v>
      </c>
      <c r="C26" s="5">
        <v>127926</v>
      </c>
      <c r="D26" s="5">
        <v>139783.1</v>
      </c>
      <c r="E26" s="5">
        <v>145194.79999999999</v>
      </c>
      <c r="F26" s="5">
        <v>177162.1</v>
      </c>
      <c r="G26" s="5"/>
      <c r="H26" s="5">
        <v>183539.93560000003</v>
      </c>
      <c r="I26" s="5">
        <v>166532.37399999998</v>
      </c>
      <c r="J26" s="5"/>
      <c r="K26" s="5">
        <v>213936.97859075456</v>
      </c>
      <c r="L26" s="5">
        <v>193031.86740823643</v>
      </c>
      <c r="M26" s="5"/>
      <c r="N26" s="5">
        <v>241617.81024411129</v>
      </c>
      <c r="O26" s="5">
        <v>218007.83304380692</v>
      </c>
      <c r="P26" s="5"/>
      <c r="Q26" s="5">
        <v>261514.42555868885</v>
      </c>
      <c r="R26" s="5">
        <v>235960.22647562763</v>
      </c>
      <c r="S26" s="5"/>
      <c r="T26" s="5">
        <v>278475.91845806787</v>
      </c>
      <c r="U26" s="5">
        <v>251264.30653680209</v>
      </c>
      <c r="V26" s="5"/>
      <c r="W26" s="5">
        <v>296015.79429896059</v>
      </c>
      <c r="X26" s="5">
        <v>267090.2521492847</v>
      </c>
      <c r="Y26" s="5"/>
      <c r="Z26" s="5">
        <v>315004.00984397042</v>
      </c>
      <c r="AA26" s="5">
        <v>284223.01119611994</v>
      </c>
      <c r="AB26" s="5"/>
      <c r="AC26" s="5">
        <v>337680.40277775965</v>
      </c>
      <c r="AD26" s="5">
        <v>304683.55290763796</v>
      </c>
      <c r="AE26" s="5"/>
      <c r="AF26" s="5">
        <v>360207.7760252856</v>
      </c>
      <c r="AG26" s="5">
        <v>325009.63657216722</v>
      </c>
      <c r="AH26" s="5"/>
      <c r="AI26" s="5">
        <v>384237.99794646504</v>
      </c>
      <c r="AJ26" s="5">
        <v>346691.71623055532</v>
      </c>
      <c r="AK26" s="5"/>
      <c r="AL26" s="5">
        <v>409871.32675210165</v>
      </c>
      <c r="AM26" s="5">
        <v>369820.25324101117</v>
      </c>
      <c r="AO26" s="9">
        <v>1.8738573073002085E-2</v>
      </c>
      <c r="AP26" s="9">
        <v>1.536504197040478E-2</v>
      </c>
      <c r="AR26" s="8">
        <v>-30780.998647850472</v>
      </c>
      <c r="AS26" s="10">
        <v>-9.7716212130433133E-2</v>
      </c>
    </row>
    <row r="27" spans="1:45" x14ac:dyDescent="0.25">
      <c r="A27" s="14" t="s">
        <v>67</v>
      </c>
      <c r="B27" s="2" t="s">
        <v>24</v>
      </c>
      <c r="C27" s="5">
        <v>386668</v>
      </c>
      <c r="D27" s="5">
        <v>399296.7</v>
      </c>
      <c r="E27" s="5">
        <v>417222.3</v>
      </c>
      <c r="F27" s="5">
        <v>450635.5</v>
      </c>
      <c r="G27" s="5"/>
      <c r="H27" s="5">
        <v>455141.85499999998</v>
      </c>
      <c r="I27" s="5">
        <v>426751.81849999999</v>
      </c>
      <c r="J27" s="5"/>
      <c r="K27" s="5">
        <v>499557.42375105357</v>
      </c>
      <c r="L27" s="5">
        <v>474148.61765301088</v>
      </c>
      <c r="M27" s="5"/>
      <c r="N27" s="5">
        <v>548853.37270190858</v>
      </c>
      <c r="O27" s="5">
        <v>520937.24482510786</v>
      </c>
      <c r="P27" s="5"/>
      <c r="Q27" s="5">
        <v>605978.47257175227</v>
      </c>
      <c r="R27" s="5">
        <v>575156.8116833003</v>
      </c>
      <c r="S27" s="5"/>
      <c r="T27" s="5">
        <v>669049.19871892931</v>
      </c>
      <c r="U27" s="5">
        <v>635019.59460924927</v>
      </c>
      <c r="V27" s="5"/>
      <c r="W27" s="5">
        <v>738684.37670191191</v>
      </c>
      <c r="X27" s="5">
        <v>701112.94406391832</v>
      </c>
      <c r="Y27" s="5"/>
      <c r="Z27" s="5">
        <v>807602.77717489738</v>
      </c>
      <c r="AA27" s="5">
        <v>766525.9732002985</v>
      </c>
      <c r="AB27" s="5"/>
      <c r="AC27" s="5">
        <v>878623.0011908795</v>
      </c>
      <c r="AD27" s="5">
        <v>833933.92159937194</v>
      </c>
      <c r="AE27" s="5"/>
      <c r="AF27" s="5">
        <v>960597.51394720527</v>
      </c>
      <c r="AG27" s="5">
        <v>911738.99476661661</v>
      </c>
      <c r="AH27" s="5"/>
      <c r="AI27" s="5">
        <v>1055388.5504896978</v>
      </c>
      <c r="AJ27" s="5">
        <v>1001708.7095694469</v>
      </c>
      <c r="AK27" s="5"/>
      <c r="AL27" s="5">
        <v>1159533.4948638675</v>
      </c>
      <c r="AM27" s="5">
        <v>1100556.5678192126</v>
      </c>
      <c r="AO27" s="9">
        <v>1.8997933569889769E-2</v>
      </c>
      <c r="AP27" s="9">
        <v>1.72834592010076E-2</v>
      </c>
      <c r="AR27" s="8">
        <v>-41076.803974598879</v>
      </c>
      <c r="AS27" s="10">
        <v>-5.0862633383073619E-2</v>
      </c>
    </row>
    <row r="28" spans="1:45" x14ac:dyDescent="0.25">
      <c r="A28" s="13" t="s">
        <v>65</v>
      </c>
      <c r="B28" s="2" t="s">
        <v>25</v>
      </c>
      <c r="C28" s="5">
        <v>36677.1</v>
      </c>
      <c r="D28" s="5">
        <v>36319.800000000003</v>
      </c>
      <c r="E28" s="5">
        <v>37122.5</v>
      </c>
      <c r="F28" s="5">
        <v>42805.1</v>
      </c>
      <c r="G28" s="5"/>
      <c r="H28" s="5">
        <v>43960.837699999996</v>
      </c>
      <c r="I28" s="5">
        <v>39808.742999999995</v>
      </c>
      <c r="J28" s="5"/>
      <c r="K28" s="5">
        <v>48927.024165003582</v>
      </c>
      <c r="L28" s="5">
        <v>46166.681670561098</v>
      </c>
      <c r="M28" s="5"/>
      <c r="N28" s="5">
        <v>53017.386731657389</v>
      </c>
      <c r="O28" s="5">
        <v>50026.276030827903</v>
      </c>
      <c r="P28" s="5"/>
      <c r="Q28" s="5">
        <v>57187.192385758004</v>
      </c>
      <c r="R28" s="5">
        <v>53960.831494731719</v>
      </c>
      <c r="S28" s="5"/>
      <c r="T28" s="5">
        <v>61105.118578902569</v>
      </c>
      <c r="U28" s="5">
        <v>57657.717918023249</v>
      </c>
      <c r="V28" s="5"/>
      <c r="W28" s="5">
        <v>64885.40184078562</v>
      </c>
      <c r="X28" s="5">
        <v>61224.726886059725</v>
      </c>
      <c r="Y28" s="5"/>
      <c r="Z28" s="5">
        <v>68926.116761591562</v>
      </c>
      <c r="AA28" s="5">
        <v>65037.47459867796</v>
      </c>
      <c r="AB28" s="5"/>
      <c r="AC28" s="5">
        <v>73887.944732798249</v>
      </c>
      <c r="AD28" s="5">
        <v>69719.368426478643</v>
      </c>
      <c r="AE28" s="5"/>
      <c r="AF28" s="5">
        <v>79991.184189233187</v>
      </c>
      <c r="AG28" s="5">
        <v>75478.278107848178</v>
      </c>
      <c r="AH28" s="5"/>
      <c r="AI28" s="5">
        <v>86598.559090188763</v>
      </c>
      <c r="AJ28" s="5">
        <v>81712.88115057032</v>
      </c>
      <c r="AK28" s="5"/>
      <c r="AL28" s="5">
        <v>92832.584347206212</v>
      </c>
      <c r="AM28" s="5">
        <v>87595.198018981508</v>
      </c>
      <c r="AO28" s="9">
        <v>1.5485709125834024E-2</v>
      </c>
      <c r="AP28" s="9">
        <v>1.3585205828501978E-2</v>
      </c>
      <c r="AR28" s="8">
        <v>-3888.6421629136021</v>
      </c>
      <c r="AS28" s="10">
        <v>-5.6417543097111111E-2</v>
      </c>
    </row>
    <row r="29" spans="1:45" x14ac:dyDescent="0.25">
      <c r="A29" s="13" t="s">
        <v>66</v>
      </c>
      <c r="B29" s="2" t="s">
        <v>26</v>
      </c>
      <c r="C29" s="5">
        <v>70043.399999999994</v>
      </c>
      <c r="D29" s="5">
        <v>73827.8</v>
      </c>
      <c r="E29" s="5">
        <v>77387.7</v>
      </c>
      <c r="F29" s="5">
        <v>86641.3</v>
      </c>
      <c r="G29" s="5"/>
      <c r="H29" s="5">
        <v>88893.973800000007</v>
      </c>
      <c r="I29" s="5">
        <v>78843.582999999999</v>
      </c>
      <c r="J29" s="5"/>
      <c r="K29" s="5">
        <v>103001.44423330648</v>
      </c>
      <c r="L29" s="5">
        <v>95994.343166439721</v>
      </c>
      <c r="M29" s="5"/>
      <c r="N29" s="5">
        <v>118635.70926807112</v>
      </c>
      <c r="O29" s="5">
        <v>110565.02238432363</v>
      </c>
      <c r="P29" s="5"/>
      <c r="Q29" s="5">
        <v>133244.71801736063</v>
      </c>
      <c r="R29" s="5">
        <v>124180.19263401751</v>
      </c>
      <c r="S29" s="5"/>
      <c r="T29" s="5">
        <v>146107.43470531201</v>
      </c>
      <c r="U29" s="5">
        <v>136167.86959317833</v>
      </c>
      <c r="V29" s="5"/>
      <c r="W29" s="5">
        <v>156012.5778272106</v>
      </c>
      <c r="X29" s="5">
        <v>145399.17421258258</v>
      </c>
      <c r="Y29" s="5"/>
      <c r="Z29" s="5">
        <v>165567.90195394025</v>
      </c>
      <c r="AA29" s="5">
        <v>154304.4577269592</v>
      </c>
      <c r="AB29" s="5"/>
      <c r="AC29" s="5">
        <v>174876.68957860931</v>
      </c>
      <c r="AD29" s="5">
        <v>162979.97640883256</v>
      </c>
      <c r="AE29" s="5"/>
      <c r="AF29" s="5">
        <v>185624.15343024512</v>
      </c>
      <c r="AG29" s="5">
        <v>172996.2993917022</v>
      </c>
      <c r="AH29" s="5"/>
      <c r="AI29" s="5">
        <v>198986.7967923762</v>
      </c>
      <c r="AJ29" s="5">
        <v>185449.89343655514</v>
      </c>
      <c r="AK29" s="5"/>
      <c r="AL29" s="5">
        <v>214365.29316861744</v>
      </c>
      <c r="AM29" s="5">
        <v>199782.20372126272</v>
      </c>
      <c r="AO29" s="9">
        <v>2.1110210465609791E-2</v>
      </c>
      <c r="AP29" s="9">
        <v>1.8792166902063201E-2</v>
      </c>
      <c r="AR29" s="8">
        <v>-11263.444226981053</v>
      </c>
      <c r="AS29" s="10">
        <v>-6.8029153562110478E-2</v>
      </c>
    </row>
    <row r="30" spans="1:45" x14ac:dyDescent="0.25">
      <c r="A30" t="s">
        <v>68</v>
      </c>
      <c r="B30" s="2" t="s">
        <v>27</v>
      </c>
      <c r="C30" s="5">
        <v>1896156.7</v>
      </c>
      <c r="D30" s="5">
        <v>2016613.8</v>
      </c>
      <c r="E30" s="5">
        <v>2064115.7</v>
      </c>
      <c r="F30" s="5">
        <v>2204023.5</v>
      </c>
      <c r="G30" s="5"/>
      <c r="H30" s="5">
        <v>2234879.8289999999</v>
      </c>
      <c r="I30" s="5">
        <v>1990233.2205000001</v>
      </c>
      <c r="J30" s="5"/>
      <c r="K30" s="5">
        <v>2424241.840150469</v>
      </c>
      <c r="L30" s="5">
        <v>2285651.0099751335</v>
      </c>
      <c r="M30" s="5"/>
      <c r="N30" s="5">
        <v>2650420.8081270433</v>
      </c>
      <c r="O30" s="5">
        <v>2498899.613323512</v>
      </c>
      <c r="P30" s="5"/>
      <c r="Q30" s="5">
        <v>2897702.0129793631</v>
      </c>
      <c r="R30" s="5">
        <v>2732044.0654395153</v>
      </c>
      <c r="S30" s="5"/>
      <c r="T30" s="5">
        <v>3168054.2690721937</v>
      </c>
      <c r="U30" s="5">
        <v>2986940.6260686647</v>
      </c>
      <c r="V30" s="5"/>
      <c r="W30" s="5">
        <v>3480675.4695521346</v>
      </c>
      <c r="X30" s="5">
        <v>3281689.6691642432</v>
      </c>
      <c r="Y30" s="5"/>
      <c r="Z30" s="5">
        <v>3805418.4768404737</v>
      </c>
      <c r="AA30" s="5">
        <v>3587867.5307528726</v>
      </c>
      <c r="AB30" s="5"/>
      <c r="AC30" s="5">
        <v>4119750.947179032</v>
      </c>
      <c r="AD30" s="5">
        <v>3884230.0125804739</v>
      </c>
      <c r="AE30" s="5"/>
      <c r="AF30" s="5">
        <v>4460047.6846567923</v>
      </c>
      <c r="AG30" s="5">
        <v>4205072.4173378339</v>
      </c>
      <c r="AH30" s="5"/>
      <c r="AI30" s="5">
        <v>4828453.3712003464</v>
      </c>
      <c r="AJ30" s="5">
        <v>4552416.8182069287</v>
      </c>
      <c r="AK30" s="5"/>
      <c r="AL30" s="5">
        <v>5227289.8422273332</v>
      </c>
      <c r="AM30" s="5">
        <v>4928452.3142204648</v>
      </c>
      <c r="AO30" s="9">
        <v>1.7773567815316582E-2</v>
      </c>
      <c r="AP30" s="9">
        <v>1.5842684446900401E-2</v>
      </c>
      <c r="AR30" s="8">
        <v>-217550.94608760113</v>
      </c>
      <c r="AS30" s="10">
        <v>-5.7168731221441726E-2</v>
      </c>
    </row>
    <row r="31" spans="1:45" ht="15.75" thickBot="1" x14ac:dyDescent="0.3"/>
    <row r="32" spans="1:45" s="1" customFormat="1" x14ac:dyDescent="0.25">
      <c r="A32" s="31" t="s">
        <v>72</v>
      </c>
      <c r="B32" s="16"/>
      <c r="C32" s="17">
        <f>SUM(C9:C10,C13,C17,C19,C21,C27)</f>
        <v>1058872.6000000001</v>
      </c>
      <c r="D32" s="17">
        <f t="shared" ref="D32:AM32" si="0">SUM(D9:D10,D13,D17,D19,D21,D27)</f>
        <v>1096787.3999999999</v>
      </c>
      <c r="E32" s="17">
        <f t="shared" si="0"/>
        <v>1170027.7</v>
      </c>
      <c r="F32" s="17">
        <f t="shared" si="0"/>
        <v>1323438.5</v>
      </c>
      <c r="G32" s="17">
        <f t="shared" si="0"/>
        <v>0</v>
      </c>
      <c r="H32" s="17">
        <f t="shared" si="0"/>
        <v>1346897.6669000001</v>
      </c>
      <c r="I32" s="17">
        <f t="shared" si="0"/>
        <v>1240406.0969</v>
      </c>
      <c r="J32" s="17">
        <f t="shared" si="0"/>
        <v>0</v>
      </c>
      <c r="K32" s="17">
        <f t="shared" si="0"/>
        <v>1474365.8239429842</v>
      </c>
      <c r="L32" s="17">
        <f t="shared" si="0"/>
        <v>1391330.3017835747</v>
      </c>
      <c r="M32" s="17">
        <f t="shared" si="0"/>
        <v>0</v>
      </c>
      <c r="N32" s="17">
        <f t="shared" si="0"/>
        <v>1599966.9843649985</v>
      </c>
      <c r="O32" s="17">
        <f t="shared" si="0"/>
        <v>1509748.9811957367</v>
      </c>
      <c r="P32" s="17">
        <f t="shared" si="0"/>
        <v>0</v>
      </c>
      <c r="Q32" s="17">
        <f t="shared" si="0"/>
        <v>1742430.5149991068</v>
      </c>
      <c r="R32" s="17">
        <f t="shared" si="0"/>
        <v>1644045.5232801079</v>
      </c>
      <c r="S32" s="17">
        <f t="shared" si="0"/>
        <v>0</v>
      </c>
      <c r="T32" s="17">
        <f t="shared" si="0"/>
        <v>1896827.5346892877</v>
      </c>
      <c r="U32" s="17">
        <f t="shared" si="0"/>
        <v>1789715.1017327388</v>
      </c>
      <c r="V32" s="17">
        <f t="shared" si="0"/>
        <v>0</v>
      </c>
      <c r="W32" s="17">
        <f t="shared" si="0"/>
        <v>2067085.6484739711</v>
      </c>
      <c r="X32" s="17">
        <f t="shared" si="0"/>
        <v>1950558.9741346822</v>
      </c>
      <c r="Y32" s="17">
        <f t="shared" si="0"/>
        <v>0</v>
      </c>
      <c r="Z32" s="17">
        <f t="shared" si="0"/>
        <v>2242521.3706538999</v>
      </c>
      <c r="AA32" s="17">
        <f t="shared" si="0"/>
        <v>2116303.8201481248</v>
      </c>
      <c r="AB32" s="17">
        <f t="shared" si="0"/>
        <v>0</v>
      </c>
      <c r="AC32" s="17">
        <f t="shared" si="0"/>
        <v>2433617.2136080302</v>
      </c>
      <c r="AD32" s="17">
        <f t="shared" si="0"/>
        <v>2296521.1156110517</v>
      </c>
      <c r="AE32" s="17">
        <f t="shared" si="0"/>
        <v>0</v>
      </c>
      <c r="AF32" s="17">
        <f t="shared" si="0"/>
        <v>2648523.7321775891</v>
      </c>
      <c r="AG32" s="17">
        <f t="shared" si="0"/>
        <v>2498947.7416452607</v>
      </c>
      <c r="AH32" s="17">
        <f t="shared" si="0"/>
        <v>0</v>
      </c>
      <c r="AI32" s="17">
        <f t="shared" si="0"/>
        <v>2887904.1810230617</v>
      </c>
      <c r="AJ32" s="17">
        <f t="shared" si="0"/>
        <v>2724244.9693616149</v>
      </c>
      <c r="AK32" s="17">
        <f t="shared" si="0"/>
        <v>0</v>
      </c>
      <c r="AL32" s="17">
        <f t="shared" si="0"/>
        <v>3142488.3841618667</v>
      </c>
      <c r="AM32" s="18">
        <f t="shared" si="0"/>
        <v>2964008.2940341346</v>
      </c>
      <c r="AN32" s="7"/>
      <c r="AO32" s="7"/>
      <c r="AP32" s="7"/>
      <c r="AQ32" s="7"/>
      <c r="AR32" s="7"/>
      <c r="AS32" s="7"/>
    </row>
    <row r="33" spans="1:45" s="1" customFormat="1" x14ac:dyDescent="0.25">
      <c r="A33" s="32" t="s">
        <v>69</v>
      </c>
      <c r="B33" s="20" t="s">
        <v>73</v>
      </c>
      <c r="C33" s="21">
        <f>SUM(C3,C5:C7,C15:C16,C22,C26,C28:C29)</f>
        <v>909574.20000000007</v>
      </c>
      <c r="D33" s="21">
        <f t="shared" ref="D33:AM33" si="1">SUM(D3,D5:D7,D15:D16,D22,D26,D28:D29)</f>
        <v>934637.70000000007</v>
      </c>
      <c r="E33" s="21">
        <f t="shared" si="1"/>
        <v>964287.89999999991</v>
      </c>
      <c r="F33" s="21">
        <f t="shared" si="1"/>
        <v>1097453.7999999998</v>
      </c>
      <c r="G33" s="21">
        <f t="shared" si="1"/>
        <v>0</v>
      </c>
      <c r="H33" s="21">
        <f t="shared" si="1"/>
        <v>1123584.0703</v>
      </c>
      <c r="I33" s="21">
        <f t="shared" si="1"/>
        <v>1016789.7744</v>
      </c>
      <c r="J33" s="21">
        <f t="shared" si="1"/>
        <v>0</v>
      </c>
      <c r="K33" s="21">
        <f t="shared" si="1"/>
        <v>1255458.7620722433</v>
      </c>
      <c r="L33" s="21">
        <f t="shared" si="1"/>
        <v>1174234.5975799458</v>
      </c>
      <c r="M33" s="21">
        <f t="shared" si="1"/>
        <v>0</v>
      </c>
      <c r="N33" s="21">
        <f t="shared" si="1"/>
        <v>1382161.6991401732</v>
      </c>
      <c r="O33" s="21">
        <f t="shared" si="1"/>
        <v>1292333.7248539177</v>
      </c>
      <c r="P33" s="21">
        <f t="shared" si="1"/>
        <v>0</v>
      </c>
      <c r="Q33" s="21">
        <f t="shared" si="1"/>
        <v>1502722.5001461226</v>
      </c>
      <c r="R33" s="21">
        <f t="shared" si="1"/>
        <v>1405116.6877374374</v>
      </c>
      <c r="S33" s="21">
        <f t="shared" si="1"/>
        <v>0</v>
      </c>
      <c r="T33" s="21">
        <f t="shared" si="1"/>
        <v>1617816.8633949021</v>
      </c>
      <c r="U33" s="21">
        <f t="shared" si="1"/>
        <v>1513019.6855088123</v>
      </c>
      <c r="V33" s="21">
        <f t="shared" si="1"/>
        <v>0</v>
      </c>
      <c r="W33" s="21">
        <f t="shared" si="1"/>
        <v>1729231.7208076804</v>
      </c>
      <c r="X33" s="21">
        <f t="shared" si="1"/>
        <v>1617447.2333225424</v>
      </c>
      <c r="Y33" s="21">
        <f t="shared" si="1"/>
        <v>0</v>
      </c>
      <c r="Z33" s="21">
        <f t="shared" si="1"/>
        <v>1842356.1452386091</v>
      </c>
      <c r="AA33" s="21">
        <f t="shared" si="1"/>
        <v>1723365.3768100142</v>
      </c>
      <c r="AB33" s="21">
        <f t="shared" si="1"/>
        <v>0</v>
      </c>
      <c r="AC33" s="21">
        <f t="shared" si="1"/>
        <v>1959838.1171279603</v>
      </c>
      <c r="AD33" s="21">
        <f t="shared" si="1"/>
        <v>1833167.2716680199</v>
      </c>
      <c r="AE33" s="21">
        <f t="shared" si="1"/>
        <v>0</v>
      </c>
      <c r="AF33" s="21">
        <f t="shared" si="1"/>
        <v>2090157.3384087472</v>
      </c>
      <c r="AG33" s="21">
        <f t="shared" si="1"/>
        <v>1954962.0509778969</v>
      </c>
      <c r="AH33" s="21">
        <f t="shared" si="1"/>
        <v>0</v>
      </c>
      <c r="AI33" s="21">
        <f t="shared" si="1"/>
        <v>2234299.820563098</v>
      </c>
      <c r="AJ33" s="21">
        <f t="shared" si="1"/>
        <v>2089644.5918417948</v>
      </c>
      <c r="AK33" s="21">
        <f t="shared" si="1"/>
        <v>0</v>
      </c>
      <c r="AL33" s="21">
        <f t="shared" si="1"/>
        <v>2386124.3901290516</v>
      </c>
      <c r="AM33" s="22">
        <f t="shared" si="1"/>
        <v>2231628.7790350383</v>
      </c>
      <c r="AN33" s="7"/>
      <c r="AO33" s="7"/>
      <c r="AP33" s="7"/>
      <c r="AQ33" s="7"/>
      <c r="AR33" s="7"/>
      <c r="AS33" s="7"/>
    </row>
    <row r="34" spans="1:45" s="1" customFormat="1" x14ac:dyDescent="0.25">
      <c r="A34" s="19" t="s">
        <v>70</v>
      </c>
      <c r="B34" s="20"/>
      <c r="C34" s="21">
        <f>C4+C20+C23</f>
        <v>1059593.5</v>
      </c>
      <c r="D34" s="21">
        <f t="shared" ref="D34:AM34" si="2">D4+D20+D23</f>
        <v>1074722.6000000001</v>
      </c>
      <c r="E34" s="21">
        <f t="shared" si="2"/>
        <v>1097099.5</v>
      </c>
      <c r="F34" s="21">
        <f t="shared" si="2"/>
        <v>1190397.7</v>
      </c>
      <c r="G34" s="21">
        <f t="shared" si="2"/>
        <v>0</v>
      </c>
      <c r="H34" s="21">
        <f t="shared" si="2"/>
        <v>1205311.966</v>
      </c>
      <c r="I34" s="21">
        <f t="shared" si="2"/>
        <v>1101518.0246000001</v>
      </c>
      <c r="J34" s="21">
        <f t="shared" si="2"/>
        <v>0</v>
      </c>
      <c r="K34" s="21">
        <f t="shared" si="2"/>
        <v>1293695.7969261799</v>
      </c>
      <c r="L34" s="21">
        <f t="shared" si="2"/>
        <v>1241895.7827283421</v>
      </c>
      <c r="M34" s="21">
        <f t="shared" si="2"/>
        <v>0</v>
      </c>
      <c r="N34" s="21">
        <f t="shared" si="2"/>
        <v>1376472.7893766672</v>
      </c>
      <c r="O34" s="21">
        <f t="shared" si="2"/>
        <v>1321271.4356681644</v>
      </c>
      <c r="P34" s="21">
        <f t="shared" si="2"/>
        <v>0</v>
      </c>
      <c r="Q34" s="21">
        <f t="shared" si="2"/>
        <v>1469480.9770362787</v>
      </c>
      <c r="R34" s="21">
        <f t="shared" si="2"/>
        <v>1410485.7799620328</v>
      </c>
      <c r="S34" s="21">
        <f t="shared" si="2"/>
        <v>0</v>
      </c>
      <c r="T34" s="21">
        <f t="shared" si="2"/>
        <v>1584951.2058438845</v>
      </c>
      <c r="U34" s="21">
        <f t="shared" si="2"/>
        <v>1521262.4009112522</v>
      </c>
      <c r="V34" s="21">
        <f t="shared" si="2"/>
        <v>0</v>
      </c>
      <c r="W34" s="21">
        <f t="shared" si="2"/>
        <v>1729153.1480295998</v>
      </c>
      <c r="X34" s="21">
        <f t="shared" si="2"/>
        <v>1659627.9049125556</v>
      </c>
      <c r="Y34" s="21">
        <f t="shared" si="2"/>
        <v>0</v>
      </c>
      <c r="Z34" s="21">
        <f t="shared" si="2"/>
        <v>1889876.5318701623</v>
      </c>
      <c r="AA34" s="21">
        <f t="shared" si="2"/>
        <v>1813859.8669511788</v>
      </c>
      <c r="AB34" s="21">
        <f t="shared" si="2"/>
        <v>0</v>
      </c>
      <c r="AC34" s="21">
        <f t="shared" si="2"/>
        <v>2052583.799803982</v>
      </c>
      <c r="AD34" s="21">
        <f t="shared" si="2"/>
        <v>1969991.3306055255</v>
      </c>
      <c r="AE34" s="21">
        <f t="shared" si="2"/>
        <v>0</v>
      </c>
      <c r="AF34" s="21">
        <f t="shared" si="2"/>
        <v>2222754.2840310549</v>
      </c>
      <c r="AG34" s="21">
        <f t="shared" si="2"/>
        <v>2133298.6270340979</v>
      </c>
      <c r="AH34" s="21">
        <f t="shared" si="2"/>
        <v>0</v>
      </c>
      <c r="AI34" s="21">
        <f t="shared" si="2"/>
        <v>2404052.7246585502</v>
      </c>
      <c r="AJ34" s="21">
        <f t="shared" si="2"/>
        <v>2307339.5072148354</v>
      </c>
      <c r="AK34" s="21">
        <f t="shared" si="2"/>
        <v>0</v>
      </c>
      <c r="AL34" s="21">
        <f t="shared" si="2"/>
        <v>2595752.3451819355</v>
      </c>
      <c r="AM34" s="22">
        <f t="shared" si="2"/>
        <v>2491329.4871811457</v>
      </c>
      <c r="AN34" s="7"/>
      <c r="AO34" s="7"/>
      <c r="AP34" s="7"/>
      <c r="AQ34" s="7"/>
      <c r="AR34" s="7"/>
      <c r="AS34" s="7"/>
    </row>
    <row r="35" spans="1:45" s="1" customFormat="1" x14ac:dyDescent="0.25">
      <c r="A35" s="23" t="s">
        <v>71</v>
      </c>
      <c r="B35" s="20"/>
      <c r="C35" s="21">
        <f>C25+C12</f>
        <v>1240537.4000000001</v>
      </c>
      <c r="D35" s="21">
        <f t="shared" ref="D35:AM35" si="3">D25+D12</f>
        <v>1200916</v>
      </c>
      <c r="E35" s="21">
        <f t="shared" si="3"/>
        <v>1243516.8</v>
      </c>
      <c r="F35" s="21">
        <f t="shared" si="3"/>
        <v>1376090.7</v>
      </c>
      <c r="G35" s="21">
        <f t="shared" si="3"/>
        <v>0</v>
      </c>
      <c r="H35" s="21">
        <f t="shared" si="3"/>
        <v>1397113.4054999999</v>
      </c>
      <c r="I35" s="21">
        <f t="shared" si="3"/>
        <v>1228194.2112</v>
      </c>
      <c r="J35" s="21">
        <f t="shared" si="3"/>
        <v>0</v>
      </c>
      <c r="K35" s="21">
        <f t="shared" si="3"/>
        <v>1498526.1106904431</v>
      </c>
      <c r="L35" s="21">
        <f t="shared" si="3"/>
        <v>1416127.4827574503</v>
      </c>
      <c r="M35" s="21">
        <f t="shared" si="3"/>
        <v>0</v>
      </c>
      <c r="N35" s="21">
        <f t="shared" si="3"/>
        <v>1595557.6602096851</v>
      </c>
      <c r="O35" s="21">
        <f t="shared" si="3"/>
        <v>1507838.9959247219</v>
      </c>
      <c r="P35" s="21">
        <f t="shared" si="3"/>
        <v>0</v>
      </c>
      <c r="Q35" s="21">
        <f t="shared" si="3"/>
        <v>1679549.5999974378</v>
      </c>
      <c r="R35" s="21">
        <f t="shared" si="3"/>
        <v>1587228.2338272296</v>
      </c>
      <c r="S35" s="21">
        <f t="shared" si="3"/>
        <v>0</v>
      </c>
      <c r="T35" s="21">
        <f t="shared" si="3"/>
        <v>1763858.3537082241</v>
      </c>
      <c r="U35" s="21">
        <f t="shared" si="3"/>
        <v>1666915.964257536</v>
      </c>
      <c r="V35" s="21">
        <f t="shared" si="3"/>
        <v>0</v>
      </c>
      <c r="W35" s="21">
        <f t="shared" si="3"/>
        <v>1870915.1693524553</v>
      </c>
      <c r="X35" s="21">
        <f t="shared" si="3"/>
        <v>1768111.4907962075</v>
      </c>
      <c r="Y35" s="21">
        <f t="shared" si="3"/>
        <v>0</v>
      </c>
      <c r="Z35" s="21">
        <f t="shared" si="3"/>
        <v>2024766.4387021956</v>
      </c>
      <c r="AA35" s="21">
        <f t="shared" si="3"/>
        <v>1913564.8498692017</v>
      </c>
      <c r="AB35" s="21">
        <f t="shared" si="3"/>
        <v>0</v>
      </c>
      <c r="AC35" s="21">
        <f t="shared" si="3"/>
        <v>2221774.290151435</v>
      </c>
      <c r="AD35" s="21">
        <f t="shared" si="3"/>
        <v>2099827.9778562756</v>
      </c>
      <c r="AE35" s="21">
        <f t="shared" si="3"/>
        <v>0</v>
      </c>
      <c r="AF35" s="21">
        <f t="shared" si="3"/>
        <v>2459775.0284551159</v>
      </c>
      <c r="AG35" s="21">
        <f t="shared" si="3"/>
        <v>2324861.2545961356</v>
      </c>
      <c r="AH35" s="21">
        <f t="shared" si="3"/>
        <v>0</v>
      </c>
      <c r="AI35" s="21">
        <f t="shared" si="3"/>
        <v>2710927.1302523795</v>
      </c>
      <c r="AJ35" s="21">
        <f t="shared" si="3"/>
        <v>2562339.0170425083</v>
      </c>
      <c r="AK35" s="21">
        <f t="shared" si="3"/>
        <v>0</v>
      </c>
      <c r="AL35" s="21">
        <f t="shared" si="3"/>
        <v>2961092.7648770548</v>
      </c>
      <c r="AM35" s="22">
        <f t="shared" si="3"/>
        <v>2798889.630263323</v>
      </c>
      <c r="AN35" s="7"/>
      <c r="AO35" s="7"/>
      <c r="AP35" s="7"/>
      <c r="AQ35" s="7"/>
      <c r="AR35" s="7"/>
      <c r="AS35" s="7"/>
    </row>
    <row r="36" spans="1:45" s="1" customFormat="1" x14ac:dyDescent="0.25">
      <c r="A36" s="24" t="s">
        <v>46</v>
      </c>
      <c r="B36" s="20"/>
      <c r="C36" s="21">
        <f>C8</f>
        <v>2665030.5</v>
      </c>
      <c r="D36" s="21">
        <f t="shared" ref="D36:AM36" si="4">D8</f>
        <v>2747491.6</v>
      </c>
      <c r="E36" s="21">
        <f t="shared" si="4"/>
        <v>2795291</v>
      </c>
      <c r="F36" s="21">
        <f t="shared" si="4"/>
        <v>2989563.8</v>
      </c>
      <c r="G36" s="21">
        <f t="shared" si="4"/>
        <v>0</v>
      </c>
      <c r="H36" s="21">
        <f t="shared" si="4"/>
        <v>3019459.4379999996</v>
      </c>
      <c r="I36" s="21">
        <f t="shared" si="4"/>
        <v>2801221.2806000002</v>
      </c>
      <c r="J36" s="21">
        <f t="shared" si="4"/>
        <v>0</v>
      </c>
      <c r="K36" s="21">
        <f t="shared" si="4"/>
        <v>3148420.2867474356</v>
      </c>
      <c r="L36" s="21">
        <f t="shared" si="4"/>
        <v>3101104.0501776282</v>
      </c>
      <c r="M36" s="21">
        <f t="shared" si="4"/>
        <v>0</v>
      </c>
      <c r="N36" s="21">
        <f t="shared" si="4"/>
        <v>3309021.3633102789</v>
      </c>
      <c r="O36" s="21">
        <f t="shared" si="4"/>
        <v>3259291.5231425022</v>
      </c>
      <c r="P36" s="21">
        <f t="shared" si="4"/>
        <v>0</v>
      </c>
      <c r="Q36" s="21">
        <f t="shared" si="4"/>
        <v>3477814.7088347068</v>
      </c>
      <c r="R36" s="21">
        <f t="shared" si="4"/>
        <v>3425548.1470285072</v>
      </c>
      <c r="S36" s="21">
        <f t="shared" si="4"/>
        <v>0</v>
      </c>
      <c r="T36" s="21">
        <f t="shared" si="4"/>
        <v>3691552.1026289011</v>
      </c>
      <c r="U36" s="21">
        <f t="shared" si="4"/>
        <v>3636073.3746671379</v>
      </c>
      <c r="V36" s="21">
        <f t="shared" si="4"/>
        <v>0</v>
      </c>
      <c r="W36" s="21">
        <f t="shared" si="4"/>
        <v>3937823.3442956614</v>
      </c>
      <c r="X36" s="21">
        <f t="shared" si="4"/>
        <v>3878643.5131552364</v>
      </c>
      <c r="Y36" s="21">
        <f t="shared" si="4"/>
        <v>0</v>
      </c>
      <c r="Z36" s="21">
        <f t="shared" si="4"/>
        <v>4159221.0958097796</v>
      </c>
      <c r="AA36" s="21">
        <f t="shared" si="4"/>
        <v>4096713.9743356085</v>
      </c>
      <c r="AB36" s="21">
        <f t="shared" si="4"/>
        <v>0</v>
      </c>
      <c r="AC36" s="21">
        <f t="shared" si="4"/>
        <v>4371383.1722840127</v>
      </c>
      <c r="AD36" s="21">
        <f t="shared" si="4"/>
        <v>4305687.5594118377</v>
      </c>
      <c r="AE36" s="21">
        <f t="shared" si="4"/>
        <v>0</v>
      </c>
      <c r="AF36" s="21">
        <f t="shared" si="4"/>
        <v>4617157.1242192388</v>
      </c>
      <c r="AG36" s="21">
        <f t="shared" si="4"/>
        <v>4547767.8817190845</v>
      </c>
      <c r="AH36" s="21">
        <f t="shared" si="4"/>
        <v>0</v>
      </c>
      <c r="AI36" s="21">
        <f t="shared" si="4"/>
        <v>4900915.5222621234</v>
      </c>
      <c r="AJ36" s="21">
        <f t="shared" si="4"/>
        <v>4827261.7984451056</v>
      </c>
      <c r="AK36" s="21">
        <f t="shared" si="4"/>
        <v>0</v>
      </c>
      <c r="AL36" s="21">
        <f t="shared" si="4"/>
        <v>5227865.953250723</v>
      </c>
      <c r="AM36" s="22">
        <f t="shared" si="4"/>
        <v>5149298.6338745682</v>
      </c>
      <c r="AN36" s="7"/>
      <c r="AO36" s="7"/>
      <c r="AP36" s="7"/>
      <c r="AQ36" s="7"/>
      <c r="AR36" s="7"/>
      <c r="AS36" s="7"/>
    </row>
    <row r="37" spans="1:45" s="1" customFormat="1" x14ac:dyDescent="0.25">
      <c r="A37" s="24" t="s">
        <v>50</v>
      </c>
      <c r="B37" s="20"/>
      <c r="C37" s="21">
        <f>C14</f>
        <v>2039039.7</v>
      </c>
      <c r="D37" s="21">
        <f t="shared" ref="D37:AM37" si="5">D14</f>
        <v>2076883.7</v>
      </c>
      <c r="E37" s="21">
        <f t="shared" si="5"/>
        <v>2099997.6</v>
      </c>
      <c r="F37" s="21">
        <f t="shared" si="5"/>
        <v>2243932.7000000002</v>
      </c>
      <c r="G37" s="21">
        <f t="shared" si="5"/>
        <v>0</v>
      </c>
      <c r="H37" s="21">
        <f t="shared" si="5"/>
        <v>2273103.8251</v>
      </c>
      <c r="I37" s="21">
        <f t="shared" si="5"/>
        <v>2006075.8338000001</v>
      </c>
      <c r="J37" s="21">
        <f t="shared" si="5"/>
        <v>0</v>
      </c>
      <c r="K37" s="21">
        <f t="shared" si="5"/>
        <v>2413999.7005800032</v>
      </c>
      <c r="L37" s="21">
        <f t="shared" si="5"/>
        <v>2321707.7832180276</v>
      </c>
      <c r="M37" s="21">
        <f t="shared" si="5"/>
        <v>0</v>
      </c>
      <c r="N37" s="21">
        <f t="shared" si="5"/>
        <v>2559813.8843341926</v>
      </c>
      <c r="O37" s="21">
        <f t="shared" si="5"/>
        <v>2461947.2062984635</v>
      </c>
      <c r="P37" s="21">
        <f t="shared" si="5"/>
        <v>0</v>
      </c>
      <c r="Q37" s="21">
        <f t="shared" si="5"/>
        <v>2730975.2116055065</v>
      </c>
      <c r="R37" s="21">
        <f t="shared" si="5"/>
        <v>2626564.7021565861</v>
      </c>
      <c r="S37" s="21">
        <f t="shared" si="5"/>
        <v>0</v>
      </c>
      <c r="T37" s="21">
        <f t="shared" si="5"/>
        <v>2953172.4166416037</v>
      </c>
      <c r="U37" s="21">
        <f t="shared" si="5"/>
        <v>2840266.8746206718</v>
      </c>
      <c r="V37" s="21">
        <f t="shared" si="5"/>
        <v>0</v>
      </c>
      <c r="W37" s="21">
        <f t="shared" si="5"/>
        <v>3235829.2318337648</v>
      </c>
      <c r="X37" s="21">
        <f t="shared" si="5"/>
        <v>3112117.1684105122</v>
      </c>
      <c r="Y37" s="21">
        <f t="shared" si="5"/>
        <v>0</v>
      </c>
      <c r="Z37" s="21">
        <f t="shared" si="5"/>
        <v>3549161.4897053828</v>
      </c>
      <c r="AA37" s="21">
        <f t="shared" si="5"/>
        <v>3413470.1228698799</v>
      </c>
      <c r="AB37" s="21">
        <f t="shared" si="5"/>
        <v>0</v>
      </c>
      <c r="AC37" s="21">
        <f t="shared" si="5"/>
        <v>3880294.1636938574</v>
      </c>
      <c r="AD37" s="21">
        <f t="shared" si="5"/>
        <v>3731942.9488160159</v>
      </c>
      <c r="AE37" s="21">
        <f t="shared" si="5"/>
        <v>0</v>
      </c>
      <c r="AF37" s="21">
        <f t="shared" si="5"/>
        <v>4242321.13429318</v>
      </c>
      <c r="AG37" s="21">
        <f t="shared" si="5"/>
        <v>4080128.9221503716</v>
      </c>
      <c r="AH37" s="21">
        <f t="shared" si="5"/>
        <v>0</v>
      </c>
      <c r="AI37" s="21">
        <f t="shared" si="5"/>
        <v>4615388.9416615404</v>
      </c>
      <c r="AJ37" s="21">
        <f t="shared" si="5"/>
        <v>4438933.6195275495</v>
      </c>
      <c r="AK37" s="21">
        <f t="shared" si="5"/>
        <v>0</v>
      </c>
      <c r="AL37" s="21">
        <f t="shared" si="5"/>
        <v>4996626.0162264034</v>
      </c>
      <c r="AM37" s="22">
        <f t="shared" si="5"/>
        <v>4805595.2570811287</v>
      </c>
      <c r="AN37" s="7"/>
      <c r="AO37" s="7"/>
      <c r="AP37" s="7"/>
      <c r="AQ37" s="7"/>
      <c r="AR37" s="7"/>
      <c r="AS37" s="7"/>
    </row>
    <row r="38" spans="1:45" s="1" customFormat="1" x14ac:dyDescent="0.25">
      <c r="A38" s="24" t="s">
        <v>54</v>
      </c>
      <c r="B38" s="20"/>
      <c r="C38" s="21">
        <f>C18</f>
        <v>1622676.5</v>
      </c>
      <c r="D38" s="21">
        <f t="shared" ref="D38:AM38" si="6">D18</f>
        <v>1545251.8</v>
      </c>
      <c r="E38" s="21">
        <f t="shared" si="6"/>
        <v>1557278.5</v>
      </c>
      <c r="F38" s="21">
        <f t="shared" si="6"/>
        <v>1621400.1</v>
      </c>
      <c r="G38" s="21">
        <f t="shared" si="6"/>
        <v>0</v>
      </c>
      <c r="H38" s="21">
        <f t="shared" si="6"/>
        <v>1627885.7004000002</v>
      </c>
      <c r="I38" s="21">
        <f t="shared" si="6"/>
        <v>1439803.2888000002</v>
      </c>
      <c r="J38" s="21">
        <f t="shared" si="6"/>
        <v>0</v>
      </c>
      <c r="K38" s="21">
        <f t="shared" si="6"/>
        <v>1680765.9668199308</v>
      </c>
      <c r="L38" s="21">
        <f t="shared" si="6"/>
        <v>1603626.4489867811</v>
      </c>
      <c r="M38" s="21">
        <f t="shared" si="6"/>
        <v>0</v>
      </c>
      <c r="N38" s="21">
        <f t="shared" si="6"/>
        <v>1709653.1833704081</v>
      </c>
      <c r="O38" s="21">
        <f t="shared" si="6"/>
        <v>1631187.8736065342</v>
      </c>
      <c r="P38" s="21">
        <f t="shared" si="6"/>
        <v>0</v>
      </c>
      <c r="Q38" s="21">
        <f t="shared" si="6"/>
        <v>1734805.4641729984</v>
      </c>
      <c r="R38" s="21">
        <f t="shared" si="6"/>
        <v>1655185.7790518065</v>
      </c>
      <c r="S38" s="21">
        <f t="shared" si="6"/>
        <v>0</v>
      </c>
      <c r="T38" s="21">
        <f t="shared" si="6"/>
        <v>1775254.4033506482</v>
      </c>
      <c r="U38" s="21">
        <f t="shared" si="6"/>
        <v>1693778.2957847957</v>
      </c>
      <c r="V38" s="21">
        <f t="shared" si="6"/>
        <v>0</v>
      </c>
      <c r="W38" s="21">
        <f t="shared" si="6"/>
        <v>1863426.4281154734</v>
      </c>
      <c r="X38" s="21">
        <f t="shared" si="6"/>
        <v>1777903.6254052636</v>
      </c>
      <c r="Y38" s="21">
        <f t="shared" si="6"/>
        <v>0</v>
      </c>
      <c r="Z38" s="21">
        <f t="shared" si="6"/>
        <v>1982839.0200347078</v>
      </c>
      <c r="AA38" s="21">
        <f t="shared" si="6"/>
        <v>1891835.7221540224</v>
      </c>
      <c r="AB38" s="21">
        <f t="shared" si="6"/>
        <v>0</v>
      </c>
      <c r="AC38" s="21">
        <f t="shared" si="6"/>
        <v>2146624.0784308817</v>
      </c>
      <c r="AD38" s="21">
        <f t="shared" si="6"/>
        <v>2048103.7908667012</v>
      </c>
      <c r="AE38" s="21">
        <f t="shared" si="6"/>
        <v>0</v>
      </c>
      <c r="AF38" s="21">
        <f t="shared" si="6"/>
        <v>2278549.9785698839</v>
      </c>
      <c r="AG38" s="21">
        <f t="shared" si="6"/>
        <v>2173974.8918680926</v>
      </c>
      <c r="AH38" s="21">
        <f t="shared" si="6"/>
        <v>0</v>
      </c>
      <c r="AI38" s="21">
        <f t="shared" si="6"/>
        <v>2442577.3973285239</v>
      </c>
      <c r="AJ38" s="21">
        <f t="shared" si="6"/>
        <v>2330474.1977042668</v>
      </c>
      <c r="AK38" s="21">
        <f t="shared" si="6"/>
        <v>0</v>
      </c>
      <c r="AL38" s="21">
        <f t="shared" si="6"/>
        <v>2579907.3627397753</v>
      </c>
      <c r="AM38" s="22">
        <f t="shared" si="6"/>
        <v>2461501.3419464822</v>
      </c>
      <c r="AN38" s="7"/>
      <c r="AO38" s="7"/>
      <c r="AP38" s="7"/>
      <c r="AQ38" s="7"/>
      <c r="AR38" s="7"/>
      <c r="AS38" s="7"/>
    </row>
    <row r="39" spans="1:45" s="1" customFormat="1" x14ac:dyDescent="0.25">
      <c r="A39" s="24" t="s">
        <v>62</v>
      </c>
      <c r="B39" s="20"/>
      <c r="C39" s="21">
        <f>C24</f>
        <v>379956.4</v>
      </c>
      <c r="D39" s="21">
        <f t="shared" ref="D39:AM39" si="7">D24</f>
        <v>404429.1</v>
      </c>
      <c r="E39" s="21">
        <f t="shared" si="7"/>
        <v>419955.4</v>
      </c>
      <c r="F39" s="21">
        <f t="shared" si="7"/>
        <v>498331.8</v>
      </c>
      <c r="G39" s="21">
        <f t="shared" si="7"/>
        <v>0</v>
      </c>
      <c r="H39" s="21">
        <f t="shared" si="7"/>
        <v>514776.74939999997</v>
      </c>
      <c r="I39" s="21">
        <f t="shared" si="7"/>
        <v>475408.53719999996</v>
      </c>
      <c r="J39" s="21">
        <f t="shared" si="7"/>
        <v>0</v>
      </c>
      <c r="K39" s="21">
        <f t="shared" si="7"/>
        <v>585013.46778932388</v>
      </c>
      <c r="L39" s="21">
        <f t="shared" si="7"/>
        <v>542986.09182939073</v>
      </c>
      <c r="M39" s="21">
        <f t="shared" si="7"/>
        <v>0</v>
      </c>
      <c r="N39" s="21">
        <f t="shared" si="7"/>
        <v>649276.00760663149</v>
      </c>
      <c r="O39" s="21">
        <f t="shared" si="7"/>
        <v>602632.00985977089</v>
      </c>
      <c r="P39" s="21">
        <f t="shared" si="7"/>
        <v>0</v>
      </c>
      <c r="Q39" s="21">
        <f t="shared" si="7"/>
        <v>705961.09289338451</v>
      </c>
      <c r="R39" s="21">
        <f t="shared" si="7"/>
        <v>655244.83780231327</v>
      </c>
      <c r="S39" s="21">
        <f t="shared" si="7"/>
        <v>0</v>
      </c>
      <c r="T39" s="21">
        <f t="shared" si="7"/>
        <v>754374.83556855633</v>
      </c>
      <c r="U39" s="21">
        <f t="shared" si="7"/>
        <v>700180.5365057356</v>
      </c>
      <c r="V39" s="21">
        <f t="shared" si="7"/>
        <v>0</v>
      </c>
      <c r="W39" s="21">
        <f t="shared" si="7"/>
        <v>793223.01636507374</v>
      </c>
      <c r="X39" s="21">
        <f t="shared" si="7"/>
        <v>736237.86343376967</v>
      </c>
      <c r="Y39" s="21">
        <f t="shared" si="7"/>
        <v>0</v>
      </c>
      <c r="Z39" s="21">
        <f t="shared" si="7"/>
        <v>824750.72051009152</v>
      </c>
      <c r="AA39" s="21">
        <f t="shared" si="7"/>
        <v>765500.61685848481</v>
      </c>
      <c r="AB39" s="21">
        <f t="shared" si="7"/>
        <v>0</v>
      </c>
      <c r="AC39" s="21">
        <f t="shared" si="7"/>
        <v>858272.82943323092</v>
      </c>
      <c r="AD39" s="21">
        <f t="shared" si="7"/>
        <v>796614.49699330865</v>
      </c>
      <c r="AE39" s="21">
        <f t="shared" si="7"/>
        <v>0</v>
      </c>
      <c r="AF39" s="21">
        <f t="shared" si="7"/>
        <v>902053.3694620888</v>
      </c>
      <c r="AG39" s="21">
        <f t="shared" si="7"/>
        <v>837249.84239532356</v>
      </c>
      <c r="AH39" s="21">
        <f t="shared" si="7"/>
        <v>0</v>
      </c>
      <c r="AI39" s="21">
        <f t="shared" si="7"/>
        <v>948067.15703122376</v>
      </c>
      <c r="AJ39" s="21">
        <f t="shared" si="7"/>
        <v>879957.99880212604</v>
      </c>
      <c r="AK39" s="21">
        <f t="shared" si="7"/>
        <v>0</v>
      </c>
      <c r="AL39" s="21">
        <f t="shared" si="7"/>
        <v>996428.11020955094</v>
      </c>
      <c r="AM39" s="22">
        <f t="shared" si="7"/>
        <v>924844.70040691819</v>
      </c>
      <c r="AN39" s="7"/>
      <c r="AO39" s="7"/>
      <c r="AP39" s="7"/>
      <c r="AQ39" s="7"/>
      <c r="AR39" s="7"/>
      <c r="AS39" s="7"/>
    </row>
    <row r="40" spans="1:45" x14ac:dyDescent="0.25">
      <c r="A40" s="25" t="s">
        <v>68</v>
      </c>
      <c r="B40" s="26"/>
      <c r="C40" s="21">
        <f>C30</f>
        <v>1896156.7</v>
      </c>
      <c r="D40" s="21">
        <f t="shared" ref="D40:AM40" si="8">D30</f>
        <v>2016613.8</v>
      </c>
      <c r="E40" s="21">
        <f t="shared" si="8"/>
        <v>2064115.7</v>
      </c>
      <c r="F40" s="21">
        <f t="shared" si="8"/>
        <v>2204023.5</v>
      </c>
      <c r="G40" s="21">
        <f t="shared" si="8"/>
        <v>0</v>
      </c>
      <c r="H40" s="21">
        <f t="shared" si="8"/>
        <v>2234879.8289999999</v>
      </c>
      <c r="I40" s="21">
        <f t="shared" si="8"/>
        <v>1990233.2205000001</v>
      </c>
      <c r="J40" s="21">
        <f t="shared" si="8"/>
        <v>0</v>
      </c>
      <c r="K40" s="21">
        <f t="shared" si="8"/>
        <v>2424241.840150469</v>
      </c>
      <c r="L40" s="21">
        <f t="shared" si="8"/>
        <v>2285651.0099751335</v>
      </c>
      <c r="M40" s="21">
        <f t="shared" si="8"/>
        <v>0</v>
      </c>
      <c r="N40" s="21">
        <f t="shared" si="8"/>
        <v>2650420.8081270433</v>
      </c>
      <c r="O40" s="21">
        <f t="shared" si="8"/>
        <v>2498899.613323512</v>
      </c>
      <c r="P40" s="21">
        <f t="shared" si="8"/>
        <v>0</v>
      </c>
      <c r="Q40" s="21">
        <f t="shared" si="8"/>
        <v>2897702.0129793631</v>
      </c>
      <c r="R40" s="21">
        <f t="shared" si="8"/>
        <v>2732044.0654395153</v>
      </c>
      <c r="S40" s="21">
        <f t="shared" si="8"/>
        <v>0</v>
      </c>
      <c r="T40" s="21">
        <f t="shared" si="8"/>
        <v>3168054.2690721937</v>
      </c>
      <c r="U40" s="21">
        <f t="shared" si="8"/>
        <v>2986940.6260686647</v>
      </c>
      <c r="V40" s="21">
        <f t="shared" si="8"/>
        <v>0</v>
      </c>
      <c r="W40" s="21">
        <f t="shared" si="8"/>
        <v>3480675.4695521346</v>
      </c>
      <c r="X40" s="21">
        <f t="shared" si="8"/>
        <v>3281689.6691642432</v>
      </c>
      <c r="Y40" s="21">
        <f t="shared" si="8"/>
        <v>0</v>
      </c>
      <c r="Z40" s="21">
        <f t="shared" si="8"/>
        <v>3805418.4768404737</v>
      </c>
      <c r="AA40" s="21">
        <f t="shared" si="8"/>
        <v>3587867.5307528726</v>
      </c>
      <c r="AB40" s="21">
        <f t="shared" si="8"/>
        <v>0</v>
      </c>
      <c r="AC40" s="21">
        <f t="shared" si="8"/>
        <v>4119750.947179032</v>
      </c>
      <c r="AD40" s="21">
        <f t="shared" si="8"/>
        <v>3884230.0125804739</v>
      </c>
      <c r="AE40" s="21">
        <f t="shared" si="8"/>
        <v>0</v>
      </c>
      <c r="AF40" s="21">
        <f t="shared" si="8"/>
        <v>4460047.6846567923</v>
      </c>
      <c r="AG40" s="21">
        <f t="shared" si="8"/>
        <v>4205072.4173378339</v>
      </c>
      <c r="AH40" s="21">
        <f t="shared" si="8"/>
        <v>0</v>
      </c>
      <c r="AI40" s="21">
        <f t="shared" si="8"/>
        <v>4828453.3712003464</v>
      </c>
      <c r="AJ40" s="21">
        <f t="shared" si="8"/>
        <v>4552416.8182069287</v>
      </c>
      <c r="AK40" s="21">
        <f t="shared" si="8"/>
        <v>0</v>
      </c>
      <c r="AL40" s="21">
        <f t="shared" si="8"/>
        <v>5227289.8422273332</v>
      </c>
      <c r="AM40" s="22">
        <f t="shared" si="8"/>
        <v>4928452.3142204648</v>
      </c>
    </row>
    <row r="41" spans="1:45" ht="15.75" thickBot="1" x14ac:dyDescent="0.3">
      <c r="A41" s="27" t="s">
        <v>49</v>
      </c>
      <c r="B41" s="28" t="s">
        <v>74</v>
      </c>
      <c r="C41" s="29">
        <f>C11</f>
        <v>205389.1</v>
      </c>
      <c r="D41" s="29">
        <f t="shared" ref="D41:AM41" si="9">D11</f>
        <v>185586.1</v>
      </c>
      <c r="E41" s="29">
        <f t="shared" si="9"/>
        <v>184773.5</v>
      </c>
      <c r="F41" s="29">
        <f t="shared" si="9"/>
        <v>194387.4</v>
      </c>
      <c r="G41" s="29">
        <f t="shared" si="9"/>
        <v>0</v>
      </c>
      <c r="H41" s="29">
        <f t="shared" si="9"/>
        <v>198858.31019999998</v>
      </c>
      <c r="I41" s="29">
        <f t="shared" si="9"/>
        <v>176892.53400000001</v>
      </c>
      <c r="J41" s="29">
        <f t="shared" si="9"/>
        <v>0</v>
      </c>
      <c r="K41" s="29">
        <f t="shared" si="9"/>
        <v>213348.20360947028</v>
      </c>
      <c r="L41" s="29">
        <f t="shared" si="9"/>
        <v>199531.14221604809</v>
      </c>
      <c r="M41" s="29">
        <f t="shared" si="9"/>
        <v>0</v>
      </c>
      <c r="N41" s="29">
        <f t="shared" si="9"/>
        <v>218773.94859492089</v>
      </c>
      <c r="O41" s="29">
        <f t="shared" si="9"/>
        <v>204605.49989051739</v>
      </c>
      <c r="P41" s="29">
        <f t="shared" si="9"/>
        <v>0</v>
      </c>
      <c r="Q41" s="29">
        <f t="shared" si="9"/>
        <v>225758.34898634881</v>
      </c>
      <c r="R41" s="29">
        <f t="shared" si="9"/>
        <v>211137.56983166767</v>
      </c>
      <c r="S41" s="29">
        <f t="shared" si="9"/>
        <v>0</v>
      </c>
      <c r="T41" s="29">
        <f t="shared" si="9"/>
        <v>234070.27129424532</v>
      </c>
      <c r="U41" s="29">
        <f t="shared" si="9"/>
        <v>218911.18743916095</v>
      </c>
      <c r="V41" s="29">
        <f t="shared" si="9"/>
        <v>0</v>
      </c>
      <c r="W41" s="29">
        <f t="shared" si="9"/>
        <v>246088.58859019665</v>
      </c>
      <c r="X41" s="29">
        <f t="shared" si="9"/>
        <v>230151.16292058383</v>
      </c>
      <c r="Y41" s="29">
        <f t="shared" si="9"/>
        <v>0</v>
      </c>
      <c r="Z41" s="29">
        <f t="shared" si="9"/>
        <v>259850.58322327951</v>
      </c>
      <c r="AA41" s="29">
        <f t="shared" si="9"/>
        <v>243021.89003172721</v>
      </c>
      <c r="AB41" s="29">
        <f t="shared" si="9"/>
        <v>0</v>
      </c>
      <c r="AC41" s="29">
        <f t="shared" si="9"/>
        <v>274460.26218173373</v>
      </c>
      <c r="AD41" s="29">
        <f t="shared" si="9"/>
        <v>256685.40292132314</v>
      </c>
      <c r="AE41" s="29">
        <f t="shared" si="9"/>
        <v>0</v>
      </c>
      <c r="AF41" s="29">
        <f t="shared" si="9"/>
        <v>292770.08625479642</v>
      </c>
      <c r="AG41" s="29">
        <f t="shared" si="9"/>
        <v>273809.42857171263</v>
      </c>
      <c r="AH41" s="29">
        <f t="shared" si="9"/>
        <v>0</v>
      </c>
      <c r="AI41" s="29">
        <f t="shared" si="9"/>
        <v>312301.39738365932</v>
      </c>
      <c r="AJ41" s="29">
        <f t="shared" si="9"/>
        <v>292075.8341593247</v>
      </c>
      <c r="AK41" s="29">
        <f t="shared" si="9"/>
        <v>0</v>
      </c>
      <c r="AL41" s="29">
        <f t="shared" si="9"/>
        <v>331494.62426417769</v>
      </c>
      <c r="AM41" s="30">
        <f t="shared" si="9"/>
        <v>310026.05083558831</v>
      </c>
    </row>
    <row r="43" spans="1:45" x14ac:dyDescent="0.25">
      <c r="C43">
        <v>2011</v>
      </c>
      <c r="D43">
        <v>2015</v>
      </c>
      <c r="E43">
        <v>2020</v>
      </c>
      <c r="F43">
        <v>2025</v>
      </c>
      <c r="G43">
        <v>2030</v>
      </c>
      <c r="H43">
        <v>2035</v>
      </c>
      <c r="I43">
        <v>2040</v>
      </c>
      <c r="J43">
        <v>2045</v>
      </c>
      <c r="K43">
        <v>2050</v>
      </c>
    </row>
    <row r="44" spans="1:45" x14ac:dyDescent="0.25">
      <c r="B44" t="s">
        <v>75</v>
      </c>
      <c r="C44">
        <v>2665030.5</v>
      </c>
      <c r="D44">
        <v>2795291</v>
      </c>
      <c r="E44">
        <v>2801221.2806000002</v>
      </c>
      <c r="F44">
        <v>3101104.0501776282</v>
      </c>
      <c r="G44">
        <v>3259291.5231425022</v>
      </c>
      <c r="H44">
        <v>3425548.1470285072</v>
      </c>
      <c r="I44">
        <v>3636073.3746671379</v>
      </c>
      <c r="J44">
        <v>3878643.5131552364</v>
      </c>
      <c r="K44">
        <v>4096713.9743356085</v>
      </c>
    </row>
    <row r="45" spans="1:45" x14ac:dyDescent="0.25">
      <c r="B45" t="s">
        <v>76</v>
      </c>
      <c r="C45">
        <v>2039039.7</v>
      </c>
      <c r="D45">
        <v>2099997.6</v>
      </c>
      <c r="E45">
        <v>2006075.8338000001</v>
      </c>
      <c r="F45">
        <v>2321707.7832180276</v>
      </c>
      <c r="G45">
        <v>2461947.2062984635</v>
      </c>
      <c r="H45">
        <v>2626564.7021565861</v>
      </c>
      <c r="I45">
        <v>2840266.8746206718</v>
      </c>
      <c r="J45">
        <v>3112117.1684105122</v>
      </c>
      <c r="K45">
        <v>3413470.1228698799</v>
      </c>
    </row>
    <row r="46" spans="1:45" x14ac:dyDescent="0.25">
      <c r="B46" t="s">
        <v>77</v>
      </c>
      <c r="C46">
        <v>1622676.5</v>
      </c>
      <c r="D46">
        <v>1557278.5</v>
      </c>
      <c r="E46">
        <v>1439803.2888000002</v>
      </c>
      <c r="F46">
        <v>1603626.4489867811</v>
      </c>
      <c r="G46">
        <v>1631187.8736065342</v>
      </c>
      <c r="H46">
        <v>1655185.7790518065</v>
      </c>
      <c r="I46">
        <v>1693778.2957847957</v>
      </c>
      <c r="J46">
        <v>1777903.6254052636</v>
      </c>
      <c r="K46">
        <v>1891835.7221540224</v>
      </c>
    </row>
    <row r="47" spans="1:45" x14ac:dyDescent="0.25">
      <c r="B47" t="s">
        <v>78</v>
      </c>
      <c r="C47">
        <v>379956.4</v>
      </c>
      <c r="D47">
        <v>419955.4</v>
      </c>
      <c r="E47">
        <v>475408.53719999996</v>
      </c>
      <c r="F47">
        <v>542986.09182939073</v>
      </c>
      <c r="G47">
        <v>602632.00985977089</v>
      </c>
      <c r="H47">
        <v>655244.83780231327</v>
      </c>
      <c r="I47">
        <v>700180.5365057356</v>
      </c>
      <c r="J47">
        <v>736237.86343376967</v>
      </c>
      <c r="K47">
        <v>765500.61685848481</v>
      </c>
    </row>
    <row r="48" spans="1:45" x14ac:dyDescent="0.25">
      <c r="B48" t="s">
        <v>79</v>
      </c>
      <c r="C48">
        <v>1896156.7</v>
      </c>
      <c r="D48">
        <v>2064115.7</v>
      </c>
      <c r="E48">
        <v>1990233.2205000001</v>
      </c>
      <c r="F48">
        <v>2285651.0099751335</v>
      </c>
      <c r="G48">
        <v>2498899.613323512</v>
      </c>
      <c r="H48">
        <v>2732044.0654395153</v>
      </c>
      <c r="I48">
        <v>2986940.6260686647</v>
      </c>
      <c r="J48">
        <v>3281689.6691642432</v>
      </c>
      <c r="K48">
        <v>3587867.5307528726</v>
      </c>
    </row>
    <row r="49" spans="2:11" x14ac:dyDescent="0.25">
      <c r="B49" t="s">
        <v>71</v>
      </c>
      <c r="C49">
        <v>1240537.4000000001</v>
      </c>
      <c r="D49">
        <v>1243516.8</v>
      </c>
      <c r="E49">
        <v>1228194.2112</v>
      </c>
      <c r="F49">
        <v>1416127.4827574503</v>
      </c>
      <c r="G49">
        <v>1507838.9959247219</v>
      </c>
      <c r="H49">
        <v>1587228.2338272296</v>
      </c>
      <c r="I49">
        <v>1666915.964257536</v>
      </c>
      <c r="J49">
        <v>1768111.4907962075</v>
      </c>
      <c r="K49">
        <v>1913564.8498692017</v>
      </c>
    </row>
    <row r="50" spans="2:11" x14ac:dyDescent="0.25">
      <c r="B50" t="s">
        <v>70</v>
      </c>
      <c r="C50">
        <v>1059593.5</v>
      </c>
      <c r="D50">
        <v>1097099.5</v>
      </c>
      <c r="E50">
        <v>1101518.0246000001</v>
      </c>
      <c r="F50">
        <v>1241895.7827283421</v>
      </c>
      <c r="G50">
        <v>1321271.4356681644</v>
      </c>
      <c r="H50">
        <v>1410485.7799620328</v>
      </c>
      <c r="I50">
        <v>1521262.4009112522</v>
      </c>
      <c r="J50">
        <v>1659627.9049125556</v>
      </c>
      <c r="K50">
        <v>1813859.8669511788</v>
      </c>
    </row>
    <row r="51" spans="2:11" x14ac:dyDescent="0.25">
      <c r="B51" t="s">
        <v>72</v>
      </c>
      <c r="C51">
        <v>1058872.6000000001</v>
      </c>
      <c r="D51">
        <v>1170027.7</v>
      </c>
      <c r="E51">
        <v>1240406.0969</v>
      </c>
      <c r="F51">
        <v>1391330.3017835747</v>
      </c>
      <c r="G51">
        <v>1509748.9811957367</v>
      </c>
      <c r="H51">
        <v>1644045.5232801079</v>
      </c>
      <c r="I51">
        <v>1789715.1017327388</v>
      </c>
      <c r="J51">
        <v>1950558.9741346822</v>
      </c>
      <c r="K51">
        <v>2116303.8201481248</v>
      </c>
    </row>
    <row r="52" spans="2:11" x14ac:dyDescent="0.25">
      <c r="B52" t="s">
        <v>69</v>
      </c>
      <c r="C52">
        <v>909574.20000000007</v>
      </c>
      <c r="D52">
        <v>964287.89999999991</v>
      </c>
      <c r="E52">
        <v>1016789.7744</v>
      </c>
      <c r="F52">
        <v>1174234.5975799458</v>
      </c>
      <c r="G52">
        <v>1292333.7248539177</v>
      </c>
      <c r="H52">
        <v>1405116.6877374374</v>
      </c>
      <c r="I52">
        <v>1513019.6855088123</v>
      </c>
      <c r="J52">
        <v>1617447.2333225424</v>
      </c>
      <c r="K52">
        <v>1723365.3768100142</v>
      </c>
    </row>
    <row r="55" spans="2:11" x14ac:dyDescent="0.25">
      <c r="B55" t="s">
        <v>75</v>
      </c>
      <c r="C55">
        <f>C44/$C44</f>
        <v>1</v>
      </c>
      <c r="D55">
        <f t="shared" ref="D55:K55" si="10">D44/$C44</f>
        <v>1.0488776770097004</v>
      </c>
      <c r="E55">
        <f t="shared" si="10"/>
        <v>1.0511028975465759</v>
      </c>
      <c r="F55">
        <f t="shared" si="10"/>
        <v>1.1636279773074372</v>
      </c>
      <c r="G55">
        <f t="shared" si="10"/>
        <v>1.2229846987276514</v>
      </c>
      <c r="H55">
        <f t="shared" si="10"/>
        <v>1.2853692094812825</v>
      </c>
      <c r="I55">
        <f t="shared" si="10"/>
        <v>1.3643646384786732</v>
      </c>
      <c r="J55">
        <f t="shared" si="10"/>
        <v>1.4553842866545941</v>
      </c>
      <c r="K55">
        <f t="shared" si="10"/>
        <v>1.5372109153481015</v>
      </c>
    </row>
    <row r="56" spans="2:11" x14ac:dyDescent="0.25">
      <c r="B56" t="s">
        <v>76</v>
      </c>
      <c r="C56">
        <f t="shared" ref="C56:K63" si="11">C45/$C45</f>
        <v>1</v>
      </c>
      <c r="D56">
        <f t="shared" si="11"/>
        <v>1.0298953963476043</v>
      </c>
      <c r="E56">
        <f t="shared" si="11"/>
        <v>0.98383363197881835</v>
      </c>
      <c r="F56">
        <f t="shared" si="11"/>
        <v>1.1386280430037863</v>
      </c>
      <c r="G56">
        <f t="shared" si="11"/>
        <v>1.207405234090569</v>
      </c>
      <c r="H56">
        <f t="shared" si="11"/>
        <v>1.2881380888055225</v>
      </c>
      <c r="I56">
        <f t="shared" si="11"/>
        <v>1.3929433912545557</v>
      </c>
      <c r="J56">
        <f t="shared" si="11"/>
        <v>1.5262660988947454</v>
      </c>
      <c r="K56">
        <f t="shared" si="11"/>
        <v>1.6740577061201309</v>
      </c>
    </row>
    <row r="57" spans="2:11" x14ac:dyDescent="0.25">
      <c r="B57" t="s">
        <v>77</v>
      </c>
      <c r="C57">
        <f t="shared" si="11"/>
        <v>1</v>
      </c>
      <c r="D57">
        <f t="shared" si="11"/>
        <v>0.9596974504776522</v>
      </c>
      <c r="E57">
        <f t="shared" si="11"/>
        <v>0.8873014977415401</v>
      </c>
      <c r="F57">
        <f t="shared" si="11"/>
        <v>0.98826010544109133</v>
      </c>
      <c r="G57">
        <f t="shared" si="11"/>
        <v>1.0052452682999564</v>
      </c>
      <c r="H57">
        <f t="shared" si="11"/>
        <v>1.0200343562329315</v>
      </c>
      <c r="I57">
        <f t="shared" si="11"/>
        <v>1.0438176036842806</v>
      </c>
      <c r="J57">
        <f t="shared" si="11"/>
        <v>1.0956611656145039</v>
      </c>
      <c r="K57">
        <f t="shared" si="11"/>
        <v>1.1658736181574223</v>
      </c>
    </row>
    <row r="58" spans="2:11" x14ac:dyDescent="0.25">
      <c r="B58" t="s">
        <v>78</v>
      </c>
      <c r="C58">
        <f t="shared" si="11"/>
        <v>1</v>
      </c>
      <c r="D58">
        <f t="shared" si="11"/>
        <v>1.1052726049620429</v>
      </c>
      <c r="E58">
        <f t="shared" si="11"/>
        <v>1.2512186587724274</v>
      </c>
      <c r="F58">
        <f t="shared" si="11"/>
        <v>1.4290747354943638</v>
      </c>
      <c r="G58">
        <f t="shared" si="11"/>
        <v>1.5860556891784712</v>
      </c>
      <c r="H58">
        <f t="shared" si="11"/>
        <v>1.7245263872442029</v>
      </c>
      <c r="I58">
        <f t="shared" si="11"/>
        <v>1.8427917953368744</v>
      </c>
      <c r="J58">
        <f t="shared" si="11"/>
        <v>1.9376903861436987</v>
      </c>
      <c r="K58">
        <f t="shared" si="11"/>
        <v>2.0147064685803024</v>
      </c>
    </row>
    <row r="59" spans="2:11" x14ac:dyDescent="0.25">
      <c r="B59" t="s">
        <v>79</v>
      </c>
      <c r="C59">
        <f t="shared" si="11"/>
        <v>1</v>
      </c>
      <c r="D59">
        <f t="shared" si="11"/>
        <v>1.0885786496443042</v>
      </c>
      <c r="E59">
        <f t="shared" si="11"/>
        <v>1.0496143174770314</v>
      </c>
      <c r="F59">
        <f t="shared" si="11"/>
        <v>1.205412511516128</v>
      </c>
      <c r="G59">
        <f t="shared" si="11"/>
        <v>1.3178761087221915</v>
      </c>
      <c r="H59">
        <f t="shared" si="11"/>
        <v>1.4408324298511379</v>
      </c>
      <c r="I59">
        <f t="shared" si="11"/>
        <v>1.575260433944444</v>
      </c>
      <c r="J59">
        <f t="shared" si="11"/>
        <v>1.7307059427969447</v>
      </c>
      <c r="K59">
        <f t="shared" si="11"/>
        <v>1.8921788113571376</v>
      </c>
    </row>
    <row r="60" spans="2:11" x14ac:dyDescent="0.25">
      <c r="B60" t="s">
        <v>71</v>
      </c>
      <c r="C60">
        <f t="shared" si="11"/>
        <v>1</v>
      </c>
      <c r="D60">
        <f t="shared" si="11"/>
        <v>1.0024017010692301</v>
      </c>
      <c r="E60">
        <f t="shared" si="11"/>
        <v>0.99005012763017053</v>
      </c>
      <c r="F60">
        <f t="shared" si="11"/>
        <v>1.1415435622960259</v>
      </c>
      <c r="G60">
        <f t="shared" si="11"/>
        <v>1.2154724201984735</v>
      </c>
      <c r="H60">
        <f t="shared" si="11"/>
        <v>1.2794682641790802</v>
      </c>
      <c r="I60">
        <f t="shared" si="11"/>
        <v>1.3437047236605166</v>
      </c>
      <c r="J60">
        <f t="shared" si="11"/>
        <v>1.4252786661621062</v>
      </c>
      <c r="K60">
        <f t="shared" si="11"/>
        <v>1.5425289474297199</v>
      </c>
    </row>
    <row r="61" spans="2:11" x14ac:dyDescent="0.25">
      <c r="B61" t="s">
        <v>70</v>
      </c>
      <c r="C61">
        <f t="shared" si="11"/>
        <v>1</v>
      </c>
      <c r="D61">
        <f t="shared" si="11"/>
        <v>1.0353965931274587</v>
      </c>
      <c r="E61">
        <f t="shared" si="11"/>
        <v>1.0395666117242133</v>
      </c>
      <c r="F61">
        <f t="shared" si="11"/>
        <v>1.1720492648627441</v>
      </c>
      <c r="G61">
        <f t="shared" si="11"/>
        <v>1.2469606841379872</v>
      </c>
      <c r="H61">
        <f t="shared" si="11"/>
        <v>1.3311574485517632</v>
      </c>
      <c r="I61">
        <f t="shared" si="11"/>
        <v>1.4357037872648826</v>
      </c>
      <c r="J61">
        <f t="shared" si="11"/>
        <v>1.5662873591736413</v>
      </c>
      <c r="K61">
        <f t="shared" si="11"/>
        <v>1.7118450301471071</v>
      </c>
    </row>
    <row r="62" spans="2:11" x14ac:dyDescent="0.25">
      <c r="B62" t="s">
        <v>72</v>
      </c>
      <c r="C62">
        <f t="shared" si="11"/>
        <v>1</v>
      </c>
      <c r="D62">
        <f t="shared" si="11"/>
        <v>1.1049749516608511</v>
      </c>
      <c r="E62">
        <f t="shared" si="11"/>
        <v>1.1714403573196623</v>
      </c>
      <c r="F62">
        <f t="shared" si="11"/>
        <v>1.3139732785451004</v>
      </c>
      <c r="G62">
        <f t="shared" si="11"/>
        <v>1.4258079595182052</v>
      </c>
      <c r="H62">
        <f t="shared" si="11"/>
        <v>1.5526377047438074</v>
      </c>
      <c r="I62">
        <f t="shared" si="11"/>
        <v>1.6902081532119526</v>
      </c>
      <c r="J62">
        <f t="shared" si="11"/>
        <v>1.8421092151545728</v>
      </c>
      <c r="K62">
        <f t="shared" si="11"/>
        <v>1.9986387598924786</v>
      </c>
    </row>
    <row r="63" spans="2:11" x14ac:dyDescent="0.25">
      <c r="B63" t="s">
        <v>69</v>
      </c>
      <c r="C63">
        <f t="shared" si="11"/>
        <v>1</v>
      </c>
      <c r="D63">
        <f t="shared" si="11"/>
        <v>1.0601530914135426</v>
      </c>
      <c r="E63">
        <f t="shared" si="11"/>
        <v>1.1178744674156325</v>
      </c>
      <c r="F63">
        <f t="shared" si="11"/>
        <v>1.2909717509357079</v>
      </c>
      <c r="G63">
        <f t="shared" si="11"/>
        <v>1.4208117653885934</v>
      </c>
      <c r="H63">
        <f t="shared" si="11"/>
        <v>1.5448071061574056</v>
      </c>
      <c r="I63">
        <f t="shared" si="11"/>
        <v>1.6634373375023304</v>
      </c>
      <c r="J63">
        <f t="shared" si="11"/>
        <v>1.7782466051945429</v>
      </c>
      <c r="K63">
        <f t="shared" si="11"/>
        <v>1.8946946569175049</v>
      </c>
    </row>
  </sheetData>
  <pageMargins left="0.70866141732283472" right="0.70866141732283472" top="0.74803149606299213" bottom="0.74803149606299213" header="0.31496062992125984" footer="0.31496062992125984"/>
  <pageSetup paperSize="9" scale="31" orientation="landscape" r:id="rId1"/>
  <headerFooter>
    <oddHeader>&amp;C&amp;A</oddHeader>
    <oddFooter>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GDP_comparison</vt:lpstr>
      <vt:lpstr>GDP_comparison NEWAGE-regions</vt:lpstr>
      <vt:lpstr>NEWAGE</vt:lpstr>
      <vt:lpstr>GDP_comparison NEWAGE-regio (2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2021-02-20T17:37:18Z</dcterms:modified>
</cp:coreProperties>
</file>