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730" windowHeight="12090" activeTab="1"/>
  </bookViews>
  <sheets>
    <sheet name="AEEI" sheetId="8" r:id="rId1"/>
    <sheet name="Code" sheetId="9" r:id="rId2"/>
  </sheets>
  <externalReferences>
    <externalReference r:id="rId3"/>
    <externalReference r:id="rId4"/>
  </externalReferences>
  <definedNames>
    <definedName name="_xlnm._FilterDatabase" localSheetId="0" hidden="1">AEEI!$A$2:$W$2</definedName>
    <definedName name="_xlnm._FilterDatabase" localSheetId="1" hidden="1">Code!$B$2:$G$2</definedName>
    <definedName name="_xlnm.Print_Area" localSheetId="0">AEEI!$B$2:$P$41</definedName>
  </definedNames>
  <calcPr calcId="145621"/>
</workbook>
</file>

<file path=xl/calcChain.xml><?xml version="1.0" encoding="utf-8"?>
<calcChain xmlns="http://schemas.openxmlformats.org/spreadsheetml/2006/main">
  <c r="L41" i="8" l="1"/>
  <c r="K41" i="8"/>
  <c r="J41" i="8"/>
  <c r="I41" i="8"/>
  <c r="H41" i="8"/>
  <c r="G41" i="8"/>
  <c r="F41" i="8"/>
  <c r="E41" i="8"/>
  <c r="D41" i="8"/>
  <c r="L39" i="8"/>
  <c r="K39" i="8"/>
  <c r="J39" i="8"/>
  <c r="I39" i="8"/>
  <c r="H39" i="8"/>
  <c r="G39" i="8"/>
  <c r="F39" i="8"/>
  <c r="E39" i="8"/>
  <c r="D39" i="8"/>
  <c r="L37" i="8"/>
  <c r="K37" i="8"/>
  <c r="J37" i="8"/>
  <c r="I37" i="8"/>
  <c r="H37" i="8"/>
  <c r="G37" i="8"/>
  <c r="F37" i="8"/>
  <c r="E37" i="8"/>
  <c r="D37" i="8"/>
  <c r="L35" i="8"/>
  <c r="K35" i="8"/>
  <c r="J35" i="8"/>
  <c r="I35" i="8"/>
  <c r="H35" i="8"/>
  <c r="G35" i="8"/>
  <c r="F35" i="8"/>
  <c r="E35" i="8"/>
  <c r="D35" i="8"/>
  <c r="L33" i="8"/>
  <c r="K33" i="8"/>
  <c r="J33" i="8"/>
  <c r="I33" i="8"/>
  <c r="H33" i="8"/>
  <c r="G33" i="8"/>
  <c r="F33" i="8"/>
  <c r="E33" i="8"/>
  <c r="D33" i="8"/>
  <c r="L31" i="8"/>
  <c r="K31" i="8"/>
  <c r="J31" i="8"/>
  <c r="I31" i="8"/>
  <c r="H31" i="8"/>
  <c r="G31" i="8"/>
  <c r="F31" i="8"/>
  <c r="E31" i="8"/>
  <c r="D31" i="8"/>
  <c r="L29" i="8"/>
  <c r="K29" i="8"/>
  <c r="J29" i="8"/>
  <c r="I29" i="8"/>
  <c r="H29" i="8"/>
  <c r="G29" i="8"/>
  <c r="F29" i="8"/>
  <c r="E29" i="8"/>
  <c r="D29" i="8"/>
  <c r="L27" i="8"/>
  <c r="K27" i="8"/>
  <c r="J27" i="8"/>
  <c r="I27" i="8"/>
  <c r="H27" i="8"/>
  <c r="G27" i="8"/>
  <c r="F27" i="8"/>
  <c r="E27" i="8"/>
  <c r="D27" i="8"/>
  <c r="L25" i="8"/>
  <c r="K25" i="8"/>
  <c r="J25" i="8"/>
  <c r="I25" i="8"/>
  <c r="H25" i="8"/>
  <c r="G25" i="8"/>
  <c r="F25" i="8"/>
  <c r="E25" i="8"/>
  <c r="D25" i="8"/>
  <c r="L23" i="8"/>
  <c r="K23" i="8"/>
  <c r="J23" i="8"/>
  <c r="I23" i="8"/>
  <c r="H23" i="8"/>
  <c r="G23" i="8"/>
  <c r="F23" i="8"/>
  <c r="E23" i="8"/>
  <c r="D23" i="8"/>
  <c r="L21" i="8"/>
  <c r="K21" i="8"/>
  <c r="J21" i="8"/>
  <c r="I21" i="8"/>
  <c r="H21" i="8"/>
  <c r="G21" i="8"/>
  <c r="F21" i="8"/>
  <c r="E21" i="8"/>
  <c r="D21" i="8"/>
  <c r="L19" i="8"/>
  <c r="K19" i="8"/>
  <c r="J19" i="8"/>
  <c r="I19" i="8"/>
  <c r="H19" i="8"/>
  <c r="G19" i="8"/>
  <c r="F19" i="8"/>
  <c r="E19" i="8"/>
  <c r="D19" i="8"/>
  <c r="L17" i="8"/>
  <c r="K17" i="8"/>
  <c r="J17" i="8"/>
  <c r="I17" i="8"/>
  <c r="H17" i="8"/>
  <c r="G17" i="8"/>
  <c r="F17" i="8"/>
  <c r="E17" i="8"/>
  <c r="D17" i="8"/>
  <c r="L15" i="8"/>
  <c r="K15" i="8"/>
  <c r="J15" i="8"/>
  <c r="I15" i="8"/>
  <c r="H15" i="8"/>
  <c r="G15" i="8"/>
  <c r="F15" i="8"/>
  <c r="E15" i="8"/>
  <c r="D15" i="8"/>
  <c r="L13" i="8"/>
  <c r="K13" i="8"/>
  <c r="J13" i="8"/>
  <c r="I13" i="8"/>
  <c r="H13" i="8"/>
  <c r="G13" i="8"/>
  <c r="F13" i="8"/>
  <c r="E13" i="8"/>
  <c r="D13" i="8"/>
  <c r="L11" i="8"/>
  <c r="K11" i="8"/>
  <c r="J11" i="8"/>
  <c r="I11" i="8"/>
  <c r="H11" i="8"/>
  <c r="G11" i="8"/>
  <c r="F11" i="8"/>
  <c r="E11" i="8"/>
  <c r="D11" i="8"/>
  <c r="L9" i="8"/>
  <c r="K9" i="8"/>
  <c r="J9" i="8"/>
  <c r="I9" i="8"/>
  <c r="H9" i="8"/>
  <c r="G9" i="8"/>
  <c r="F9" i="8"/>
  <c r="E9" i="8"/>
  <c r="D9" i="8"/>
  <c r="L7" i="8"/>
  <c r="K7" i="8"/>
  <c r="J7" i="8"/>
  <c r="I7" i="8"/>
  <c r="H7" i="8"/>
  <c r="G7" i="8"/>
  <c r="F7" i="8"/>
  <c r="E7" i="8"/>
  <c r="D7" i="8"/>
  <c r="L5" i="8"/>
  <c r="K5" i="8"/>
  <c r="J5" i="8"/>
  <c r="I5" i="8"/>
  <c r="H5" i="8"/>
  <c r="G5" i="8"/>
  <c r="F5" i="8"/>
  <c r="E5" i="8"/>
  <c r="D5" i="8"/>
  <c r="L3" i="8"/>
  <c r="K3" i="8"/>
  <c r="J3" i="8"/>
  <c r="I3" i="8"/>
  <c r="H3" i="8"/>
  <c r="G3" i="8"/>
  <c r="F3" i="8"/>
  <c r="E3" i="8"/>
  <c r="D3" i="8"/>
  <c r="F144" i="8" l="1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43" i="8"/>
  <c r="F122" i="8"/>
  <c r="F140" i="8"/>
  <c r="F141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Q121" i="8" l="1"/>
  <c r="R121" i="8"/>
  <c r="S121" i="8"/>
  <c r="T121" i="8"/>
  <c r="U121" i="8"/>
  <c r="Q122" i="8"/>
  <c r="R122" i="8"/>
  <c r="S122" i="8"/>
  <c r="T122" i="8"/>
  <c r="U122" i="8"/>
  <c r="Q123" i="8"/>
  <c r="R123" i="8"/>
  <c r="S123" i="8"/>
  <c r="T123" i="8"/>
  <c r="U123" i="8"/>
  <c r="Q124" i="8"/>
  <c r="R124" i="8"/>
  <c r="S124" i="8"/>
  <c r="T124" i="8"/>
  <c r="U124" i="8"/>
  <c r="Q125" i="8"/>
  <c r="R125" i="8"/>
  <c r="S125" i="8"/>
  <c r="T125" i="8"/>
  <c r="U125" i="8"/>
  <c r="Q126" i="8"/>
  <c r="R126" i="8"/>
  <c r="S126" i="8"/>
  <c r="T126" i="8"/>
  <c r="U126" i="8"/>
  <c r="Q127" i="8"/>
  <c r="R127" i="8"/>
  <c r="S127" i="8"/>
  <c r="T127" i="8"/>
  <c r="U127" i="8"/>
  <c r="Q128" i="8"/>
  <c r="R128" i="8"/>
  <c r="S128" i="8"/>
  <c r="T128" i="8"/>
  <c r="U128" i="8"/>
  <c r="Q129" i="8"/>
  <c r="R129" i="8"/>
  <c r="S129" i="8"/>
  <c r="T129" i="8"/>
  <c r="U129" i="8"/>
  <c r="Q130" i="8"/>
  <c r="R130" i="8"/>
  <c r="S130" i="8"/>
  <c r="T130" i="8"/>
  <c r="U130" i="8"/>
  <c r="Q131" i="8"/>
  <c r="R131" i="8"/>
  <c r="S131" i="8"/>
  <c r="T131" i="8"/>
  <c r="U131" i="8"/>
  <c r="Q132" i="8"/>
  <c r="R132" i="8"/>
  <c r="S132" i="8"/>
  <c r="T132" i="8"/>
  <c r="U132" i="8"/>
  <c r="Q133" i="8"/>
  <c r="R133" i="8"/>
  <c r="S133" i="8"/>
  <c r="T133" i="8"/>
  <c r="U133" i="8"/>
  <c r="Q134" i="8"/>
  <c r="R134" i="8"/>
  <c r="S134" i="8"/>
  <c r="T134" i="8"/>
  <c r="U134" i="8"/>
  <c r="Q135" i="8"/>
  <c r="R135" i="8"/>
  <c r="S135" i="8"/>
  <c r="T135" i="8"/>
  <c r="U135" i="8"/>
  <c r="Q136" i="8"/>
  <c r="R136" i="8"/>
  <c r="S136" i="8"/>
  <c r="T136" i="8"/>
  <c r="U136" i="8"/>
  <c r="Q137" i="8"/>
  <c r="R137" i="8"/>
  <c r="S137" i="8"/>
  <c r="T137" i="8"/>
  <c r="U137" i="8"/>
  <c r="Q138" i="8"/>
  <c r="R138" i="8"/>
  <c r="S138" i="8"/>
  <c r="T138" i="8"/>
  <c r="U138" i="8"/>
  <c r="Q139" i="8"/>
  <c r="R139" i="8"/>
  <c r="S139" i="8"/>
  <c r="T139" i="8"/>
  <c r="U139" i="8"/>
  <c r="Q120" i="8"/>
  <c r="R120" i="8"/>
  <c r="S120" i="8"/>
  <c r="T120" i="8"/>
  <c r="U120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99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S56" i="8" l="1"/>
  <c r="S59" i="8"/>
  <c r="S62" i="8"/>
  <c r="S65" i="8"/>
  <c r="S68" i="8"/>
  <c r="S50" i="8"/>
  <c r="S51" i="8"/>
  <c r="S52" i="8"/>
  <c r="S53" i="8"/>
  <c r="S49" i="8"/>
  <c r="T56" i="8" l="1"/>
  <c r="T59" i="8" l="1"/>
  <c r="T62" i="8"/>
  <c r="T49" i="8"/>
  <c r="T53" i="8"/>
  <c r="T65" i="8"/>
  <c r="T52" i="8"/>
  <c r="T51" i="8"/>
  <c r="T50" i="8"/>
  <c r="T68" i="8"/>
</calcChain>
</file>

<file path=xl/sharedStrings.xml><?xml version="1.0" encoding="utf-8"?>
<sst xmlns="http://schemas.openxmlformats.org/spreadsheetml/2006/main" count="716" uniqueCount="183">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</sst>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33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AEEI!$B$13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AEEI!$C$13:$L$13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AEEI!$B$19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AEEI!$C$19:$L$19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AEEI!$B$25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AEEI!$C$25:$L$25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AEEI!$B$31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AEEI!$C$31:$L$31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AEEI!$B$37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AEEI!$C$37:$L$37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06080"/>
        <c:axId val="97429184"/>
      </c:lineChart>
      <c:catAx>
        <c:axId val="44206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429184"/>
        <c:crosses val="autoZero"/>
        <c:auto val="1"/>
        <c:lblAlgn val="ctr"/>
        <c:lblOffset val="100"/>
        <c:noMultiLvlLbl val="0"/>
      </c:catAx>
      <c:valAx>
        <c:axId val="97429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20608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AEEI!$B$15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AEEI!$C$15:$L$15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AEEI!$B$21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AEEI!$C$21:$L$21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</c:ser>
        <c:ser>
          <c:idx val="12"/>
          <c:order val="2"/>
          <c:tx>
            <c:strRef>
              <c:f>AEEI!$B$27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AEEI!$C$27:$L$27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AEEI!$B$33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AEEI!$C$33:$L$33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</c:ser>
        <c:ser>
          <c:idx val="18"/>
          <c:order val="4"/>
          <c:tx>
            <c:strRef>
              <c:f>AEEI!$B$39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AEEI!$C$39:$L$39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6096"/>
        <c:axId val="97431488"/>
      </c:lineChart>
      <c:catAx>
        <c:axId val="44036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1488"/>
        <c:crosses val="autoZero"/>
        <c:auto val="1"/>
        <c:lblAlgn val="ctr"/>
        <c:lblOffset val="100"/>
        <c:noMultiLvlLbl val="0"/>
      </c:catAx>
      <c:valAx>
        <c:axId val="9743148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609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AEEI!$B$17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AEEI!$C$17:$L$17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AEEI!$B$23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AEEI!$C$23:$L$23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AEEI!$B$29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AEEI!$C$29:$L$29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</c:ser>
        <c:ser>
          <c:idx val="16"/>
          <c:order val="3"/>
          <c:tx>
            <c:strRef>
              <c:f>AEEI!$B$35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AEEI!$C$35:$L$35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AEEI!$B$41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AEEI!$C$41:$L$41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7120"/>
        <c:axId val="97433792"/>
      </c:lineChart>
      <c:catAx>
        <c:axId val="44037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3792"/>
        <c:crosses val="autoZero"/>
        <c:auto val="1"/>
        <c:lblAlgn val="ctr"/>
        <c:lblOffset val="100"/>
        <c:noMultiLvlLbl val="0"/>
      </c:catAx>
      <c:valAx>
        <c:axId val="97433792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12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AEEI!$B$3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AEEI!$C$3:$L$3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AEEI!$B$5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AEEI!$C$5:$L$5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AEEI!$B$7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AEEI!$C$7:$L$7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AEEI!$B$9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AEEI!$C$9:$L$9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AEEI!$B$11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AEEI!$C$11:$L$11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7632"/>
        <c:axId val="45253184"/>
      </c:lineChart>
      <c:catAx>
        <c:axId val="4403763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45253184"/>
        <c:crosses val="autoZero"/>
        <c:auto val="1"/>
        <c:lblAlgn val="ctr"/>
        <c:lblOffset val="100"/>
        <c:noMultiLvlLbl val="0"/>
      </c:catAx>
      <c:valAx>
        <c:axId val="45253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63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AEEI!$B$13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AEEI!$C$13:$L$13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AEEI!$B$15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AEEI!$C$15:$L$15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AEEI!$B$17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AEEI!$C$17:$L$17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8656"/>
        <c:axId val="45255488"/>
      </c:lineChart>
      <c:catAx>
        <c:axId val="44038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5488"/>
        <c:crosses val="autoZero"/>
        <c:auto val="1"/>
        <c:lblAlgn val="ctr"/>
        <c:lblOffset val="100"/>
        <c:noMultiLvlLbl val="0"/>
      </c:catAx>
      <c:valAx>
        <c:axId val="452554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AEEI!$B$19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AEEI!$C$19:$L$19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AEEI!$B$21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AEEI!$C$21:$L$21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AEEI!$B$23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AEEI!$C$23:$L$23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7568"/>
        <c:axId val="45257792"/>
      </c:lineChart>
      <c:catAx>
        <c:axId val="42797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7792"/>
        <c:crosses val="autoZero"/>
        <c:auto val="1"/>
        <c:lblAlgn val="ctr"/>
        <c:lblOffset val="100"/>
        <c:noMultiLvlLbl val="0"/>
      </c:catAx>
      <c:valAx>
        <c:axId val="4525779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AEEI!$B$25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AEEI!$C$25:$L$25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AEEI!$B$27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AEEI!$C$27:$L$27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AEEI!$B$29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AEEI!$C$29:$L$29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9680"/>
        <c:axId val="45260096"/>
      </c:lineChart>
      <c:catAx>
        <c:axId val="44039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60096"/>
        <c:crosses val="autoZero"/>
        <c:auto val="1"/>
        <c:lblAlgn val="ctr"/>
        <c:lblOffset val="100"/>
        <c:noMultiLvlLbl val="0"/>
      </c:catAx>
      <c:valAx>
        <c:axId val="452600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AEEI!$B$31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AEEI!$C$31:$L$31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AEEI!$B$33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AEEI!$C$33:$L$33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AEEI!$B$35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AEEI!$C$35:$L$35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8368"/>
        <c:axId val="45737664"/>
      </c:lineChart>
      <c:catAx>
        <c:axId val="45498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7664"/>
        <c:crosses val="autoZero"/>
        <c:auto val="1"/>
        <c:lblAlgn val="ctr"/>
        <c:lblOffset val="100"/>
        <c:noMultiLvlLbl val="0"/>
      </c:catAx>
      <c:valAx>
        <c:axId val="457376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549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AEEI!$B$37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AEEI!$C$37:$L$37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AEEI!$B$39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AEEI!$C$39:$L$39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AEEI!$B$41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AEEI!$C$2:$L$2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AEEI!$C$41:$L$41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7056"/>
        <c:axId val="45739968"/>
      </c:lineChart>
      <c:catAx>
        <c:axId val="42797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9968"/>
        <c:crosses val="autoZero"/>
        <c:auto val="1"/>
        <c:lblAlgn val="ctr"/>
        <c:lblOffset val="100"/>
        <c:noMultiLvlLbl val="0"/>
      </c:catAx>
      <c:valAx>
        <c:axId val="457399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42</xdr:row>
      <xdr:rowOff>0</xdr:rowOff>
    </xdr:from>
    <xdr:to>
      <xdr:col>17</xdr:col>
      <xdr:colOff>847725</xdr:colOff>
      <xdr:row>57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7</xdr:col>
      <xdr:colOff>390525</xdr:colOff>
      <xdr:row>74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17</xdr:col>
      <xdr:colOff>847725</xdr:colOff>
      <xdr:row>74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7</xdr:col>
      <xdr:colOff>390525</xdr:colOff>
      <xdr:row>57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5</xdr:col>
      <xdr:colOff>23812</xdr:colOff>
      <xdr:row>90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76</xdr:row>
      <xdr:rowOff>0</xdr:rowOff>
    </xdr:from>
    <xdr:to>
      <xdr:col>12</xdr:col>
      <xdr:colOff>500063</xdr:colOff>
      <xdr:row>90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76</xdr:row>
      <xdr:rowOff>0</xdr:rowOff>
    </xdr:from>
    <xdr:to>
      <xdr:col>17</xdr:col>
      <xdr:colOff>2119313</xdr:colOff>
      <xdr:row>90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76</xdr:row>
      <xdr:rowOff>0</xdr:rowOff>
    </xdr:from>
    <xdr:to>
      <xdr:col>21</xdr:col>
      <xdr:colOff>1559718</xdr:colOff>
      <xdr:row>90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76</xdr:row>
      <xdr:rowOff>0</xdr:rowOff>
    </xdr:from>
    <xdr:to>
      <xdr:col>22</xdr:col>
      <xdr:colOff>1202532</xdr:colOff>
      <xdr:row>90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aeei_20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/>
      <sheetData sheetId="2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/>
      <sheetData sheetId="1"/>
      <sheetData sheetId="2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2"/>
  <sheetViews>
    <sheetView topLeftCell="B1" zoomScale="80" zoomScaleNormal="80" workbookViewId="0">
      <selection activeCell="B1" sqref="B1"/>
    </sheetView>
  </sheetViews>
  <sheetFormatPr baseColWidth="10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3" x14ac:dyDescent="0.25">
      <c r="R1" s="26" t="s">
        <v>43</v>
      </c>
      <c r="S1" s="26"/>
    </row>
    <row r="2" spans="1:23" x14ac:dyDescent="0.25">
      <c r="C2" s="108">
        <v>2007</v>
      </c>
      <c r="D2" s="108">
        <v>2010</v>
      </c>
      <c r="E2" s="108">
        <v>2015</v>
      </c>
      <c r="F2" s="108">
        <v>2020</v>
      </c>
      <c r="G2" s="108">
        <v>2025</v>
      </c>
      <c r="H2" s="108">
        <v>2030</v>
      </c>
      <c r="I2" s="108">
        <v>2035</v>
      </c>
      <c r="J2" s="108">
        <v>2040</v>
      </c>
      <c r="K2" s="108">
        <v>2045</v>
      </c>
      <c r="L2" s="108">
        <v>2050</v>
      </c>
      <c r="M2" s="109"/>
      <c r="N2" s="110" t="s">
        <v>44</v>
      </c>
      <c r="O2" s="111"/>
      <c r="P2" s="110" t="s">
        <v>44</v>
      </c>
      <c r="Q2" s="27"/>
      <c r="R2" s="24" t="s">
        <v>52</v>
      </c>
      <c r="S2" s="24" t="s">
        <v>42</v>
      </c>
      <c r="T2" s="24" t="s">
        <v>39</v>
      </c>
      <c r="U2" s="24" t="s">
        <v>40</v>
      </c>
      <c r="V2" s="24" t="s">
        <v>41</v>
      </c>
    </row>
    <row r="3" spans="1:23" x14ac:dyDescent="0.25">
      <c r="A3" s="95">
        <v>1</v>
      </c>
      <c r="B3" s="50" t="s">
        <v>0</v>
      </c>
      <c r="C3" s="107">
        <v>1</v>
      </c>
      <c r="D3" s="51">
        <f>[1]AEEI!C3</f>
        <v>0.96745043619576843</v>
      </c>
      <c r="E3" s="51">
        <f>[1]AEEI!D3</f>
        <v>0.94113659778319003</v>
      </c>
      <c r="F3" s="51">
        <f>[1]AEEI!E3</f>
        <v>0.91553847365022478</v>
      </c>
      <c r="G3" s="51">
        <f>[1]AEEI!F3</f>
        <v>0.89063659697025432</v>
      </c>
      <c r="H3" s="51">
        <f>[1]AEEI!G3</f>
        <v>0.86641203039797621</v>
      </c>
      <c r="I3" s="51">
        <f>[1]AEEI!H3</f>
        <v>0.83946143083464253</v>
      </c>
      <c r="J3" s="52">
        <f>[1]AEEI!I3</f>
        <v>0.8</v>
      </c>
      <c r="K3" s="52">
        <f>[1]AEEI!J3</f>
        <v>0.75</v>
      </c>
      <c r="L3" s="53">
        <f>[1]AEEI!K3</f>
        <v>0.65</v>
      </c>
      <c r="M3" s="54" t="s">
        <v>47</v>
      </c>
      <c r="N3" s="55">
        <v>0.55000000000000004</v>
      </c>
      <c r="O3" s="54" t="s">
        <v>46</v>
      </c>
      <c r="P3" s="56" t="s">
        <v>48</v>
      </c>
      <c r="Q3" s="57"/>
      <c r="R3" s="58" t="s">
        <v>0</v>
      </c>
      <c r="S3" s="59"/>
      <c r="T3" s="60" t="s">
        <v>22</v>
      </c>
      <c r="U3" s="58" t="s">
        <v>23</v>
      </c>
      <c r="V3" s="58"/>
    </row>
    <row r="4" spans="1:23" s="25" customFormat="1" x14ac:dyDescent="0.25">
      <c r="A4" s="96">
        <v>2</v>
      </c>
      <c r="B4" s="106"/>
      <c r="C4" s="40">
        <v>2007</v>
      </c>
      <c r="D4" s="61">
        <v>2010</v>
      </c>
      <c r="E4" s="61">
        <v>2015</v>
      </c>
      <c r="F4" s="61">
        <v>2020</v>
      </c>
      <c r="G4" s="61">
        <v>2025</v>
      </c>
      <c r="H4" s="61">
        <v>2030</v>
      </c>
      <c r="I4" s="61">
        <v>2035</v>
      </c>
      <c r="J4" s="61">
        <v>2040</v>
      </c>
      <c r="K4" s="61">
        <v>2045</v>
      </c>
      <c r="L4" s="61">
        <v>2050</v>
      </c>
      <c r="M4" s="62"/>
      <c r="N4" s="63" t="s">
        <v>44</v>
      </c>
      <c r="O4" s="64"/>
      <c r="P4" s="63" t="s">
        <v>44</v>
      </c>
      <c r="Q4" s="65"/>
      <c r="R4" s="66" t="s">
        <v>52</v>
      </c>
      <c r="S4" s="66" t="s">
        <v>42</v>
      </c>
      <c r="T4" s="66" t="s">
        <v>39</v>
      </c>
      <c r="U4" s="66" t="s">
        <v>40</v>
      </c>
      <c r="V4" s="66" t="s">
        <v>41</v>
      </c>
    </row>
    <row r="5" spans="1:23" x14ac:dyDescent="0.25">
      <c r="A5" s="95">
        <v>3</v>
      </c>
      <c r="B5" s="50" t="s">
        <v>2</v>
      </c>
      <c r="C5" s="107">
        <v>1</v>
      </c>
      <c r="D5" s="51">
        <f>[1]AEEI_ELE_C!C3</f>
        <v>0.99700374750093756</v>
      </c>
      <c r="E5" s="51">
        <f>[1]AEEI_ELE_C!D3</f>
        <v>0.994513729395611</v>
      </c>
      <c r="F5" s="51">
        <f>[1]AEEI_ELE_C!E3</f>
        <v>0.99202993011361429</v>
      </c>
      <c r="G5" s="51">
        <f>[1]AEEI_ELE_C!F3</f>
        <v>0.98955233412342847</v>
      </c>
      <c r="H5" s="51">
        <f>[1]AEEI_ELE_C!G3</f>
        <v>0.98708092593232422</v>
      </c>
      <c r="I5" s="51">
        <f>[1]AEEI_ELE_C!H3</f>
        <v>0.98461569008626582</v>
      </c>
      <c r="J5" s="51">
        <f>[1]AEEI_ELE_C!I3</f>
        <v>0.97380410372114601</v>
      </c>
      <c r="K5" s="51">
        <f>[1]AEEI_ELE_C!J3</f>
        <v>0.96311123413142108</v>
      </c>
      <c r="L5" s="68">
        <f>[1]AEEI_ELE_C!K3</f>
        <v>0.9525357777458775</v>
      </c>
      <c r="M5" s="54" t="s">
        <v>47</v>
      </c>
      <c r="N5" s="55">
        <v>0.05</v>
      </c>
      <c r="O5" s="54" t="s">
        <v>46</v>
      </c>
      <c r="P5" s="55">
        <v>0.9</v>
      </c>
      <c r="Q5" s="57"/>
      <c r="R5" s="58" t="s">
        <v>1</v>
      </c>
      <c r="S5" s="59"/>
      <c r="T5" s="60" t="s">
        <v>26</v>
      </c>
      <c r="U5" s="58" t="s">
        <v>23</v>
      </c>
      <c r="V5" s="58"/>
    </row>
    <row r="6" spans="1:23" s="25" customFormat="1" x14ac:dyDescent="0.25">
      <c r="A6" s="96">
        <v>4</v>
      </c>
      <c r="C6" s="40">
        <v>2007</v>
      </c>
      <c r="D6" s="61">
        <v>2010</v>
      </c>
      <c r="E6" s="61">
        <v>2015</v>
      </c>
      <c r="F6" s="61">
        <v>2020</v>
      </c>
      <c r="G6" s="61">
        <v>2025</v>
      </c>
      <c r="H6" s="61">
        <v>2030</v>
      </c>
      <c r="I6" s="61">
        <v>2035</v>
      </c>
      <c r="J6" s="61">
        <v>2040</v>
      </c>
      <c r="K6" s="61">
        <v>2045</v>
      </c>
      <c r="L6" s="61">
        <v>2050</v>
      </c>
      <c r="M6" s="62"/>
      <c r="N6" s="63" t="s">
        <v>44</v>
      </c>
      <c r="O6" s="64"/>
      <c r="P6" s="63" t="s">
        <v>44</v>
      </c>
      <c r="Q6" s="65"/>
      <c r="R6" s="66" t="s">
        <v>52</v>
      </c>
      <c r="S6" s="66" t="s">
        <v>42</v>
      </c>
      <c r="T6" s="66" t="s">
        <v>39</v>
      </c>
      <c r="U6" s="66" t="s">
        <v>40</v>
      </c>
      <c r="V6" s="66" t="s">
        <v>41</v>
      </c>
    </row>
    <row r="7" spans="1:23" x14ac:dyDescent="0.25">
      <c r="A7" s="95">
        <v>5</v>
      </c>
      <c r="B7" s="50" t="s">
        <v>1</v>
      </c>
      <c r="C7" s="107">
        <v>1</v>
      </c>
      <c r="D7" s="51">
        <f>[1]AEEI_DEU!C3</f>
        <v>0.97623872383386012</v>
      </c>
      <c r="E7" s="51">
        <f>[1]AEEI_DEU!D3</f>
        <v>0.95686952400879888</v>
      </c>
      <c r="F7" s="51">
        <f>[1]AEEI_DEU!E3</f>
        <v>0.93788462147978224</v>
      </c>
      <c r="G7" s="51">
        <f>[1]AEEI_DEU!F3</f>
        <v>0.91927639154299767</v>
      </c>
      <c r="H7" s="51">
        <f>[1]AEEI_DEU!G3</f>
        <v>0.90103736077362651</v>
      </c>
      <c r="I7" s="52">
        <f>[1]AEEI_DEU!H3</f>
        <v>0.90103736077362651</v>
      </c>
      <c r="J7" s="52">
        <f>[1]AEEI_DEU!I3</f>
        <v>0.9</v>
      </c>
      <c r="K7" s="52">
        <f>[1]AEEI_DEU!J3</f>
        <v>1</v>
      </c>
      <c r="L7" s="53">
        <f>[1]AEEI_DEU!K3</f>
        <v>1</v>
      </c>
      <c r="M7" s="54" t="s">
        <v>45</v>
      </c>
      <c r="N7" s="55">
        <v>1.05</v>
      </c>
      <c r="O7" s="54" t="s">
        <v>49</v>
      </c>
      <c r="P7" s="56" t="s">
        <v>48</v>
      </c>
      <c r="Q7" s="57"/>
      <c r="R7" s="58" t="s">
        <v>2</v>
      </c>
      <c r="S7" s="59" t="s">
        <v>10</v>
      </c>
      <c r="T7" s="60" t="s">
        <v>25</v>
      </c>
      <c r="U7" s="58" t="s">
        <v>23</v>
      </c>
      <c r="V7" s="58" t="s">
        <v>24</v>
      </c>
    </row>
    <row r="8" spans="1:23" s="25" customFormat="1" x14ac:dyDescent="0.25">
      <c r="A8" s="96">
        <v>6</v>
      </c>
      <c r="B8" s="106"/>
      <c r="C8" s="40">
        <v>2007</v>
      </c>
      <c r="D8" s="61">
        <v>2010</v>
      </c>
      <c r="E8" s="61">
        <v>2015</v>
      </c>
      <c r="F8" s="61">
        <v>2020</v>
      </c>
      <c r="G8" s="61">
        <v>2025</v>
      </c>
      <c r="H8" s="61">
        <v>2030</v>
      </c>
      <c r="I8" s="61">
        <v>2035</v>
      </c>
      <c r="J8" s="61">
        <v>2040</v>
      </c>
      <c r="K8" s="61">
        <v>2045</v>
      </c>
      <c r="L8" s="61">
        <v>2050</v>
      </c>
      <c r="M8" s="62"/>
      <c r="N8" s="63" t="s">
        <v>44</v>
      </c>
      <c r="O8" s="64"/>
      <c r="P8" s="63" t="s">
        <v>44</v>
      </c>
      <c r="Q8" s="65"/>
      <c r="R8" s="66" t="s">
        <v>52</v>
      </c>
      <c r="S8" s="66" t="s">
        <v>42</v>
      </c>
      <c r="T8" s="66" t="s">
        <v>39</v>
      </c>
      <c r="U8" s="66" t="s">
        <v>40</v>
      </c>
      <c r="V8" s="66" t="s">
        <v>41</v>
      </c>
    </row>
    <row r="9" spans="1:23" x14ac:dyDescent="0.25">
      <c r="A9" s="95">
        <v>7</v>
      </c>
      <c r="B9" s="50" t="s">
        <v>4</v>
      </c>
      <c r="C9" s="107">
        <v>1</v>
      </c>
      <c r="D9" s="51">
        <f>[1]AEEI_NEU!C3</f>
        <v>0.93578859865046549</v>
      </c>
      <c r="E9" s="51">
        <f>[1]AEEI_NEU!D3</f>
        <v>0.88544014293650375</v>
      </c>
      <c r="F9" s="51">
        <f>[1]AEEI_NEU!E3</f>
        <v>0.83780059711569133</v>
      </c>
      <c r="G9" s="51">
        <f>[1]AEEI_NEU!F3</f>
        <v>0.7927242130671549</v>
      </c>
      <c r="H9" s="51">
        <f>[1]AEEI_NEU!G3</f>
        <v>0.75007308439070342</v>
      </c>
      <c r="I9" s="51">
        <f>[1]AEEI_NEU!H3</f>
        <v>0.70971672449687451</v>
      </c>
      <c r="J9" s="51">
        <f>[1]AEEI_NEU!I3</f>
        <v>0.6715316673970968</v>
      </c>
      <c r="K9" s="51">
        <f>[1]AEEI_NEU!J3</f>
        <v>0.63540108997263878</v>
      </c>
      <c r="L9" s="68">
        <f>[1]AEEI_NEU!K3</f>
        <v>0.60121445456670775</v>
      </c>
      <c r="M9" s="69"/>
      <c r="N9" s="55"/>
      <c r="O9" s="54" t="s">
        <v>50</v>
      </c>
      <c r="P9" s="55">
        <v>1.1000000000000001</v>
      </c>
      <c r="Q9" s="57"/>
      <c r="R9" s="58" t="s">
        <v>3</v>
      </c>
      <c r="S9" s="59"/>
      <c r="T9" s="60" t="s">
        <v>28</v>
      </c>
      <c r="U9" s="58" t="s">
        <v>23</v>
      </c>
      <c r="V9" s="58"/>
    </row>
    <row r="10" spans="1:23" s="25" customFormat="1" x14ac:dyDescent="0.25">
      <c r="A10" s="96">
        <v>8</v>
      </c>
      <c r="C10" s="40">
        <v>2007</v>
      </c>
      <c r="D10" s="61">
        <v>2010</v>
      </c>
      <c r="E10" s="61">
        <v>2015</v>
      </c>
      <c r="F10" s="61">
        <v>2020</v>
      </c>
      <c r="G10" s="61">
        <v>2025</v>
      </c>
      <c r="H10" s="61">
        <v>2030</v>
      </c>
      <c r="I10" s="61">
        <v>2035</v>
      </c>
      <c r="J10" s="61">
        <v>2040</v>
      </c>
      <c r="K10" s="61">
        <v>2045</v>
      </c>
      <c r="L10" s="61">
        <v>2050</v>
      </c>
      <c r="M10" s="62"/>
      <c r="N10" s="63" t="s">
        <v>44</v>
      </c>
      <c r="O10" s="64"/>
      <c r="P10" s="63" t="s">
        <v>44</v>
      </c>
      <c r="Q10" s="65"/>
      <c r="R10" s="66" t="s">
        <v>52</v>
      </c>
      <c r="S10" s="66" t="s">
        <v>42</v>
      </c>
      <c r="T10" s="66" t="s">
        <v>39</v>
      </c>
      <c r="U10" s="66" t="s">
        <v>40</v>
      </c>
      <c r="V10" s="66" t="s">
        <v>41</v>
      </c>
    </row>
    <row r="11" spans="1:23" x14ac:dyDescent="0.25">
      <c r="A11" s="95">
        <v>9</v>
      </c>
      <c r="B11" s="50" t="s">
        <v>3</v>
      </c>
      <c r="C11" s="107">
        <v>1</v>
      </c>
      <c r="D11" s="51">
        <f>[1]AEEI_EMERGE!C3</f>
        <v>0.91888569302058554</v>
      </c>
      <c r="E11" s="51">
        <f>[1]AEEI_EMERGE!D3</f>
        <v>0.85633967224941354</v>
      </c>
      <c r="F11" s="51">
        <f>[1]AEEI_EMERGE!E3</f>
        <v>0.79805098701412125</v>
      </c>
      <c r="G11" s="51">
        <f>[1]AEEI_EMERGE!F3</f>
        <v>0.74372985219901921</v>
      </c>
      <c r="H11" s="51">
        <f>[1]AEEI_EMERGE!G3</f>
        <v>0.69310620756388774</v>
      </c>
      <c r="I11" s="51">
        <f>[1]AEEI_EMERGE!H3</f>
        <v>0.64592837512597623</v>
      </c>
      <c r="J11" s="51">
        <f>[1]AEEI_EMERGE!I3</f>
        <v>0.60196180793031784</v>
      </c>
      <c r="K11" s="51">
        <f>[1]AEEI_EMERGE!J3</f>
        <v>0.56098792398780395</v>
      </c>
      <c r="L11" s="68">
        <f>[1]AEEI_EMERGE!K3</f>
        <v>0.5228030195838872</v>
      </c>
      <c r="M11" s="70"/>
      <c r="N11" s="55"/>
      <c r="O11" s="54" t="s">
        <v>50</v>
      </c>
      <c r="P11" s="55">
        <v>1.4</v>
      </c>
      <c r="Q11" s="57"/>
      <c r="R11" s="58" t="s">
        <v>4</v>
      </c>
      <c r="S11" s="59"/>
      <c r="T11" s="60" t="s">
        <v>27</v>
      </c>
      <c r="U11" s="58" t="s">
        <v>23</v>
      </c>
      <c r="V11" s="58"/>
    </row>
    <row r="12" spans="1:23" s="25" customFormat="1" x14ac:dyDescent="0.25">
      <c r="A12" s="96">
        <v>10</v>
      </c>
      <c r="B12" s="106"/>
      <c r="C12" s="40">
        <v>2007</v>
      </c>
      <c r="D12" s="61">
        <v>2010</v>
      </c>
      <c r="E12" s="61">
        <v>2015</v>
      </c>
      <c r="F12" s="61">
        <v>2020</v>
      </c>
      <c r="G12" s="61">
        <v>2025</v>
      </c>
      <c r="H12" s="61">
        <v>2030</v>
      </c>
      <c r="I12" s="61">
        <v>2035</v>
      </c>
      <c r="J12" s="61">
        <v>2040</v>
      </c>
      <c r="K12" s="61">
        <v>2045</v>
      </c>
      <c r="L12" s="61">
        <v>2050</v>
      </c>
      <c r="M12" s="62"/>
      <c r="N12" s="63" t="s">
        <v>44</v>
      </c>
      <c r="O12" s="64"/>
      <c r="P12" s="63" t="s">
        <v>44</v>
      </c>
      <c r="Q12" s="65"/>
      <c r="R12" s="66" t="s">
        <v>52</v>
      </c>
      <c r="S12" s="66" t="s">
        <v>42</v>
      </c>
      <c r="T12" s="66" t="s">
        <v>39</v>
      </c>
      <c r="U12" s="66" t="s">
        <v>40</v>
      </c>
      <c r="V12" s="66" t="s">
        <v>41</v>
      </c>
    </row>
    <row r="13" spans="1:23" x14ac:dyDescent="0.25">
      <c r="A13" s="95">
        <v>11</v>
      </c>
      <c r="B13" s="71" t="s">
        <v>5</v>
      </c>
      <c r="C13" s="107">
        <v>1</v>
      </c>
      <c r="D13" s="72">
        <f>[2]AEEI!C22</f>
        <v>0.79259336463992824</v>
      </c>
      <c r="E13" s="72">
        <f>[2]AEEI!D22</f>
        <v>0.65301896223621858</v>
      </c>
      <c r="F13" s="72">
        <f>[2]AEEI!E22</f>
        <v>0.53802338508573677</v>
      </c>
      <c r="G13" s="73">
        <f>[2]AEEI!F22</f>
        <v>0.44327834203749267</v>
      </c>
      <c r="H13" s="73">
        <f>[2]AEEI!G22</f>
        <v>0.36521774697245868</v>
      </c>
      <c r="I13" s="73">
        <f>[2]AEEI!H22</f>
        <v>0.30090349573712588</v>
      </c>
      <c r="J13" s="73">
        <f>[2]AEEI!I22</f>
        <v>0.24791487954075359</v>
      </c>
      <c r="K13" s="73">
        <f>[2]AEEI!J22</f>
        <v>0.20425747247350146</v>
      </c>
      <c r="L13" s="73">
        <f>[2]AEEI!K22</f>
        <v>0.16828806378442832</v>
      </c>
      <c r="M13" s="54"/>
      <c r="N13" s="55"/>
      <c r="O13" s="54" t="s">
        <v>50</v>
      </c>
      <c r="P13" s="55">
        <v>3.8</v>
      </c>
      <c r="Q13" s="57"/>
      <c r="R13" s="74" t="s">
        <v>5</v>
      </c>
      <c r="S13" s="74"/>
      <c r="T13" s="75"/>
      <c r="U13" s="74" t="s">
        <v>29</v>
      </c>
      <c r="V13" s="74"/>
      <c r="W13" t="s">
        <v>55</v>
      </c>
    </row>
    <row r="14" spans="1:23" s="25" customFormat="1" x14ac:dyDescent="0.25">
      <c r="A14" s="96">
        <v>12</v>
      </c>
      <c r="C14" s="40">
        <v>2007</v>
      </c>
      <c r="D14" s="61">
        <v>2010</v>
      </c>
      <c r="E14" s="61">
        <v>2015</v>
      </c>
      <c r="F14" s="61">
        <v>2020</v>
      </c>
      <c r="G14" s="61">
        <v>2025</v>
      </c>
      <c r="H14" s="61">
        <v>2030</v>
      </c>
      <c r="I14" s="61">
        <v>2035</v>
      </c>
      <c r="J14" s="61">
        <v>2040</v>
      </c>
      <c r="K14" s="61">
        <v>2045</v>
      </c>
      <c r="L14" s="61">
        <v>2050</v>
      </c>
      <c r="M14" s="62"/>
      <c r="N14" s="63" t="s">
        <v>44</v>
      </c>
      <c r="O14" s="64"/>
      <c r="P14" s="63" t="s">
        <v>44</v>
      </c>
      <c r="Q14" s="65"/>
      <c r="R14" s="66" t="s">
        <v>52</v>
      </c>
      <c r="S14" s="66" t="s">
        <v>42</v>
      </c>
      <c r="T14" s="66" t="s">
        <v>39</v>
      </c>
      <c r="U14" s="66" t="s">
        <v>40</v>
      </c>
      <c r="V14" s="66" t="s">
        <v>41</v>
      </c>
    </row>
    <row r="15" spans="1:23" x14ac:dyDescent="0.25">
      <c r="A15" s="95">
        <v>13</v>
      </c>
      <c r="B15" s="71" t="s">
        <v>12</v>
      </c>
      <c r="C15" s="107">
        <v>1</v>
      </c>
      <c r="D15" s="73">
        <f>[2]AEEI!C46</f>
        <v>0.82272016838714968</v>
      </c>
      <c r="E15" s="73">
        <f>[2]AEEI!D46</f>
        <v>0.69924429284192158</v>
      </c>
      <c r="F15" s="73">
        <f>[2]AEEI!E46</f>
        <v>0.59429998176720988</v>
      </c>
      <c r="G15" s="72">
        <f>[2]AEEI!F46</f>
        <v>0.50510597218181708</v>
      </c>
      <c r="H15" s="72">
        <f>[2]AEEI!G46</f>
        <v>0.42929841992435896</v>
      </c>
      <c r="I15" s="72">
        <f>[2]AEEI!H46</f>
        <v>0.36486825240548115</v>
      </c>
      <c r="J15" s="72">
        <f>[2]AEEI!I46</f>
        <v>0.31010792361380424</v>
      </c>
      <c r="K15" s="72">
        <f>[2]AEEI!J46</f>
        <v>0.26356616026212643</v>
      </c>
      <c r="L15" s="72">
        <f>[2]AEEI!K46</f>
        <v>0.22400949974381315</v>
      </c>
      <c r="M15" s="54"/>
      <c r="N15" s="55"/>
      <c r="O15" s="54" t="s">
        <v>50</v>
      </c>
      <c r="P15" s="55">
        <v>3.2</v>
      </c>
      <c r="Q15" s="57"/>
      <c r="R15" s="74" t="s">
        <v>12</v>
      </c>
      <c r="S15" s="74" t="s">
        <v>11</v>
      </c>
      <c r="T15" s="75" t="s">
        <v>22</v>
      </c>
      <c r="U15" s="74" t="s">
        <v>30</v>
      </c>
      <c r="V15" s="74" t="s">
        <v>53</v>
      </c>
      <c r="W15" t="s">
        <v>55</v>
      </c>
    </row>
    <row r="16" spans="1:23" s="25" customFormat="1" x14ac:dyDescent="0.25">
      <c r="A16" s="96">
        <v>14</v>
      </c>
      <c r="B16" s="106"/>
      <c r="C16" s="40">
        <v>2007</v>
      </c>
      <c r="D16" s="61">
        <v>2010</v>
      </c>
      <c r="E16" s="61">
        <v>2015</v>
      </c>
      <c r="F16" s="61">
        <v>2020</v>
      </c>
      <c r="G16" s="61">
        <v>2025</v>
      </c>
      <c r="H16" s="61">
        <v>2030</v>
      </c>
      <c r="I16" s="61">
        <v>2035</v>
      </c>
      <c r="J16" s="61">
        <v>2040</v>
      </c>
      <c r="K16" s="61">
        <v>2045</v>
      </c>
      <c r="L16" s="61">
        <v>2050</v>
      </c>
      <c r="M16" s="62"/>
      <c r="N16" s="63" t="s">
        <v>44</v>
      </c>
      <c r="O16" s="64"/>
      <c r="P16" s="63" t="s">
        <v>44</v>
      </c>
      <c r="Q16" s="65"/>
      <c r="R16" s="66" t="s">
        <v>52</v>
      </c>
      <c r="S16" s="66" t="s">
        <v>42</v>
      </c>
      <c r="T16" s="66" t="s">
        <v>39</v>
      </c>
      <c r="U16" s="66" t="s">
        <v>40</v>
      </c>
      <c r="V16" s="66" t="s">
        <v>41</v>
      </c>
    </row>
    <row r="17" spans="1:24" x14ac:dyDescent="0.25">
      <c r="A17" s="95">
        <v>15</v>
      </c>
      <c r="B17" s="71" t="s">
        <v>13</v>
      </c>
      <c r="C17" s="107">
        <v>1</v>
      </c>
      <c r="D17" s="73">
        <f>[2]AEEI!C70</f>
        <v>0.83891485948837541</v>
      </c>
      <c r="E17" s="73">
        <f>[2]AEEI!D70</f>
        <v>0.72468531274303727</v>
      </c>
      <c r="F17" s="73">
        <f>[2]AEEI!E70</f>
        <v>0.62600965588540858</v>
      </c>
      <c r="G17" s="73">
        <f>[2]AEEI!F70</f>
        <v>0.54077001751065634</v>
      </c>
      <c r="H17" s="72">
        <f>[2]AEEI!G70</f>
        <v>0.46713690290426679</v>
      </c>
      <c r="I17" s="72">
        <f>[2]AEEI!H70</f>
        <v>0.40352992767519696</v>
      </c>
      <c r="J17" s="72">
        <f>[2]AEEI!I70</f>
        <v>0.34858389803325152</v>
      </c>
      <c r="K17" s="72">
        <f>[2]AEEI!J70</f>
        <v>0.3011195096931219</v>
      </c>
      <c r="L17" s="72">
        <f>[2]AEEI!K70</f>
        <v>0.26011803651692722</v>
      </c>
      <c r="M17" s="54"/>
      <c r="N17" s="55"/>
      <c r="O17" s="54" t="s">
        <v>50</v>
      </c>
      <c r="P17" s="55">
        <v>2.89</v>
      </c>
      <c r="Q17" s="57"/>
      <c r="R17" s="74" t="s">
        <v>13</v>
      </c>
      <c r="S17" s="74"/>
      <c r="T17" s="75"/>
      <c r="U17" s="74" t="s">
        <v>31</v>
      </c>
      <c r="V17" s="74"/>
      <c r="W17" t="s">
        <v>55</v>
      </c>
    </row>
    <row r="18" spans="1:24" s="25" customFormat="1" x14ac:dyDescent="0.25">
      <c r="A18" s="96">
        <v>16</v>
      </c>
      <c r="C18" s="40">
        <v>2007</v>
      </c>
      <c r="D18" s="61">
        <v>2010</v>
      </c>
      <c r="E18" s="61">
        <v>2015</v>
      </c>
      <c r="F18" s="61">
        <v>2020</v>
      </c>
      <c r="G18" s="61">
        <v>2025</v>
      </c>
      <c r="H18" s="61">
        <v>2030</v>
      </c>
      <c r="I18" s="61">
        <v>2035</v>
      </c>
      <c r="J18" s="61">
        <v>2040</v>
      </c>
      <c r="K18" s="61">
        <v>2045</v>
      </c>
      <c r="L18" s="61">
        <v>2050</v>
      </c>
      <c r="M18" s="62"/>
      <c r="N18" s="63" t="s">
        <v>44</v>
      </c>
      <c r="O18" s="64"/>
      <c r="P18" s="63" t="s">
        <v>44</v>
      </c>
      <c r="Q18" s="65"/>
      <c r="R18" s="66" t="s">
        <v>52</v>
      </c>
      <c r="S18" s="66" t="s">
        <v>42</v>
      </c>
      <c r="T18" s="66" t="s">
        <v>39</v>
      </c>
      <c r="U18" s="66" t="s">
        <v>40</v>
      </c>
      <c r="V18" s="66" t="s">
        <v>41</v>
      </c>
    </row>
    <row r="19" spans="1:24" x14ac:dyDescent="0.25">
      <c r="A19" s="95">
        <v>17</v>
      </c>
      <c r="B19" s="76" t="s">
        <v>6</v>
      </c>
      <c r="C19" s="107">
        <v>1</v>
      </c>
      <c r="D19" s="77">
        <f>[2]AEEI_STROM!C$22</f>
        <v>0.88043267279616</v>
      </c>
      <c r="E19" s="77">
        <f>[2]AEEI_STROM!D$22</f>
        <v>0.79178926591112386</v>
      </c>
      <c r="F19" s="77">
        <f>[2]AEEI_STROM!E$22</f>
        <v>0.71207062275530153</v>
      </c>
      <c r="G19" s="77">
        <f>[2]AEEI_STROM!F$22</f>
        <v>0.64037818346483788</v>
      </c>
      <c r="H19" s="77">
        <f>[2]AEEI_STROM!G$22</f>
        <v>0.57590385665811727</v>
      </c>
      <c r="I19" s="77">
        <f>[2]AEEI_STROM!H$22</f>
        <v>0.56945068721493575</v>
      </c>
      <c r="J19" s="77">
        <f>[2]AEEI_STROM!I$22</f>
        <v>0.52001223304535049</v>
      </c>
      <c r="K19" s="77">
        <f>[2]AEEI_STROM!J$22</f>
        <v>0.47486591655432703</v>
      </c>
      <c r="L19" s="77">
        <f>[2]AEEI_STROM!K$22</f>
        <v>0.43363910380415094</v>
      </c>
      <c r="M19" s="54" t="s">
        <v>45</v>
      </c>
      <c r="N19" s="55">
        <v>2.1</v>
      </c>
      <c r="O19" s="54" t="s">
        <v>49</v>
      </c>
      <c r="P19" s="55">
        <v>1.8</v>
      </c>
      <c r="Q19" s="57"/>
      <c r="R19" s="78" t="s">
        <v>6</v>
      </c>
      <c r="S19" s="78"/>
      <c r="T19" s="79"/>
      <c r="U19" s="78" t="s">
        <v>29</v>
      </c>
      <c r="V19" s="78"/>
      <c r="W19" t="s">
        <v>55</v>
      </c>
    </row>
    <row r="20" spans="1:24" s="25" customFormat="1" x14ac:dyDescent="0.25">
      <c r="A20" s="96">
        <v>18</v>
      </c>
      <c r="B20" s="106"/>
      <c r="C20" s="40">
        <v>2007</v>
      </c>
      <c r="D20" s="61">
        <v>2010</v>
      </c>
      <c r="E20" s="61">
        <v>2015</v>
      </c>
      <c r="F20" s="61">
        <v>2020</v>
      </c>
      <c r="G20" s="61">
        <v>2025</v>
      </c>
      <c r="H20" s="61">
        <v>2030</v>
      </c>
      <c r="I20" s="61">
        <v>2035</v>
      </c>
      <c r="J20" s="61">
        <v>2040</v>
      </c>
      <c r="K20" s="61">
        <v>2045</v>
      </c>
      <c r="L20" s="61">
        <v>2050</v>
      </c>
      <c r="M20" s="62"/>
      <c r="N20" s="63" t="s">
        <v>44</v>
      </c>
      <c r="O20" s="64"/>
      <c r="P20" s="63" t="s">
        <v>44</v>
      </c>
      <c r="Q20" s="65"/>
      <c r="R20" s="66" t="s">
        <v>52</v>
      </c>
      <c r="S20" s="66" t="s">
        <v>42</v>
      </c>
      <c r="T20" s="66" t="s">
        <v>39</v>
      </c>
      <c r="U20" s="66" t="s">
        <v>40</v>
      </c>
      <c r="V20" s="66" t="s">
        <v>41</v>
      </c>
    </row>
    <row r="21" spans="1:24" x14ac:dyDescent="0.25">
      <c r="A21" s="95">
        <v>19</v>
      </c>
      <c r="B21" s="76" t="s">
        <v>14</v>
      </c>
      <c r="C21" s="107">
        <v>1</v>
      </c>
      <c r="D21" s="77">
        <f>[2]AEEI_STROM!C$46</f>
        <v>0.89674492333660416</v>
      </c>
      <c r="E21" s="77">
        <f>[2]AEEI_STROM!D$46</f>
        <v>0.81889150461300619</v>
      </c>
      <c r="F21" s="77">
        <f>[2]AEEI_STROM!E$46</f>
        <v>0.74779714819265453</v>
      </c>
      <c r="G21" s="77">
        <f>[2]AEEI_STROM!F$46</f>
        <v>0.6828750471765308</v>
      </c>
      <c r="H21" s="77">
        <f>[2]AEEI_STROM!G$46</f>
        <v>0.62358933994785959</v>
      </c>
      <c r="I21" s="77">
        <f>[2]AEEI_STROM!H$46</f>
        <v>0.56945068721493575</v>
      </c>
      <c r="J21" s="77">
        <f>[2]AEEI_STROM!I$46</f>
        <v>0.52001223304535049</v>
      </c>
      <c r="K21" s="77">
        <f>[2]AEEI_STROM!J$46</f>
        <v>0.47486591655432703</v>
      </c>
      <c r="L21" s="77">
        <f>[2]AEEI_STROM!K$46</f>
        <v>0.43363910380415094</v>
      </c>
      <c r="M21" s="80"/>
      <c r="N21" s="55"/>
      <c r="O21" s="54" t="s">
        <v>50</v>
      </c>
      <c r="P21" s="55">
        <v>1.8</v>
      </c>
      <c r="Q21" s="57"/>
      <c r="R21" s="78" t="s">
        <v>14</v>
      </c>
      <c r="S21" s="78" t="s">
        <v>11</v>
      </c>
      <c r="T21" s="79" t="s">
        <v>32</v>
      </c>
      <c r="U21" s="78" t="s">
        <v>30</v>
      </c>
      <c r="V21" s="78" t="s">
        <v>33</v>
      </c>
      <c r="W21" t="s">
        <v>55</v>
      </c>
    </row>
    <row r="22" spans="1:24" s="25" customFormat="1" x14ac:dyDescent="0.25">
      <c r="A22" s="96">
        <v>20</v>
      </c>
      <c r="C22" s="40">
        <v>2007</v>
      </c>
      <c r="D22" s="61">
        <v>2010</v>
      </c>
      <c r="E22" s="61">
        <v>2015</v>
      </c>
      <c r="F22" s="61">
        <v>2020</v>
      </c>
      <c r="G22" s="61">
        <v>2025</v>
      </c>
      <c r="H22" s="61">
        <v>2030</v>
      </c>
      <c r="I22" s="61">
        <v>2035</v>
      </c>
      <c r="J22" s="61">
        <v>2040</v>
      </c>
      <c r="K22" s="61">
        <v>2045</v>
      </c>
      <c r="L22" s="61">
        <v>2050</v>
      </c>
      <c r="M22" s="62"/>
      <c r="N22" s="63" t="s">
        <v>44</v>
      </c>
      <c r="O22" s="64"/>
      <c r="P22" s="63" t="s">
        <v>44</v>
      </c>
      <c r="Q22" s="65"/>
      <c r="R22" s="66" t="s">
        <v>52</v>
      </c>
      <c r="S22" s="66" t="s">
        <v>42</v>
      </c>
      <c r="T22" s="66" t="s">
        <v>39</v>
      </c>
      <c r="U22" s="66" t="s">
        <v>40</v>
      </c>
      <c r="V22" s="66" t="s">
        <v>41</v>
      </c>
    </row>
    <row r="23" spans="1:24" x14ac:dyDescent="0.25">
      <c r="A23" s="95">
        <v>21</v>
      </c>
      <c r="B23" s="76" t="s">
        <v>15</v>
      </c>
      <c r="C23" s="107">
        <v>1</v>
      </c>
      <c r="D23" s="77">
        <f>[2]AEEI_STROM!C$70</f>
        <v>0.89674492333660416</v>
      </c>
      <c r="E23" s="77">
        <f>[2]AEEI_STROM!D$70</f>
        <v>0.81889150461300619</v>
      </c>
      <c r="F23" s="77">
        <f>[2]AEEI_STROM!E$70</f>
        <v>0.74779714819265453</v>
      </c>
      <c r="G23" s="77">
        <f>[2]AEEI_STROM!F$70</f>
        <v>0.6828750471765308</v>
      </c>
      <c r="H23" s="77">
        <f>[2]AEEI_STROM!G$70</f>
        <v>0.62358933994785959</v>
      </c>
      <c r="I23" s="77">
        <f>[2]AEEI_STROM!H$70</f>
        <v>0.56945068721493575</v>
      </c>
      <c r="J23" s="77">
        <f>[2]AEEI_STROM!I$70</f>
        <v>0.52001223304535049</v>
      </c>
      <c r="K23" s="77">
        <f>[2]AEEI_STROM!J$70</f>
        <v>0.47486591655432703</v>
      </c>
      <c r="L23" s="77">
        <f>[2]AEEI_STROM!K$70</f>
        <v>0.43363910380415094</v>
      </c>
      <c r="M23" s="80"/>
      <c r="N23" s="55"/>
      <c r="O23" s="54" t="s">
        <v>50</v>
      </c>
      <c r="P23" s="55">
        <v>1.8</v>
      </c>
      <c r="Q23" s="57"/>
      <c r="R23" s="78" t="s">
        <v>15</v>
      </c>
      <c r="S23" s="78"/>
      <c r="T23" s="79"/>
      <c r="U23" s="78" t="s">
        <v>31</v>
      </c>
      <c r="V23" s="78"/>
      <c r="W23" t="s">
        <v>55</v>
      </c>
    </row>
    <row r="24" spans="1:24" s="25" customFormat="1" x14ac:dyDescent="0.25">
      <c r="A24" s="96">
        <v>22</v>
      </c>
      <c r="B24" s="106"/>
      <c r="C24" s="40">
        <v>2007</v>
      </c>
      <c r="D24" s="61">
        <v>2010</v>
      </c>
      <c r="E24" s="61">
        <v>2015</v>
      </c>
      <c r="F24" s="61">
        <v>2020</v>
      </c>
      <c r="G24" s="61">
        <v>2025</v>
      </c>
      <c r="H24" s="61">
        <v>2030</v>
      </c>
      <c r="I24" s="61">
        <v>2035</v>
      </c>
      <c r="J24" s="61">
        <v>2040</v>
      </c>
      <c r="K24" s="61">
        <v>2045</v>
      </c>
      <c r="L24" s="61">
        <v>2050</v>
      </c>
      <c r="M24" s="62"/>
      <c r="N24" s="63" t="s">
        <v>44</v>
      </c>
      <c r="O24" s="64"/>
      <c r="P24" s="63" t="s">
        <v>44</v>
      </c>
      <c r="Q24" s="65"/>
      <c r="R24" s="49" t="s">
        <v>52</v>
      </c>
      <c r="S24" s="49" t="s">
        <v>42</v>
      </c>
      <c r="T24" s="49" t="s">
        <v>39</v>
      </c>
      <c r="U24" s="49" t="s">
        <v>40</v>
      </c>
      <c r="V24" s="49" t="s">
        <v>41</v>
      </c>
    </row>
    <row r="25" spans="1:24" x14ac:dyDescent="0.25">
      <c r="A25" s="95">
        <v>23</v>
      </c>
      <c r="B25" s="81" t="s">
        <v>7</v>
      </c>
      <c r="C25" s="107">
        <v>1</v>
      </c>
      <c r="D25" s="82">
        <f>[2]AEEI_ELE_PROD!C$22</f>
        <v>0.94433672421240433</v>
      </c>
      <c r="E25" s="82">
        <f>[2]AEEI_ELE_PROD!D$22</f>
        <v>0.90032493558426496</v>
      </c>
      <c r="F25" s="82">
        <f>[2]AEEI_ELE_PROD!E$22</f>
        <v>0.85836436183380982</v>
      </c>
      <c r="G25" s="82">
        <f>[2]AEEI_ELE_PROD!F$22</f>
        <v>0.81835940397255014</v>
      </c>
      <c r="H25" s="82">
        <f>[2]AEEI_ELE_PROD!G$22</f>
        <v>0.78021891850161895</v>
      </c>
      <c r="I25" s="82">
        <f>[2]AEEI_ELE_PROD!H$22</f>
        <v>0.74385600975907429</v>
      </c>
      <c r="J25" s="82">
        <f>[2]AEEI_ELE_PROD!I$22</f>
        <v>0.7091878319450724</v>
      </c>
      <c r="K25" s="82">
        <f>[2]AEEI_ELE_PROD!J$22</f>
        <v>0.67613540037385833</v>
      </c>
      <c r="L25" s="82">
        <f>[2]AEEI_ELE_PROD!K$22</f>
        <v>0.64462341152255598</v>
      </c>
      <c r="M25" s="80"/>
      <c r="N25" s="55"/>
      <c r="O25" s="54" t="s">
        <v>50</v>
      </c>
      <c r="P25" s="55">
        <v>0.95</v>
      </c>
      <c r="Q25" s="83"/>
      <c r="R25" s="16" t="s">
        <v>7</v>
      </c>
      <c r="S25" s="16" t="s">
        <v>11</v>
      </c>
      <c r="T25" s="10" t="s">
        <v>34</v>
      </c>
      <c r="U25" s="11" t="s">
        <v>29</v>
      </c>
      <c r="V25" s="11" t="s">
        <v>54</v>
      </c>
      <c r="W25" t="s">
        <v>55</v>
      </c>
    </row>
    <row r="26" spans="1:24" s="25" customFormat="1" x14ac:dyDescent="0.25">
      <c r="A26" s="96">
        <v>24</v>
      </c>
      <c r="C26" s="40">
        <v>2007</v>
      </c>
      <c r="D26" s="61">
        <v>2010</v>
      </c>
      <c r="E26" s="61">
        <v>2015</v>
      </c>
      <c r="F26" s="61">
        <v>2020</v>
      </c>
      <c r="G26" s="61">
        <v>2025</v>
      </c>
      <c r="H26" s="61">
        <v>2030</v>
      </c>
      <c r="I26" s="61">
        <v>2035</v>
      </c>
      <c r="J26" s="61">
        <v>2040</v>
      </c>
      <c r="K26" s="61">
        <v>2045</v>
      </c>
      <c r="L26" s="61">
        <v>2050</v>
      </c>
      <c r="M26" s="62"/>
      <c r="N26" s="63" t="s">
        <v>44</v>
      </c>
      <c r="O26" s="64"/>
      <c r="P26" s="63" t="s">
        <v>44</v>
      </c>
      <c r="Q26" s="65"/>
      <c r="R26" s="67" t="s">
        <v>52</v>
      </c>
      <c r="S26" s="48" t="s">
        <v>42</v>
      </c>
      <c r="T26" s="48" t="s">
        <v>39</v>
      </c>
      <c r="U26" s="48" t="s">
        <v>40</v>
      </c>
      <c r="V26" s="48" t="s">
        <v>41</v>
      </c>
    </row>
    <row r="27" spans="1:24" x14ac:dyDescent="0.25">
      <c r="A27" s="95">
        <v>25</v>
      </c>
      <c r="B27" s="84" t="s">
        <v>16</v>
      </c>
      <c r="C27" s="107">
        <v>1</v>
      </c>
      <c r="D27" s="85">
        <f>[2]AEEI_ELE_PROD!C$46</f>
        <v>0.95294982124365402</v>
      </c>
      <c r="E27" s="85">
        <f>[2]AEEI_ELE_PROD!D$46</f>
        <v>0.91543685666160513</v>
      </c>
      <c r="F27" s="85">
        <f>[2]AEEI_ELE_PROD!E$46</f>
        <v>0.87940059366484791</v>
      </c>
      <c r="G27" s="85">
        <f>[2]AEEI_ELE_PROD!F$46</f>
        <v>0.84478290174846793</v>
      </c>
      <c r="H27" s="85">
        <f>[2]AEEI_ELE_PROD!G$46</f>
        <v>0.81152793872066309</v>
      </c>
      <c r="I27" s="85">
        <f>[2]AEEI_ELE_PROD!H$46</f>
        <v>0.77958206062307112</v>
      </c>
      <c r="J27" s="85">
        <f>[2]AEEI_ELE_PROD!I$46</f>
        <v>0.74889373519709179</v>
      </c>
      <c r="K27" s="85">
        <f>[2]AEEI_ELE_PROD!J$46</f>
        <v>0.71941345875661389</v>
      </c>
      <c r="L27" s="85">
        <f>[2]AEEI_ELE_PROD!K$46</f>
        <v>0.6910936763330584</v>
      </c>
      <c r="M27" s="86"/>
      <c r="N27" s="55"/>
      <c r="O27" s="54" t="s">
        <v>50</v>
      </c>
      <c r="P27" s="55">
        <v>0.8</v>
      </c>
      <c r="Q27" s="86"/>
      <c r="R27" s="87" t="s">
        <v>16</v>
      </c>
      <c r="S27" s="22" t="s">
        <v>11</v>
      </c>
      <c r="T27" s="23" t="s">
        <v>34</v>
      </c>
      <c r="U27" s="22" t="s">
        <v>30</v>
      </c>
      <c r="V27" s="22" t="s">
        <v>54</v>
      </c>
      <c r="W27" t="s">
        <v>55</v>
      </c>
      <c r="X27" s="22" t="s">
        <v>51</v>
      </c>
    </row>
    <row r="28" spans="1:24" s="25" customFormat="1" x14ac:dyDescent="0.25">
      <c r="A28" s="96">
        <v>26</v>
      </c>
      <c r="B28" s="106"/>
      <c r="C28" s="40">
        <v>2007</v>
      </c>
      <c r="D28" s="61">
        <v>2010</v>
      </c>
      <c r="E28" s="61">
        <v>2015</v>
      </c>
      <c r="F28" s="61">
        <v>2020</v>
      </c>
      <c r="G28" s="61">
        <v>2025</v>
      </c>
      <c r="H28" s="61">
        <v>2030</v>
      </c>
      <c r="I28" s="61">
        <v>2035</v>
      </c>
      <c r="J28" s="61">
        <v>2040</v>
      </c>
      <c r="K28" s="61">
        <v>2045</v>
      </c>
      <c r="L28" s="61">
        <v>2050</v>
      </c>
      <c r="M28" s="62"/>
      <c r="N28" s="63" t="s">
        <v>44</v>
      </c>
      <c r="O28" s="64"/>
      <c r="P28" s="63" t="s">
        <v>44</v>
      </c>
      <c r="Q28" s="65"/>
      <c r="R28" s="66" t="s">
        <v>52</v>
      </c>
      <c r="S28" s="48" t="s">
        <v>42</v>
      </c>
      <c r="T28" s="48" t="s">
        <v>39</v>
      </c>
      <c r="U28" s="48" t="s">
        <v>40</v>
      </c>
      <c r="V28" s="48" t="s">
        <v>41</v>
      </c>
    </row>
    <row r="29" spans="1:24" x14ac:dyDescent="0.25">
      <c r="A29" s="95">
        <v>27</v>
      </c>
      <c r="B29" s="84" t="s">
        <v>17</v>
      </c>
      <c r="C29" s="107">
        <v>1</v>
      </c>
      <c r="D29" s="85">
        <f>[2]AEEI_ELE_PROD!C$70</f>
        <v>0.96453569939339068</v>
      </c>
      <c r="E29" s="85">
        <f>[2]AEEI_ELE_PROD!D$70</f>
        <v>0.93594478410895088</v>
      </c>
      <c r="F29" s="85">
        <f>[2]AEEI_ELE_PROD!E$70</f>
        <v>0.90820136512487215</v>
      </c>
      <c r="G29" s="85">
        <f>[2]AEEI_ELE_PROD!F$70</f>
        <v>0.88128032082570495</v>
      </c>
      <c r="H29" s="85">
        <f>[2]AEEI_ELE_PROD!G$70</f>
        <v>0.85515727425478172</v>
      </c>
      <c r="I29" s="85">
        <f>[2]AEEI_ELE_PROD!H$70</f>
        <v>0.82980857104092753</v>
      </c>
      <c r="J29" s="85">
        <f>[2]AEEI_ELE_PROD!I$70</f>
        <v>0.80521125797946802</v>
      </c>
      <c r="K29" s="85">
        <f>[2]AEEI_ELE_PROD!J$70</f>
        <v>0.78134306224814698</v>
      </c>
      <c r="L29" s="85">
        <f>[2]AEEI_ELE_PROD!K$70</f>
        <v>0.75818237123912491</v>
      </c>
      <c r="M29" s="86"/>
      <c r="N29" s="55"/>
      <c r="O29" s="54" t="s">
        <v>50</v>
      </c>
      <c r="P29" s="55">
        <v>0.6</v>
      </c>
      <c r="Q29" s="86"/>
      <c r="R29" s="87" t="s">
        <v>17</v>
      </c>
      <c r="S29" s="32" t="s">
        <v>11</v>
      </c>
      <c r="T29" s="33" t="s">
        <v>34</v>
      </c>
      <c r="U29" s="32" t="s">
        <v>31</v>
      </c>
      <c r="V29" s="32" t="s">
        <v>54</v>
      </c>
      <c r="W29" t="s">
        <v>55</v>
      </c>
      <c r="X29" s="22" t="s">
        <v>51</v>
      </c>
    </row>
    <row r="30" spans="1:24" s="25" customFormat="1" x14ac:dyDescent="0.25">
      <c r="A30" s="96">
        <v>28</v>
      </c>
      <c r="C30" s="40">
        <v>2007</v>
      </c>
      <c r="D30" s="61">
        <v>2010</v>
      </c>
      <c r="E30" s="61">
        <v>2015</v>
      </c>
      <c r="F30" s="61">
        <v>2020</v>
      </c>
      <c r="G30" s="61">
        <v>2025</v>
      </c>
      <c r="H30" s="61">
        <v>2030</v>
      </c>
      <c r="I30" s="61">
        <v>2035</v>
      </c>
      <c r="J30" s="61">
        <v>2040</v>
      </c>
      <c r="K30" s="61">
        <v>2045</v>
      </c>
      <c r="L30" s="61">
        <v>2050</v>
      </c>
      <c r="M30" s="62"/>
      <c r="N30" s="63" t="s">
        <v>44</v>
      </c>
      <c r="O30" s="64"/>
      <c r="P30" s="63" t="s">
        <v>44</v>
      </c>
      <c r="Q30" s="65"/>
      <c r="R30" s="66" t="s">
        <v>52</v>
      </c>
      <c r="S30" s="48" t="s">
        <v>42</v>
      </c>
      <c r="T30" s="48" t="s">
        <v>39</v>
      </c>
      <c r="U30" s="48" t="s">
        <v>40</v>
      </c>
      <c r="V30" s="48" t="s">
        <v>41</v>
      </c>
    </row>
    <row r="31" spans="1:24" x14ac:dyDescent="0.25">
      <c r="A31" s="95">
        <v>29</v>
      </c>
      <c r="B31" s="88" t="s">
        <v>8</v>
      </c>
      <c r="C31" s="107">
        <v>1</v>
      </c>
      <c r="D31" s="89">
        <f>[2]AEEI_HH!C$22</f>
        <v>0.82017370608486562</v>
      </c>
      <c r="E31" s="89">
        <f>[2]AEEI_HH!D$22</f>
        <v>0.6952815588144533</v>
      </c>
      <c r="F31" s="89">
        <f>[2]AEEI_HH!E$22</f>
        <v>0.58940739314244195</v>
      </c>
      <c r="G31" s="89">
        <f>[2]AEEI_HH!F$22</f>
        <v>0.49965524137204753</v>
      </c>
      <c r="H31" s="89">
        <f>[2]AEEI_HH!G$22</f>
        <v>0.42357011998019667</v>
      </c>
      <c r="I31" s="89">
        <f>[2]AEEI_HH!H$22</f>
        <v>0.35907087864699633</v>
      </c>
      <c r="J31" s="89">
        <f>[2]AEEI_HH!I$22</f>
        <v>0.30439327471530325</v>
      </c>
      <c r="K31" s="89">
        <f>[2]AEEI_HH!J$22</f>
        <v>0.25804171600057763</v>
      </c>
      <c r="L31" s="89">
        <f>[2]AEEI_HH!K$22</f>
        <v>0.21874835197590914</v>
      </c>
      <c r="M31" s="80"/>
      <c r="N31" s="55"/>
      <c r="O31" s="54" t="s">
        <v>50</v>
      </c>
      <c r="P31" s="55">
        <v>3.25</v>
      </c>
      <c r="Q31" s="57"/>
      <c r="R31" s="90" t="s">
        <v>8</v>
      </c>
      <c r="S31" s="17"/>
      <c r="T31" s="12"/>
      <c r="U31" s="13" t="s">
        <v>29</v>
      </c>
      <c r="V31" s="13"/>
      <c r="W31" t="s">
        <v>55</v>
      </c>
    </row>
    <row r="32" spans="1:24" s="25" customFormat="1" x14ac:dyDescent="0.25">
      <c r="A32" s="96">
        <v>30</v>
      </c>
      <c r="B32" s="106"/>
      <c r="C32" s="40">
        <v>2007</v>
      </c>
      <c r="D32" s="61">
        <v>2010</v>
      </c>
      <c r="E32" s="61">
        <v>2015</v>
      </c>
      <c r="F32" s="61">
        <v>2020</v>
      </c>
      <c r="G32" s="61">
        <v>2025</v>
      </c>
      <c r="H32" s="61">
        <v>2030</v>
      </c>
      <c r="I32" s="61">
        <v>2035</v>
      </c>
      <c r="J32" s="61">
        <v>2040</v>
      </c>
      <c r="K32" s="61">
        <v>2045</v>
      </c>
      <c r="L32" s="61">
        <v>2050</v>
      </c>
      <c r="M32" s="62"/>
      <c r="N32" s="63" t="s">
        <v>44</v>
      </c>
      <c r="O32" s="64"/>
      <c r="P32" s="63" t="s">
        <v>44</v>
      </c>
      <c r="Q32" s="65"/>
      <c r="R32" s="66" t="s">
        <v>52</v>
      </c>
      <c r="S32" s="48" t="s">
        <v>42</v>
      </c>
      <c r="T32" s="48" t="s">
        <v>39</v>
      </c>
      <c r="U32" s="48" t="s">
        <v>40</v>
      </c>
      <c r="V32" s="48" t="s">
        <v>41</v>
      </c>
    </row>
    <row r="33" spans="1:23" x14ac:dyDescent="0.25">
      <c r="A33" s="95">
        <v>31</v>
      </c>
      <c r="B33" s="88" t="s">
        <v>18</v>
      </c>
      <c r="C33" s="107">
        <v>1</v>
      </c>
      <c r="D33" s="89">
        <f>[2]AEEI_HH!C$46</f>
        <v>0.840730551469559</v>
      </c>
      <c r="E33" s="89">
        <f>[2]AEEI_HH!D$46</f>
        <v>0.72756341757520193</v>
      </c>
      <c r="F33" s="89">
        <f>[2]AEEI_HH!E$46</f>
        <v>0.62962922623476736</v>
      </c>
      <c r="G33" s="89">
        <f>[2]AEEI_HH!F$46</f>
        <v>0.54487753638055336</v>
      </c>
      <c r="H33" s="89">
        <f>[2]AEEI_HH!G$46</f>
        <v>0.47153390802326012</v>
      </c>
      <c r="I33" s="89">
        <f>[2]AEEI_HH!H$46</f>
        <v>0.40806275093051114</v>
      </c>
      <c r="J33" s="89">
        <f>[2]AEEI_HH!I$46</f>
        <v>0.35313517408542855</v>
      </c>
      <c r="K33" s="89">
        <f>[2]AEEI_HH!J$46</f>
        <v>0.30560116279170457</v>
      </c>
      <c r="L33" s="89">
        <f>[2]AEEI_HH!K$46</f>
        <v>0.26446550089923648</v>
      </c>
      <c r="M33" s="80"/>
      <c r="N33" s="55"/>
      <c r="O33" s="54" t="s">
        <v>50</v>
      </c>
      <c r="P33" s="55">
        <v>2.85</v>
      </c>
      <c r="Q33" s="57"/>
      <c r="R33" s="90" t="s">
        <v>18</v>
      </c>
      <c r="S33" s="17" t="s">
        <v>11</v>
      </c>
      <c r="T33" s="12" t="s">
        <v>35</v>
      </c>
      <c r="U33" s="13" t="s">
        <v>30</v>
      </c>
      <c r="V33" s="13" t="s">
        <v>36</v>
      </c>
      <c r="W33" t="s">
        <v>55</v>
      </c>
    </row>
    <row r="34" spans="1:23" s="25" customFormat="1" x14ac:dyDescent="0.25">
      <c r="A34" s="96">
        <v>32</v>
      </c>
      <c r="C34" s="40">
        <v>2007</v>
      </c>
      <c r="D34" s="61">
        <v>2010</v>
      </c>
      <c r="E34" s="61">
        <v>2015</v>
      </c>
      <c r="F34" s="61">
        <v>2020</v>
      </c>
      <c r="G34" s="61">
        <v>2025</v>
      </c>
      <c r="H34" s="61">
        <v>2030</v>
      </c>
      <c r="I34" s="61">
        <v>2035</v>
      </c>
      <c r="J34" s="61">
        <v>2040</v>
      </c>
      <c r="K34" s="61">
        <v>2045</v>
      </c>
      <c r="L34" s="61">
        <v>2050</v>
      </c>
      <c r="M34" s="62"/>
      <c r="N34" s="63" t="s">
        <v>44</v>
      </c>
      <c r="O34" s="64"/>
      <c r="P34" s="63" t="s">
        <v>44</v>
      </c>
      <c r="Q34" s="65"/>
      <c r="R34" s="66" t="s">
        <v>52</v>
      </c>
      <c r="S34" s="48" t="s">
        <v>42</v>
      </c>
      <c r="T34" s="48" t="s">
        <v>39</v>
      </c>
      <c r="U34" s="48" t="s">
        <v>40</v>
      </c>
      <c r="V34" s="48" t="s">
        <v>41</v>
      </c>
    </row>
    <row r="35" spans="1:23" x14ac:dyDescent="0.25">
      <c r="A35" s="95">
        <v>33</v>
      </c>
      <c r="B35" s="88" t="s">
        <v>19</v>
      </c>
      <c r="C35" s="107">
        <v>1</v>
      </c>
      <c r="D35" s="89">
        <f>[2]AEEI_HH!C$70</f>
        <v>0.84593629727762731</v>
      </c>
      <c r="E35" s="89">
        <f>[2]AEEI_HH!D$70</f>
        <v>0.73584392704553458</v>
      </c>
      <c r="F35" s="89">
        <f>[2]AEEI_HH!E$70</f>
        <v>0.64007926685771521</v>
      </c>
      <c r="G35" s="89">
        <f>[2]AEEI_HH!F$70</f>
        <v>0.55677767092009667</v>
      </c>
      <c r="H35" s="89">
        <f>[2]AEEI_HH!G$70</f>
        <v>0.48431716333676889</v>
      </c>
      <c r="I35" s="89">
        <f>[2]AEEI_HH!H$70</f>
        <v>0.42128685641245267</v>
      </c>
      <c r="J35" s="89">
        <f>[2]AEEI_HH!I$70</f>
        <v>0.36645947907998117</v>
      </c>
      <c r="K35" s="89">
        <f>[2]AEEI_HH!J$70</f>
        <v>0.31876748055034176</v>
      </c>
      <c r="L35" s="89">
        <f>[2]AEEI_HH!K$70</f>
        <v>0.27728224389642592</v>
      </c>
      <c r="M35" s="80"/>
      <c r="N35" s="55"/>
      <c r="O35" s="54" t="s">
        <v>50</v>
      </c>
      <c r="P35" s="55">
        <v>2.75</v>
      </c>
      <c r="Q35" s="57"/>
      <c r="R35" s="90" t="s">
        <v>19</v>
      </c>
      <c r="S35" s="35"/>
      <c r="T35" s="36"/>
      <c r="U35" s="37" t="s">
        <v>31</v>
      </c>
      <c r="V35" s="37"/>
      <c r="W35" t="s">
        <v>55</v>
      </c>
    </row>
    <row r="36" spans="1:23" s="25" customFormat="1" x14ac:dyDescent="0.25">
      <c r="A36" s="96">
        <v>34</v>
      </c>
      <c r="B36" s="106"/>
      <c r="C36" s="40">
        <v>2007</v>
      </c>
      <c r="D36" s="61">
        <v>2010</v>
      </c>
      <c r="E36" s="61">
        <v>2015</v>
      </c>
      <c r="F36" s="61">
        <v>2020</v>
      </c>
      <c r="G36" s="61">
        <v>2025</v>
      </c>
      <c r="H36" s="61">
        <v>2030</v>
      </c>
      <c r="I36" s="61">
        <v>2035</v>
      </c>
      <c r="J36" s="61">
        <v>2040</v>
      </c>
      <c r="K36" s="61">
        <v>2045</v>
      </c>
      <c r="L36" s="61">
        <v>2050</v>
      </c>
      <c r="M36" s="62"/>
      <c r="N36" s="63" t="s">
        <v>44</v>
      </c>
      <c r="O36" s="64"/>
      <c r="P36" s="63" t="s">
        <v>44</v>
      </c>
      <c r="Q36" s="65"/>
      <c r="R36" s="66" t="s">
        <v>52</v>
      </c>
      <c r="S36" s="48" t="s">
        <v>42</v>
      </c>
      <c r="T36" s="48" t="s">
        <v>39</v>
      </c>
      <c r="U36" s="48" t="s">
        <v>40</v>
      </c>
      <c r="V36" s="48" t="s">
        <v>41</v>
      </c>
    </row>
    <row r="37" spans="1:23" x14ac:dyDescent="0.25">
      <c r="A37" s="95">
        <v>35</v>
      </c>
      <c r="B37" s="91" t="s">
        <v>9</v>
      </c>
      <c r="C37" s="107">
        <v>1</v>
      </c>
      <c r="D37" s="92">
        <f>[2]AEEI_TRN!C$22</f>
        <v>0.83710243641489024</v>
      </c>
      <c r="E37" s="92">
        <f>[2]AEEI_TRN!D$22</f>
        <v>0.72181756185799884</v>
      </c>
      <c r="F37" s="92">
        <f>[2]AEEI_TRN!E$22</f>
        <v>0.622409599998338</v>
      </c>
      <c r="G37" s="92">
        <f>[2]AEEI_TRN!F$22</f>
        <v>0.53669199897674713</v>
      </c>
      <c r="H37" s="92">
        <f>[2]AEEI_TRN!G$22</f>
        <v>0.46277933657582698</v>
      </c>
      <c r="I37" s="92">
        <f>[2]AEEI_TRN!H$22</f>
        <v>0.39904584895971507</v>
      </c>
      <c r="J37" s="92">
        <f>[2]AEEI_TRN!I$22</f>
        <v>0.3440896707925688</v>
      </c>
      <c r="K37" s="92">
        <f>[2]AEEI_TRN!J$22</f>
        <v>0.29670200017063952</v>
      </c>
      <c r="L37" s="92">
        <f>[2]AEEI_TRN!K$22</f>
        <v>0.25584051012774367</v>
      </c>
      <c r="M37" s="80"/>
      <c r="N37" s="55"/>
      <c r="O37" s="54" t="s">
        <v>50</v>
      </c>
      <c r="P37" s="55">
        <v>2.92</v>
      </c>
      <c r="Q37" s="57"/>
      <c r="R37" s="93" t="s">
        <v>9</v>
      </c>
      <c r="S37" s="38"/>
      <c r="T37" s="39"/>
      <c r="U37" s="38" t="s">
        <v>29</v>
      </c>
      <c r="V37" s="38"/>
      <c r="W37" t="s">
        <v>55</v>
      </c>
    </row>
    <row r="38" spans="1:23" s="25" customFormat="1" x14ac:dyDescent="0.25">
      <c r="A38" s="96">
        <v>36</v>
      </c>
      <c r="C38" s="40">
        <v>2007</v>
      </c>
      <c r="D38" s="61">
        <v>2010</v>
      </c>
      <c r="E38" s="61">
        <v>2015</v>
      </c>
      <c r="F38" s="61">
        <v>2020</v>
      </c>
      <c r="G38" s="61">
        <v>2025</v>
      </c>
      <c r="H38" s="61">
        <v>2030</v>
      </c>
      <c r="I38" s="61">
        <v>2035</v>
      </c>
      <c r="J38" s="61">
        <v>2040</v>
      </c>
      <c r="K38" s="61">
        <v>2045</v>
      </c>
      <c r="L38" s="61">
        <v>2050</v>
      </c>
      <c r="M38" s="62"/>
      <c r="N38" s="63" t="s">
        <v>44</v>
      </c>
      <c r="O38" s="64"/>
      <c r="P38" s="63" t="s">
        <v>44</v>
      </c>
      <c r="Q38" s="65"/>
      <c r="R38" s="66" t="s">
        <v>52</v>
      </c>
      <c r="S38" s="48" t="s">
        <v>42</v>
      </c>
      <c r="T38" s="48" t="s">
        <v>39</v>
      </c>
      <c r="U38" s="48" t="s">
        <v>40</v>
      </c>
      <c r="V38" s="48" t="s">
        <v>41</v>
      </c>
    </row>
    <row r="39" spans="1:23" x14ac:dyDescent="0.25">
      <c r="A39" s="95">
        <v>37</v>
      </c>
      <c r="B39" s="91" t="s">
        <v>20</v>
      </c>
      <c r="C39" s="107">
        <v>1</v>
      </c>
      <c r="D39" s="92">
        <f>[2]AEEI_TRN!C$46</f>
        <v>0.84593629727762731</v>
      </c>
      <c r="E39" s="92">
        <f>[2]AEEI_TRN!D$46</f>
        <v>0.73584392704553458</v>
      </c>
      <c r="F39" s="92">
        <f>[2]AEEI_TRN!E$46</f>
        <v>0.64007926685771521</v>
      </c>
      <c r="G39" s="92">
        <f>[2]AEEI_TRN!F$46</f>
        <v>0.55677767092009667</v>
      </c>
      <c r="H39" s="92">
        <f>[2]AEEI_TRN!G$46</f>
        <v>0.48431716333676889</v>
      </c>
      <c r="I39" s="92">
        <f>[2]AEEI_TRN!H$46</f>
        <v>0.42128685641245267</v>
      </c>
      <c r="J39" s="92">
        <f>[2]AEEI_TRN!I$46</f>
        <v>0.36645947907998117</v>
      </c>
      <c r="K39" s="92">
        <f>[2]AEEI_TRN!J$46</f>
        <v>0.31876748055034176</v>
      </c>
      <c r="L39" s="92">
        <f>[2]AEEI_TRN!K$46</f>
        <v>0.27728224389642592</v>
      </c>
      <c r="M39" s="80"/>
      <c r="N39" s="55"/>
      <c r="O39" s="54" t="s">
        <v>50</v>
      </c>
      <c r="P39" s="55">
        <v>2.75</v>
      </c>
      <c r="Q39" s="57"/>
      <c r="R39" s="93" t="s">
        <v>20</v>
      </c>
      <c r="S39" s="15" t="s">
        <v>11</v>
      </c>
      <c r="T39" s="14" t="s">
        <v>37</v>
      </c>
      <c r="U39" s="15" t="s">
        <v>30</v>
      </c>
      <c r="V39" s="15" t="s">
        <v>38</v>
      </c>
      <c r="W39" t="s">
        <v>55</v>
      </c>
    </row>
    <row r="40" spans="1:23" s="25" customFormat="1" x14ac:dyDescent="0.25">
      <c r="A40" s="96">
        <v>38</v>
      </c>
      <c r="B40" s="106"/>
      <c r="C40" s="40">
        <v>2007</v>
      </c>
      <c r="D40" s="61">
        <v>2010</v>
      </c>
      <c r="E40" s="61">
        <v>2015</v>
      </c>
      <c r="F40" s="61">
        <v>2020</v>
      </c>
      <c r="G40" s="61">
        <v>2025</v>
      </c>
      <c r="H40" s="61">
        <v>2030</v>
      </c>
      <c r="I40" s="61">
        <v>2035</v>
      </c>
      <c r="J40" s="61">
        <v>2040</v>
      </c>
      <c r="K40" s="61">
        <v>2045</v>
      </c>
      <c r="L40" s="61">
        <v>2050</v>
      </c>
      <c r="M40" s="62"/>
      <c r="N40" s="63" t="s">
        <v>44</v>
      </c>
      <c r="O40" s="64"/>
      <c r="P40" s="63" t="s">
        <v>44</v>
      </c>
      <c r="Q40" s="65"/>
      <c r="R40" s="66" t="s">
        <v>52</v>
      </c>
      <c r="S40" s="48" t="s">
        <v>42</v>
      </c>
      <c r="T40" s="48" t="s">
        <v>39</v>
      </c>
      <c r="U40" s="48" t="s">
        <v>40</v>
      </c>
      <c r="V40" s="48" t="s">
        <v>41</v>
      </c>
    </row>
    <row r="41" spans="1:23" x14ac:dyDescent="0.25">
      <c r="A41" s="95">
        <v>39</v>
      </c>
      <c r="B41" s="91" t="s">
        <v>21</v>
      </c>
      <c r="C41" s="107">
        <v>1</v>
      </c>
      <c r="D41" s="92">
        <f>[2]AEEI_TRN!C$70</f>
        <v>0.8564284004586451</v>
      </c>
      <c r="E41" s="92">
        <f>[2]AEEI_TRN!D$70</f>
        <v>0.75266249883237901</v>
      </c>
      <c r="F41" s="92">
        <f>[2]AEEI_TRN!E$70</f>
        <v>0.66146899944609672</v>
      </c>
      <c r="G41" s="92">
        <f>[2]AEEI_TRN!F$70</f>
        <v>0.58132461482668141</v>
      </c>
      <c r="H41" s="92">
        <f>[2]AEEI_TRN!G$70</f>
        <v>0.51089062085505665</v>
      </c>
      <c r="I41" s="92">
        <f>[2]AEEI_TRN!H$70</f>
        <v>0.44899049484681369</v>
      </c>
      <c r="J41" s="92">
        <f>[2]AEEI_TRN!I$70</f>
        <v>0.39459026303005873</v>
      </c>
      <c r="K41" s="92">
        <f>[2]AEEI_TRN!J$70</f>
        <v>0.34678122914662818</v>
      </c>
      <c r="L41" s="92">
        <f>[2]AEEI_TRN!K$70</f>
        <v>0.3047647956768903</v>
      </c>
      <c r="M41" s="80"/>
      <c r="N41" s="55"/>
      <c r="O41" s="54" t="s">
        <v>50</v>
      </c>
      <c r="P41" s="55">
        <v>2.5499999999999998</v>
      </c>
      <c r="Q41" s="57"/>
      <c r="R41" s="94" t="s">
        <v>21</v>
      </c>
      <c r="S41" s="18"/>
      <c r="T41" s="19"/>
      <c r="U41" s="20" t="s">
        <v>31</v>
      </c>
      <c r="V41" s="20"/>
      <c r="W41" t="s">
        <v>55</v>
      </c>
    </row>
    <row r="48" spans="1:23" x14ac:dyDescent="0.25">
      <c r="R48" s="42"/>
      <c r="S48" s="46"/>
      <c r="T48" s="41" t="s">
        <v>56</v>
      </c>
      <c r="U48" s="42"/>
      <c r="V48" s="42"/>
    </row>
    <row r="49" spans="18:22" x14ac:dyDescent="0.25">
      <c r="R49" s="42"/>
      <c r="S49" s="46" t="str">
        <f>B3</f>
        <v>AEEI_EXO</v>
      </c>
      <c r="T49" s="44" t="e">
        <f>1-($L3/#REF!)^(1/($L$2-#REF!))</f>
        <v>#REF!</v>
      </c>
      <c r="U49" s="42"/>
      <c r="V49" s="42"/>
    </row>
    <row r="50" spans="18:22" x14ac:dyDescent="0.25">
      <c r="R50" s="42"/>
      <c r="S50" s="46" t="str">
        <f>B5</f>
        <v>AEEI_EXO_ELE_C</v>
      </c>
      <c r="T50" s="44" t="e">
        <f>1-($L5/#REF!)^(1/($L$2-#REF!))</f>
        <v>#REF!</v>
      </c>
      <c r="U50" s="42"/>
      <c r="V50" s="42"/>
    </row>
    <row r="51" spans="18:22" x14ac:dyDescent="0.25">
      <c r="R51" s="42"/>
      <c r="S51" s="46" t="str">
        <f>B7</f>
        <v>AEEI_EXO_DEU</v>
      </c>
      <c r="T51" s="45" t="e">
        <f>1-($J7/#REF!)^(1/($J$2-#REF!))</f>
        <v>#REF!</v>
      </c>
      <c r="U51" s="43" t="s">
        <v>57</v>
      </c>
      <c r="V51" s="42"/>
    </row>
    <row r="52" spans="18:22" x14ac:dyDescent="0.25">
      <c r="R52" s="42"/>
      <c r="S52" s="46" t="str">
        <f>B9</f>
        <v>AEEI_EXO_NEU</v>
      </c>
      <c r="T52" s="44" t="e">
        <f>1-($L9/#REF!)^(1/($L$2-#REF!))</f>
        <v>#REF!</v>
      </c>
      <c r="U52" s="42"/>
      <c r="V52" s="42"/>
    </row>
    <row r="53" spans="18:22" x14ac:dyDescent="0.25">
      <c r="R53" s="42"/>
      <c r="S53" s="46" t="str">
        <f>B11</f>
        <v>AEEI_EXO_EMERGE</v>
      </c>
      <c r="T53" s="44" t="e">
        <f>1-($L11/#REF!)^(1/($L$2-#REF!))</f>
        <v>#REF!</v>
      </c>
      <c r="U53" s="42"/>
      <c r="V53" s="42"/>
    </row>
    <row r="54" spans="18:22" x14ac:dyDescent="0.25">
      <c r="R54" s="42"/>
      <c r="S54" s="46"/>
      <c r="T54" s="44"/>
    </row>
    <row r="55" spans="18:22" x14ac:dyDescent="0.25">
      <c r="R55" s="42"/>
      <c r="S55" s="46"/>
      <c r="T55" s="44"/>
    </row>
    <row r="56" spans="18:22" x14ac:dyDescent="0.25">
      <c r="R56" s="42"/>
      <c r="S56" s="46" t="str">
        <f>B17</f>
        <v>AEEI_EXOGEN_AFTER2025</v>
      </c>
      <c r="T56" s="47" t="e">
        <f>1-($J17/#REF!)^(1/($J$2-#REF!))</f>
        <v>#REF!</v>
      </c>
    </row>
    <row r="57" spans="18:22" x14ac:dyDescent="0.25">
      <c r="R57" s="42"/>
      <c r="S57" s="46"/>
      <c r="T57" s="47"/>
    </row>
    <row r="58" spans="18:22" x14ac:dyDescent="0.25">
      <c r="R58" s="42"/>
      <c r="S58" s="46"/>
      <c r="T58" s="47"/>
    </row>
    <row r="59" spans="18:22" x14ac:dyDescent="0.25">
      <c r="R59" s="42"/>
      <c r="S59" s="46" t="str">
        <f>B23</f>
        <v>AEEI_EXOGEN_ELE_AFTER2025</v>
      </c>
      <c r="T59" s="47" t="e">
        <f>1-($L23/#REF!)^(1/($L$2-#REF!))</f>
        <v>#REF!</v>
      </c>
    </row>
    <row r="60" spans="18:22" x14ac:dyDescent="0.25">
      <c r="R60" s="42"/>
      <c r="S60" s="46"/>
      <c r="T60" s="47"/>
    </row>
    <row r="61" spans="18:22" x14ac:dyDescent="0.25">
      <c r="R61" s="42"/>
      <c r="S61" s="46"/>
      <c r="T61" s="47"/>
    </row>
    <row r="62" spans="18:22" x14ac:dyDescent="0.25">
      <c r="R62" s="42"/>
      <c r="S62" s="46" t="str">
        <f>B29</f>
        <v>AEEI_EXOGEN_GEN_YR_AFTER2025</v>
      </c>
      <c r="T62" s="47" t="e">
        <f>1-($L29/#REF!)^(1/($L$2-#REF!))</f>
        <v>#REF!</v>
      </c>
    </row>
    <row r="63" spans="18:22" x14ac:dyDescent="0.25">
      <c r="R63" s="42"/>
      <c r="S63" s="46"/>
      <c r="T63" s="47"/>
    </row>
    <row r="64" spans="18:22" x14ac:dyDescent="0.25">
      <c r="R64" s="42"/>
      <c r="S64" s="46"/>
      <c r="T64" s="47"/>
    </row>
    <row r="65" spans="18:20" x14ac:dyDescent="0.25">
      <c r="R65" s="42"/>
      <c r="S65" s="46" t="str">
        <f>B35</f>
        <v>AEEI_EXOGEN_HH_AFTER2025</v>
      </c>
      <c r="T65" s="47" t="e">
        <f>1-($L35/#REF!)^(1/($L$2-#REF!))</f>
        <v>#REF!</v>
      </c>
    </row>
    <row r="66" spans="18:20" x14ac:dyDescent="0.25">
      <c r="R66" s="42"/>
      <c r="S66" s="46"/>
      <c r="T66" s="47"/>
    </row>
    <row r="67" spans="18:20" x14ac:dyDescent="0.25">
      <c r="R67" s="42"/>
      <c r="S67" s="46"/>
      <c r="T67" s="47"/>
    </row>
    <row r="68" spans="18:20" x14ac:dyDescent="0.25">
      <c r="R68" s="42"/>
      <c r="S68" s="46" t="str">
        <f>B41</f>
        <v>AEEI_EXOGEN_TRN_AFTER2025</v>
      </c>
      <c r="T68" s="44" t="e">
        <f>1-($L41/#REF!)^(1/($L$2-#REF!))</f>
        <v>#REF!</v>
      </c>
    </row>
    <row r="69" spans="18:20" x14ac:dyDescent="0.25">
      <c r="R69" s="42"/>
      <c r="S69" s="46"/>
      <c r="T69" s="44"/>
    </row>
    <row r="95" spans="8:8" x14ac:dyDescent="0.25">
      <c r="H95" t="s">
        <v>78</v>
      </c>
    </row>
    <row r="99" spans="4:21" x14ac:dyDescent="0.25">
      <c r="D99">
        <v>2</v>
      </c>
      <c r="E99">
        <v>3</v>
      </c>
      <c r="F99" s="1" t="s">
        <v>102</v>
      </c>
      <c r="G99" t="s">
        <v>58</v>
      </c>
      <c r="I99" t="str">
        <f>CONCATENATE("$libinclude     xlimport","     ",F99,"               aeei.xls     AEEI!",G99)</f>
        <v>$libinclude     xlimport     aeei_exo               aeei.xls     AEEI!C2:M3</v>
      </c>
      <c r="J99" t="s">
        <v>79</v>
      </c>
      <c r="K99" t="s">
        <v>80</v>
      </c>
      <c r="L99" t="s">
        <v>0</v>
      </c>
      <c r="M99" t="s">
        <v>81</v>
      </c>
      <c r="N99" t="s">
        <v>82</v>
      </c>
      <c r="P99" s="25" t="str">
        <f>CONCATENATE("$libinclude xlimport"," ",F99," aeei.xls AEEI!",G99)</f>
        <v>$libinclude xlimport aeei_exo aeei.xls AEEI!C2:M3</v>
      </c>
      <c r="Q99" s="25" t="s">
        <v>79</v>
      </c>
      <c r="R99" t="s">
        <v>80</v>
      </c>
      <c r="S99" t="s">
        <v>0</v>
      </c>
      <c r="T99" t="s">
        <v>81</v>
      </c>
      <c r="U99" t="s">
        <v>82</v>
      </c>
    </row>
    <row r="100" spans="4:21" x14ac:dyDescent="0.25">
      <c r="D100">
        <v>4</v>
      </c>
      <c r="E100">
        <v>5</v>
      </c>
      <c r="F100" s="2" t="s">
        <v>103</v>
      </c>
      <c r="G100" t="s">
        <v>59</v>
      </c>
      <c r="I100" t="str">
        <f t="shared" ref="I100:I118" si="0">CONCATENATE("$libinclude     xlimport","     ",F100,"               aeei.xls     AEEI!",G100)</f>
        <v>$libinclude     xlimport     aeei_exo_ele_c               aeei.xls     AEEI!C4:M5</v>
      </c>
      <c r="J100" t="s">
        <v>79</v>
      </c>
      <c r="K100" t="s">
        <v>80</v>
      </c>
      <c r="L100" t="s">
        <v>2</v>
      </c>
      <c r="M100" t="s">
        <v>81</v>
      </c>
      <c r="N100" t="s">
        <v>83</v>
      </c>
      <c r="P100" s="25" t="str">
        <f t="shared" ref="P100:P118" si="1">CONCATENATE("$libinclude xlimport"," ",F100," aeei.xls AEEI!",G100)</f>
        <v>$libinclude xlimport aeei_exo_ele_c aeei.xls AEEI!C4:M5</v>
      </c>
      <c r="Q100" s="25" t="s">
        <v>79</v>
      </c>
      <c r="R100" t="s">
        <v>80</v>
      </c>
      <c r="S100" t="s">
        <v>2</v>
      </c>
      <c r="T100" t="s">
        <v>81</v>
      </c>
      <c r="U100" t="s">
        <v>83</v>
      </c>
    </row>
    <row r="101" spans="4:21" x14ac:dyDescent="0.25">
      <c r="D101">
        <v>6</v>
      </c>
      <c r="E101">
        <v>7</v>
      </c>
      <c r="F101" s="2" t="s">
        <v>104</v>
      </c>
      <c r="G101" t="s">
        <v>60</v>
      </c>
      <c r="I101" t="str">
        <f t="shared" si="0"/>
        <v>$libinclude     xlimport     aeei_exo_deu               aeei.xls     AEEI!C6:M7</v>
      </c>
      <c r="J101" t="s">
        <v>79</v>
      </c>
      <c r="K101" t="s">
        <v>80</v>
      </c>
      <c r="L101" t="s">
        <v>1</v>
      </c>
      <c r="M101" t="s">
        <v>81</v>
      </c>
      <c r="N101" t="s">
        <v>84</v>
      </c>
      <c r="P101" s="25" t="str">
        <f t="shared" si="1"/>
        <v>$libinclude xlimport aeei_exo_deu aeei.xls AEEI!C6:M7</v>
      </c>
      <c r="Q101" s="25" t="s">
        <v>79</v>
      </c>
      <c r="R101" t="s">
        <v>80</v>
      </c>
      <c r="S101" t="s">
        <v>1</v>
      </c>
      <c r="T101" t="s">
        <v>81</v>
      </c>
      <c r="U101" t="s">
        <v>84</v>
      </c>
    </row>
    <row r="102" spans="4:21" x14ac:dyDescent="0.25">
      <c r="D102">
        <v>8</v>
      </c>
      <c r="E102">
        <v>9</v>
      </c>
      <c r="F102" s="2" t="s">
        <v>105</v>
      </c>
      <c r="G102" t="s">
        <v>61</v>
      </c>
      <c r="I102" t="str">
        <f t="shared" si="0"/>
        <v>$libinclude     xlimport     aeei_exo_neu               aeei.xls     AEEI!C8:M9</v>
      </c>
      <c r="J102" t="s">
        <v>79</v>
      </c>
      <c r="K102" t="s">
        <v>80</v>
      </c>
      <c r="L102" t="s">
        <v>4</v>
      </c>
      <c r="M102" t="s">
        <v>81</v>
      </c>
      <c r="N102" t="s">
        <v>85</v>
      </c>
      <c r="P102" s="25" t="str">
        <f t="shared" si="1"/>
        <v>$libinclude xlimport aeei_exo_neu aeei.xls AEEI!C8:M9</v>
      </c>
      <c r="Q102" s="25" t="s">
        <v>79</v>
      </c>
      <c r="R102" t="s">
        <v>80</v>
      </c>
      <c r="S102" t="s">
        <v>4</v>
      </c>
      <c r="T102" t="s">
        <v>81</v>
      </c>
      <c r="U102" t="s">
        <v>85</v>
      </c>
    </row>
    <row r="103" spans="4:21" x14ac:dyDescent="0.25">
      <c r="D103">
        <v>10</v>
      </c>
      <c r="E103">
        <v>11</v>
      </c>
      <c r="F103" s="28" t="s">
        <v>106</v>
      </c>
      <c r="G103" t="s">
        <v>62</v>
      </c>
      <c r="I103" t="str">
        <f t="shared" si="0"/>
        <v>$libinclude     xlimport     aeei_exo_emerge               aeei.xls     AEEI!C10:M11</v>
      </c>
      <c r="J103" t="s">
        <v>79</v>
      </c>
      <c r="K103" t="s">
        <v>80</v>
      </c>
      <c r="L103" t="s">
        <v>3</v>
      </c>
      <c r="M103" t="s">
        <v>81</v>
      </c>
      <c r="N103" t="s">
        <v>86</v>
      </c>
      <c r="P103" s="25" t="str">
        <f t="shared" si="1"/>
        <v>$libinclude xlimport aeei_exo_emerge aeei.xls AEEI!C10:M11</v>
      </c>
      <c r="Q103" s="25" t="s">
        <v>79</v>
      </c>
      <c r="R103" t="s">
        <v>80</v>
      </c>
      <c r="S103" t="s">
        <v>3</v>
      </c>
      <c r="T103" t="s">
        <v>81</v>
      </c>
      <c r="U103" t="s">
        <v>86</v>
      </c>
    </row>
    <row r="104" spans="4:21" x14ac:dyDescent="0.25">
      <c r="D104">
        <v>12</v>
      </c>
      <c r="E104">
        <v>13</v>
      </c>
      <c r="F104" s="3" t="s">
        <v>107</v>
      </c>
      <c r="G104" t="s">
        <v>63</v>
      </c>
      <c r="I104" t="str">
        <f t="shared" si="0"/>
        <v>$libinclude     xlimport     aeei_exogen               aeei.xls     AEEI!C12:M13</v>
      </c>
      <c r="J104" t="s">
        <v>79</v>
      </c>
      <c r="K104" t="s">
        <v>80</v>
      </c>
      <c r="L104" t="s">
        <v>5</v>
      </c>
      <c r="M104" t="s">
        <v>81</v>
      </c>
      <c r="N104" t="s">
        <v>87</v>
      </c>
      <c r="P104" s="25" t="str">
        <f t="shared" si="1"/>
        <v>$libinclude xlimport aeei_exogen aeei.xls AEEI!C12:M13</v>
      </c>
      <c r="Q104" s="25" t="s">
        <v>79</v>
      </c>
      <c r="R104" t="s">
        <v>80</v>
      </c>
      <c r="S104" t="s">
        <v>5</v>
      </c>
      <c r="T104" t="s">
        <v>81</v>
      </c>
      <c r="U104" t="s">
        <v>87</v>
      </c>
    </row>
    <row r="105" spans="4:21" x14ac:dyDescent="0.25">
      <c r="D105">
        <v>14</v>
      </c>
      <c r="E105">
        <v>15</v>
      </c>
      <c r="F105" s="3" t="s">
        <v>108</v>
      </c>
      <c r="G105" t="s">
        <v>64</v>
      </c>
      <c r="I105" t="str">
        <f t="shared" si="0"/>
        <v>$libinclude     xlimport     aeei_exogen_after2020               aeei.xls     AEEI!C14:M15</v>
      </c>
      <c r="J105" t="s">
        <v>79</v>
      </c>
      <c r="K105" t="s">
        <v>80</v>
      </c>
      <c r="L105" t="s">
        <v>12</v>
      </c>
      <c r="M105" t="s">
        <v>81</v>
      </c>
      <c r="N105" t="s">
        <v>88</v>
      </c>
      <c r="P105" s="25" t="str">
        <f t="shared" si="1"/>
        <v>$libinclude xlimport aeei_exogen_after2020 aeei.xls AEEI!C14:M15</v>
      </c>
      <c r="Q105" s="25" t="s">
        <v>79</v>
      </c>
      <c r="R105" t="s">
        <v>80</v>
      </c>
      <c r="S105" t="s">
        <v>12</v>
      </c>
      <c r="T105" t="s">
        <v>81</v>
      </c>
      <c r="U105" t="s">
        <v>88</v>
      </c>
    </row>
    <row r="106" spans="4:21" x14ac:dyDescent="0.25">
      <c r="D106">
        <v>16</v>
      </c>
      <c r="E106">
        <v>17</v>
      </c>
      <c r="F106" s="29" t="s">
        <v>109</v>
      </c>
      <c r="G106" t="s">
        <v>65</v>
      </c>
      <c r="I106" t="str">
        <f t="shared" si="0"/>
        <v>$libinclude     xlimport     aeei_exogen_after2025               aeei.xls     AEEI!C16:M17</v>
      </c>
      <c r="J106" t="s">
        <v>79</v>
      </c>
      <c r="K106" t="s">
        <v>80</v>
      </c>
      <c r="L106" t="s">
        <v>13</v>
      </c>
      <c r="M106" t="s">
        <v>81</v>
      </c>
      <c r="N106" t="s">
        <v>89</v>
      </c>
      <c r="P106" s="25" t="str">
        <f t="shared" si="1"/>
        <v>$libinclude xlimport aeei_exogen_after2025 aeei.xls AEEI!C16:M17</v>
      </c>
      <c r="Q106" s="25" t="s">
        <v>79</v>
      </c>
      <c r="R106" t="s">
        <v>80</v>
      </c>
      <c r="S106" t="s">
        <v>13</v>
      </c>
      <c r="T106" t="s">
        <v>81</v>
      </c>
      <c r="U106" t="s">
        <v>89</v>
      </c>
    </row>
    <row r="107" spans="4:21" x14ac:dyDescent="0.25">
      <c r="D107">
        <v>18</v>
      </c>
      <c r="E107">
        <v>19</v>
      </c>
      <c r="F107" s="4" t="s">
        <v>110</v>
      </c>
      <c r="G107" t="s">
        <v>66</v>
      </c>
      <c r="I107" t="str">
        <f t="shared" si="0"/>
        <v>$libinclude     xlimport     aeei_exogen_ele               aeei.xls     AEEI!C18:M19</v>
      </c>
      <c r="J107" t="s">
        <v>79</v>
      </c>
      <c r="K107" t="s">
        <v>80</v>
      </c>
      <c r="L107" t="s">
        <v>6</v>
      </c>
      <c r="M107" t="s">
        <v>81</v>
      </c>
      <c r="N107" t="s">
        <v>90</v>
      </c>
      <c r="P107" s="25" t="str">
        <f t="shared" si="1"/>
        <v>$libinclude xlimport aeei_exogen_ele aeei.xls AEEI!C18:M19</v>
      </c>
      <c r="Q107" s="25" t="s">
        <v>79</v>
      </c>
      <c r="R107" t="s">
        <v>80</v>
      </c>
      <c r="S107" t="s">
        <v>6</v>
      </c>
      <c r="T107" t="s">
        <v>81</v>
      </c>
      <c r="U107" t="s">
        <v>90</v>
      </c>
    </row>
    <row r="108" spans="4:21" x14ac:dyDescent="0.25">
      <c r="D108">
        <v>20</v>
      </c>
      <c r="E108">
        <v>21</v>
      </c>
      <c r="F108" s="4" t="s">
        <v>111</v>
      </c>
      <c r="G108" t="s">
        <v>67</v>
      </c>
      <c r="I108" t="str">
        <f t="shared" si="0"/>
        <v>$libinclude     xlimport     aeei_exogen_ele_after2020               aeei.xls     AEEI!C20:M21</v>
      </c>
      <c r="J108" t="s">
        <v>79</v>
      </c>
      <c r="K108" t="s">
        <v>80</v>
      </c>
      <c r="L108" t="s">
        <v>14</v>
      </c>
      <c r="M108" t="s">
        <v>81</v>
      </c>
      <c r="N108" t="s">
        <v>91</v>
      </c>
      <c r="P108" s="25" t="str">
        <f t="shared" si="1"/>
        <v>$libinclude xlimport aeei_exogen_ele_after2020 aeei.xls AEEI!C20:M21</v>
      </c>
      <c r="Q108" s="25" t="s">
        <v>79</v>
      </c>
      <c r="R108" t="s">
        <v>80</v>
      </c>
      <c r="S108" t="s">
        <v>14</v>
      </c>
      <c r="T108" t="s">
        <v>81</v>
      </c>
      <c r="U108" t="s">
        <v>91</v>
      </c>
    </row>
    <row r="109" spans="4:21" x14ac:dyDescent="0.25">
      <c r="D109">
        <v>22</v>
      </c>
      <c r="E109">
        <v>23</v>
      </c>
      <c r="F109" s="30" t="s">
        <v>112</v>
      </c>
      <c r="G109" t="s">
        <v>68</v>
      </c>
      <c r="I109" t="str">
        <f t="shared" si="0"/>
        <v>$libinclude     xlimport     aeei_exogen_ele_after2025               aeei.xls     AEEI!C22:M23</v>
      </c>
      <c r="J109" t="s">
        <v>79</v>
      </c>
      <c r="K109" t="s">
        <v>80</v>
      </c>
      <c r="L109" t="s">
        <v>15</v>
      </c>
      <c r="M109" t="s">
        <v>81</v>
      </c>
      <c r="N109" t="s">
        <v>92</v>
      </c>
      <c r="P109" s="25" t="str">
        <f t="shared" si="1"/>
        <v>$libinclude xlimport aeei_exogen_ele_after2025 aeei.xls AEEI!C22:M23</v>
      </c>
      <c r="Q109" s="25" t="s">
        <v>79</v>
      </c>
      <c r="R109" t="s">
        <v>80</v>
      </c>
      <c r="S109" t="s">
        <v>15</v>
      </c>
      <c r="T109" t="s">
        <v>81</v>
      </c>
      <c r="U109" t="s">
        <v>92</v>
      </c>
    </row>
    <row r="110" spans="4:21" x14ac:dyDescent="0.25">
      <c r="D110">
        <v>24</v>
      </c>
      <c r="E110">
        <v>25</v>
      </c>
      <c r="F110" s="5" t="s">
        <v>113</v>
      </c>
      <c r="G110" t="s">
        <v>69</v>
      </c>
      <c r="I110" t="str">
        <f t="shared" si="0"/>
        <v>$libinclude     xlimport     aeei_exogen_gen_yr               aeei.xls     AEEI!C24:M25</v>
      </c>
      <c r="J110" t="s">
        <v>79</v>
      </c>
      <c r="K110" t="s">
        <v>80</v>
      </c>
      <c r="L110" t="s">
        <v>7</v>
      </c>
      <c r="M110" t="s">
        <v>81</v>
      </c>
      <c r="N110" t="s">
        <v>93</v>
      </c>
      <c r="P110" s="25" t="str">
        <f t="shared" si="1"/>
        <v>$libinclude xlimport aeei_exogen_gen_yr aeei.xls AEEI!C24:M25</v>
      </c>
      <c r="Q110" s="25" t="s">
        <v>79</v>
      </c>
      <c r="R110" t="s">
        <v>80</v>
      </c>
      <c r="S110" t="s">
        <v>7</v>
      </c>
      <c r="T110" t="s">
        <v>81</v>
      </c>
      <c r="U110" t="s">
        <v>93</v>
      </c>
    </row>
    <row r="111" spans="4:21" x14ac:dyDescent="0.25">
      <c r="D111">
        <v>26</v>
      </c>
      <c r="E111">
        <v>27</v>
      </c>
      <c r="F111" s="21" t="s">
        <v>114</v>
      </c>
      <c r="G111" t="s">
        <v>70</v>
      </c>
      <c r="I111" t="str">
        <f t="shared" si="0"/>
        <v>$libinclude     xlimport     aeei_exogen_gen_yr_after2020               aeei.xls     AEEI!C26:M27</v>
      </c>
      <c r="J111" t="s">
        <v>79</v>
      </c>
      <c r="K111" t="s">
        <v>80</v>
      </c>
      <c r="L111" t="s">
        <v>16</v>
      </c>
      <c r="M111" t="s">
        <v>81</v>
      </c>
      <c r="N111" t="s">
        <v>94</v>
      </c>
      <c r="P111" s="25" t="str">
        <f t="shared" si="1"/>
        <v>$libinclude xlimport aeei_exogen_gen_yr_after2020 aeei.xls AEEI!C26:M27</v>
      </c>
      <c r="Q111" s="25" t="s">
        <v>79</v>
      </c>
      <c r="R111" t="s">
        <v>80</v>
      </c>
      <c r="S111" t="s">
        <v>16</v>
      </c>
      <c r="T111" t="s">
        <v>81</v>
      </c>
      <c r="U111" t="s">
        <v>94</v>
      </c>
    </row>
    <row r="112" spans="4:21" x14ac:dyDescent="0.25">
      <c r="D112">
        <v>28</v>
      </c>
      <c r="E112">
        <v>29</v>
      </c>
      <c r="F112" s="31" t="s">
        <v>115</v>
      </c>
      <c r="G112" t="s">
        <v>71</v>
      </c>
      <c r="I112" t="str">
        <f t="shared" si="0"/>
        <v>$libinclude     xlimport     aeei_exogen_gen_yr_after2025               aeei.xls     AEEI!C28:M29</v>
      </c>
      <c r="J112" t="s">
        <v>79</v>
      </c>
      <c r="K112" t="s">
        <v>80</v>
      </c>
      <c r="L112" t="s">
        <v>17</v>
      </c>
      <c r="M112" t="s">
        <v>81</v>
      </c>
      <c r="N112" t="s">
        <v>95</v>
      </c>
      <c r="P112" s="25" t="str">
        <f t="shared" si="1"/>
        <v>$libinclude xlimport aeei_exogen_gen_yr_after2025 aeei.xls AEEI!C28:M29</v>
      </c>
      <c r="Q112" s="25" t="s">
        <v>79</v>
      </c>
      <c r="R112" t="s">
        <v>80</v>
      </c>
      <c r="S112" t="s">
        <v>17</v>
      </c>
      <c r="T112" t="s">
        <v>81</v>
      </c>
      <c r="U112" t="s">
        <v>95</v>
      </c>
    </row>
    <row r="113" spans="3:21" x14ac:dyDescent="0.25">
      <c r="D113">
        <v>30</v>
      </c>
      <c r="E113">
        <v>31</v>
      </c>
      <c r="F113" s="6" t="s">
        <v>116</v>
      </c>
      <c r="G113" t="s">
        <v>72</v>
      </c>
      <c r="I113" t="str">
        <f t="shared" si="0"/>
        <v>$libinclude     xlimport     aeei_exogen_hh               aeei.xls     AEEI!C30:M31</v>
      </c>
      <c r="J113" t="s">
        <v>79</v>
      </c>
      <c r="K113" t="s">
        <v>80</v>
      </c>
      <c r="L113" t="s">
        <v>8</v>
      </c>
      <c r="M113" t="s">
        <v>81</v>
      </c>
      <c r="N113" t="s">
        <v>96</v>
      </c>
      <c r="P113" s="25" t="str">
        <f t="shared" si="1"/>
        <v>$libinclude xlimport aeei_exogen_hh aeei.xls AEEI!C30:M31</v>
      </c>
      <c r="Q113" s="25" t="s">
        <v>79</v>
      </c>
      <c r="R113" t="s">
        <v>80</v>
      </c>
      <c r="S113" t="s">
        <v>8</v>
      </c>
      <c r="T113" t="s">
        <v>81</v>
      </c>
      <c r="U113" t="s">
        <v>96</v>
      </c>
    </row>
    <row r="114" spans="3:21" x14ac:dyDescent="0.25">
      <c r="D114">
        <v>32</v>
      </c>
      <c r="E114">
        <v>33</v>
      </c>
      <c r="F114" s="6" t="s">
        <v>117</v>
      </c>
      <c r="G114" t="s">
        <v>73</v>
      </c>
      <c r="I114" t="str">
        <f t="shared" si="0"/>
        <v>$libinclude     xlimport     aeei_exogen_hh_after2020               aeei.xls     AEEI!C32:M33</v>
      </c>
      <c r="J114" t="s">
        <v>79</v>
      </c>
      <c r="K114" t="s">
        <v>80</v>
      </c>
      <c r="L114" t="s">
        <v>18</v>
      </c>
      <c r="M114" t="s">
        <v>81</v>
      </c>
      <c r="N114" t="s">
        <v>97</v>
      </c>
      <c r="P114" s="25" t="str">
        <f t="shared" si="1"/>
        <v>$libinclude xlimport aeei_exogen_hh_after2020 aeei.xls AEEI!C32:M33</v>
      </c>
      <c r="Q114" s="25" t="s">
        <v>79</v>
      </c>
      <c r="R114" t="s">
        <v>80</v>
      </c>
      <c r="S114" t="s">
        <v>18</v>
      </c>
      <c r="T114" t="s">
        <v>81</v>
      </c>
      <c r="U114" t="s">
        <v>97</v>
      </c>
    </row>
    <row r="115" spans="3:21" x14ac:dyDescent="0.25">
      <c r="D115">
        <v>34</v>
      </c>
      <c r="E115">
        <v>35</v>
      </c>
      <c r="F115" s="34" t="s">
        <v>118</v>
      </c>
      <c r="G115" t="s">
        <v>74</v>
      </c>
      <c r="I115" t="str">
        <f t="shared" si="0"/>
        <v>$libinclude     xlimport     aeei_exogen_hh_after2025               aeei.xls     AEEI!C34:M35</v>
      </c>
      <c r="J115" t="s">
        <v>79</v>
      </c>
      <c r="K115" t="s">
        <v>80</v>
      </c>
      <c r="L115" t="s">
        <v>19</v>
      </c>
      <c r="M115" t="s">
        <v>81</v>
      </c>
      <c r="N115" t="s">
        <v>98</v>
      </c>
      <c r="P115" s="25" t="str">
        <f t="shared" si="1"/>
        <v>$libinclude xlimport aeei_exogen_hh_after2025 aeei.xls AEEI!C34:M35</v>
      </c>
      <c r="Q115" s="25" t="s">
        <v>79</v>
      </c>
      <c r="R115" t="s">
        <v>80</v>
      </c>
      <c r="S115" t="s">
        <v>19</v>
      </c>
      <c r="T115" t="s">
        <v>81</v>
      </c>
      <c r="U115" t="s">
        <v>98</v>
      </c>
    </row>
    <row r="116" spans="3:21" x14ac:dyDescent="0.25">
      <c r="D116">
        <v>36</v>
      </c>
      <c r="E116">
        <v>37</v>
      </c>
      <c r="F116" s="8" t="s">
        <v>119</v>
      </c>
      <c r="G116" t="s">
        <v>75</v>
      </c>
      <c r="I116" t="str">
        <f t="shared" si="0"/>
        <v>$libinclude     xlimport     aeei_exogen_trn               aeei.xls     AEEI!C36:M37</v>
      </c>
      <c r="J116" t="s">
        <v>79</v>
      </c>
      <c r="K116" t="s">
        <v>80</v>
      </c>
      <c r="L116" t="s">
        <v>9</v>
      </c>
      <c r="M116" t="s">
        <v>81</v>
      </c>
      <c r="N116" t="s">
        <v>99</v>
      </c>
      <c r="P116" s="25" t="str">
        <f t="shared" si="1"/>
        <v>$libinclude xlimport aeei_exogen_trn aeei.xls AEEI!C36:M37</v>
      </c>
      <c r="Q116" s="25" t="s">
        <v>79</v>
      </c>
      <c r="R116" t="s">
        <v>80</v>
      </c>
      <c r="S116" t="s">
        <v>9</v>
      </c>
      <c r="T116" t="s">
        <v>81</v>
      </c>
      <c r="U116" t="s">
        <v>99</v>
      </c>
    </row>
    <row r="117" spans="3:21" x14ac:dyDescent="0.25">
      <c r="D117">
        <v>38</v>
      </c>
      <c r="E117">
        <v>39</v>
      </c>
      <c r="F117" s="9" t="s">
        <v>120</v>
      </c>
      <c r="G117" t="s">
        <v>76</v>
      </c>
      <c r="I117" t="str">
        <f t="shared" si="0"/>
        <v>$libinclude     xlimport     aeei_exogen_trn_after2020               aeei.xls     AEEI!C38:M39</v>
      </c>
      <c r="J117" t="s">
        <v>79</v>
      </c>
      <c r="K117" t="s">
        <v>80</v>
      </c>
      <c r="L117" t="s">
        <v>20</v>
      </c>
      <c r="M117" t="s">
        <v>81</v>
      </c>
      <c r="N117" t="s">
        <v>100</v>
      </c>
      <c r="P117" s="25" t="str">
        <f t="shared" si="1"/>
        <v>$libinclude xlimport aeei_exogen_trn_after2020 aeei.xls AEEI!C38:M39</v>
      </c>
      <c r="Q117" s="25" t="s">
        <v>79</v>
      </c>
      <c r="R117" t="s">
        <v>80</v>
      </c>
      <c r="S117" t="s">
        <v>20</v>
      </c>
      <c r="T117" t="s">
        <v>81</v>
      </c>
      <c r="U117" t="s">
        <v>100</v>
      </c>
    </row>
    <row r="118" spans="3:21" x14ac:dyDescent="0.25">
      <c r="D118">
        <v>40</v>
      </c>
      <c r="E118">
        <v>41</v>
      </c>
      <c r="F118" s="7" t="s">
        <v>121</v>
      </c>
      <c r="G118" t="s">
        <v>77</v>
      </c>
      <c r="I118" t="str">
        <f t="shared" si="0"/>
        <v>$libinclude     xlimport     aeei_exogen_trn_after2025               aeei.xls     AEEI!C40:M41</v>
      </c>
      <c r="J118" t="s">
        <v>79</v>
      </c>
      <c r="K118" t="s">
        <v>80</v>
      </c>
      <c r="L118" t="s">
        <v>21</v>
      </c>
      <c r="M118" t="s">
        <v>81</v>
      </c>
      <c r="N118" t="s">
        <v>101</v>
      </c>
      <c r="P118" s="25" t="str">
        <f t="shared" si="1"/>
        <v>$libinclude xlimport aeei_exogen_trn_after2025 aeei.xls AEEI!C40:M41</v>
      </c>
      <c r="Q118" s="25" t="s">
        <v>79</v>
      </c>
      <c r="R118" t="s">
        <v>80</v>
      </c>
      <c r="S118" t="s">
        <v>21</v>
      </c>
      <c r="T118" t="s">
        <v>81</v>
      </c>
      <c r="U118" t="s">
        <v>101</v>
      </c>
    </row>
    <row r="120" spans="3:21" x14ac:dyDescent="0.25">
      <c r="Q120" s="25" t="str">
        <f t="shared" ref="Q120:U120" si="2">TRIM(Q99)</f>
        <v>$libinclude</v>
      </c>
      <c r="R120" s="25" t="str">
        <f t="shared" si="2"/>
        <v>xlimport</v>
      </c>
      <c r="S120" s="25" t="str">
        <f t="shared" si="2"/>
        <v>AEEI_EXO</v>
      </c>
      <c r="T120" s="25" t="str">
        <f t="shared" si="2"/>
        <v>aeei.xls</v>
      </c>
      <c r="U120" s="25" t="str">
        <f t="shared" si="2"/>
        <v>AEEI!C2:M3</v>
      </c>
    </row>
    <row r="121" spans="3:21" x14ac:dyDescent="0.25">
      <c r="Q121" s="25" t="str">
        <f t="shared" ref="Q121:U121" si="3">TRIM(Q100)</f>
        <v>$libinclude</v>
      </c>
      <c r="R121" s="25" t="str">
        <f t="shared" si="3"/>
        <v>xlimport</v>
      </c>
      <c r="S121" s="25" t="str">
        <f t="shared" si="3"/>
        <v>AEEI_EXO_ELE_C</v>
      </c>
      <c r="T121" s="25" t="str">
        <f t="shared" si="3"/>
        <v>aeei.xls</v>
      </c>
      <c r="U121" s="25" t="str">
        <f t="shared" si="3"/>
        <v>AEEI!C4:M5</v>
      </c>
    </row>
    <row r="122" spans="3:21" x14ac:dyDescent="0.25">
      <c r="C122" s="127"/>
      <c r="D122" s="127"/>
      <c r="E122" s="128"/>
      <c r="F122" s="97" t="str">
        <f>CONCATENATE(F99,"(yr)"," = aeei_read(","""",F99,"""",",yr);")</f>
        <v>aeei_exo(yr) = aeei_read("aeei_exo",yr);</v>
      </c>
      <c r="G122" s="98"/>
      <c r="H122" s="98"/>
      <c r="I122" s="98"/>
      <c r="J122" s="98"/>
      <c r="K122" s="98"/>
      <c r="L122" s="98"/>
      <c r="M122" s="98"/>
      <c r="N122" s="98"/>
      <c r="O122" s="99"/>
      <c r="Q122" s="25" t="str">
        <f t="shared" ref="Q122:U122" si="4">TRIM(Q101)</f>
        <v>$libinclude</v>
      </c>
      <c r="R122" s="25" t="str">
        <f t="shared" si="4"/>
        <v>xlimport</v>
      </c>
      <c r="S122" s="25" t="str">
        <f t="shared" si="4"/>
        <v>AEEI_EXO_DEU</v>
      </c>
      <c r="T122" s="25" t="str">
        <f t="shared" si="4"/>
        <v>aeei.xls</v>
      </c>
      <c r="U122" s="25" t="str">
        <f t="shared" si="4"/>
        <v>AEEI!C6:M7</v>
      </c>
    </row>
    <row r="123" spans="3:21" x14ac:dyDescent="0.25">
      <c r="C123" s="129"/>
      <c r="D123" s="129"/>
      <c r="E123" s="130"/>
      <c r="F123" s="100" t="str">
        <f t="shared" ref="F123:F141" si="5">CONCATENATE(F100,"(yr)"," = aeei_read(","""",F100,"""",",yr);")</f>
        <v>aeei_exo_ele_c(yr) = aeei_read("aeei_exo_ele_c",yr);</v>
      </c>
      <c r="G123" s="101"/>
      <c r="H123" s="101"/>
      <c r="I123" s="101"/>
      <c r="J123" s="101"/>
      <c r="K123" s="101"/>
      <c r="L123" s="101"/>
      <c r="M123" s="101"/>
      <c r="N123" s="101"/>
      <c r="O123" s="102"/>
      <c r="Q123" s="25" t="str">
        <f t="shared" ref="Q123:U123" si="6">TRIM(Q102)</f>
        <v>$libinclude</v>
      </c>
      <c r="R123" s="25" t="str">
        <f t="shared" si="6"/>
        <v>xlimport</v>
      </c>
      <c r="S123" s="25" t="str">
        <f t="shared" si="6"/>
        <v>AEEI_EXO_NEU</v>
      </c>
      <c r="T123" s="25" t="str">
        <f t="shared" si="6"/>
        <v>aeei.xls</v>
      </c>
      <c r="U123" s="25" t="str">
        <f t="shared" si="6"/>
        <v>AEEI!C8:M9</v>
      </c>
    </row>
    <row r="124" spans="3:21" x14ac:dyDescent="0.25">
      <c r="C124" s="129"/>
      <c r="D124" s="129"/>
      <c r="E124" s="130"/>
      <c r="F124" s="100" t="str">
        <f t="shared" si="5"/>
        <v>aeei_exo_deu(yr) = aeei_read("aeei_exo_deu",yr);</v>
      </c>
      <c r="G124" s="101"/>
      <c r="H124" s="101"/>
      <c r="I124" s="101"/>
      <c r="J124" s="101"/>
      <c r="K124" s="101"/>
      <c r="L124" s="101"/>
      <c r="M124" s="101"/>
      <c r="N124" s="101"/>
      <c r="O124" s="102"/>
      <c r="Q124" s="25" t="str">
        <f t="shared" ref="Q124:U124" si="7">TRIM(Q103)</f>
        <v>$libinclude</v>
      </c>
      <c r="R124" s="25" t="str">
        <f t="shared" si="7"/>
        <v>xlimport</v>
      </c>
      <c r="S124" s="25" t="str">
        <f t="shared" si="7"/>
        <v>AEEI_EXO_EMERGE</v>
      </c>
      <c r="T124" s="25" t="str">
        <f t="shared" si="7"/>
        <v>aeei.xls</v>
      </c>
      <c r="U124" s="25" t="str">
        <f t="shared" si="7"/>
        <v>AEEI!C10:M11</v>
      </c>
    </row>
    <row r="125" spans="3:21" x14ac:dyDescent="0.25">
      <c r="C125" s="129"/>
      <c r="D125" s="129"/>
      <c r="E125" s="130"/>
      <c r="F125" s="100" t="str">
        <f t="shared" si="5"/>
        <v>aeei_exo_neu(yr) = aeei_read("aeei_exo_neu",yr);</v>
      </c>
      <c r="G125" s="101"/>
      <c r="H125" s="101"/>
      <c r="I125" s="101"/>
      <c r="J125" s="101"/>
      <c r="K125" s="101"/>
      <c r="L125" s="101"/>
      <c r="M125" s="101"/>
      <c r="N125" s="101"/>
      <c r="O125" s="102"/>
      <c r="Q125" s="25" t="str">
        <f t="shared" ref="Q125:U125" si="8">TRIM(Q104)</f>
        <v>$libinclude</v>
      </c>
      <c r="R125" s="25" t="str">
        <f t="shared" si="8"/>
        <v>xlimport</v>
      </c>
      <c r="S125" s="25" t="str">
        <f t="shared" si="8"/>
        <v>AEEI_EXOGEN</v>
      </c>
      <c r="T125" s="25" t="str">
        <f t="shared" si="8"/>
        <v>aeei.xls</v>
      </c>
      <c r="U125" s="25" t="str">
        <f t="shared" si="8"/>
        <v>AEEI!C12:M13</v>
      </c>
    </row>
    <row r="126" spans="3:21" x14ac:dyDescent="0.25">
      <c r="C126" s="129"/>
      <c r="D126" s="129"/>
      <c r="E126" s="130"/>
      <c r="F126" s="100" t="str">
        <f t="shared" si="5"/>
        <v>aeei_exo_emerge(yr) = aeei_read("aeei_exo_emerge",yr);</v>
      </c>
      <c r="G126" s="101"/>
      <c r="H126" s="101"/>
      <c r="I126" s="101"/>
      <c r="J126" s="101"/>
      <c r="K126" s="101"/>
      <c r="L126" s="101"/>
      <c r="M126" s="101"/>
      <c r="N126" s="101"/>
      <c r="O126" s="102"/>
      <c r="Q126" s="25" t="str">
        <f t="shared" ref="Q126:U126" si="9">TRIM(Q105)</f>
        <v>$libinclude</v>
      </c>
      <c r="R126" s="25" t="str">
        <f t="shared" si="9"/>
        <v>xlimport</v>
      </c>
      <c r="S126" s="25" t="str">
        <f t="shared" si="9"/>
        <v>AEEI_EXOGEN_AFTER2020</v>
      </c>
      <c r="T126" s="25" t="str">
        <f t="shared" si="9"/>
        <v>aeei.xls</v>
      </c>
      <c r="U126" s="25" t="str">
        <f t="shared" si="9"/>
        <v>AEEI!C14:M15</v>
      </c>
    </row>
    <row r="127" spans="3:21" x14ac:dyDescent="0.25">
      <c r="C127" s="129"/>
      <c r="D127" s="129"/>
      <c r="E127" s="130"/>
      <c r="F127" s="100" t="str">
        <f t="shared" si="5"/>
        <v>aeei_exogen(yr) = aeei_read("aeei_exogen",yr);</v>
      </c>
      <c r="G127" s="101"/>
      <c r="H127" s="101"/>
      <c r="I127" s="101"/>
      <c r="J127" s="101"/>
      <c r="K127" s="101"/>
      <c r="L127" s="101"/>
      <c r="M127" s="101"/>
      <c r="N127" s="101"/>
      <c r="O127" s="102"/>
      <c r="Q127" s="25" t="str">
        <f t="shared" ref="Q127:U127" si="10">TRIM(Q106)</f>
        <v>$libinclude</v>
      </c>
      <c r="R127" s="25" t="str">
        <f t="shared" si="10"/>
        <v>xlimport</v>
      </c>
      <c r="S127" s="25" t="str">
        <f t="shared" si="10"/>
        <v>AEEI_EXOGEN_AFTER2025</v>
      </c>
      <c r="T127" s="25" t="str">
        <f t="shared" si="10"/>
        <v>aeei.xls</v>
      </c>
      <c r="U127" s="25" t="str">
        <f t="shared" si="10"/>
        <v>AEEI!C16:M17</v>
      </c>
    </row>
    <row r="128" spans="3:21" x14ac:dyDescent="0.25">
      <c r="C128" s="129"/>
      <c r="D128" s="129"/>
      <c r="E128" s="130"/>
      <c r="F128" s="100" t="str">
        <f t="shared" si="5"/>
        <v>aeei_exogen_after2020(yr) = aeei_read("aeei_exogen_after2020",yr);</v>
      </c>
      <c r="G128" s="101"/>
      <c r="H128" s="101"/>
      <c r="I128" s="101"/>
      <c r="J128" s="101"/>
      <c r="K128" s="101"/>
      <c r="L128" s="101"/>
      <c r="M128" s="101"/>
      <c r="N128" s="101"/>
      <c r="O128" s="102"/>
      <c r="Q128" s="25" t="str">
        <f t="shared" ref="Q128:U128" si="11">TRIM(Q107)</f>
        <v>$libinclude</v>
      </c>
      <c r="R128" s="25" t="str">
        <f t="shared" si="11"/>
        <v>xlimport</v>
      </c>
      <c r="S128" s="25" t="str">
        <f t="shared" si="11"/>
        <v>AEEI_EXOGEN_ELE</v>
      </c>
      <c r="T128" s="25" t="str">
        <f t="shared" si="11"/>
        <v>aeei.xls</v>
      </c>
      <c r="U128" s="25" t="str">
        <f t="shared" si="11"/>
        <v>AEEI!C18:M19</v>
      </c>
    </row>
    <row r="129" spans="3:21" x14ac:dyDescent="0.25">
      <c r="C129" s="129"/>
      <c r="D129" s="129"/>
      <c r="E129" s="130"/>
      <c r="F129" s="100" t="str">
        <f t="shared" si="5"/>
        <v>aeei_exogen_after2025(yr) = aeei_read("aeei_exogen_after2025",yr);</v>
      </c>
      <c r="G129" s="101"/>
      <c r="H129" s="101"/>
      <c r="I129" s="101"/>
      <c r="J129" s="101"/>
      <c r="K129" s="101"/>
      <c r="L129" s="101"/>
      <c r="M129" s="101"/>
      <c r="N129" s="101"/>
      <c r="O129" s="102"/>
      <c r="Q129" s="25" t="str">
        <f t="shared" ref="Q129:U129" si="12">TRIM(Q108)</f>
        <v>$libinclude</v>
      </c>
      <c r="R129" s="25" t="str">
        <f t="shared" si="12"/>
        <v>xlimport</v>
      </c>
      <c r="S129" s="25" t="str">
        <f t="shared" si="12"/>
        <v>AEEI_EXOGEN_ELE_AFTER2020</v>
      </c>
      <c r="T129" s="25" t="str">
        <f t="shared" si="12"/>
        <v>aeei.xls</v>
      </c>
      <c r="U129" s="25" t="str">
        <f t="shared" si="12"/>
        <v>AEEI!C20:M21</v>
      </c>
    </row>
    <row r="130" spans="3:21" x14ac:dyDescent="0.25">
      <c r="C130" s="129"/>
      <c r="D130" s="129"/>
      <c r="E130" s="130"/>
      <c r="F130" s="100" t="str">
        <f t="shared" si="5"/>
        <v>aeei_exogen_ele(yr) = aeei_read("aeei_exogen_ele",yr);</v>
      </c>
      <c r="G130" s="101"/>
      <c r="H130" s="101"/>
      <c r="I130" s="101"/>
      <c r="J130" s="101"/>
      <c r="K130" s="101"/>
      <c r="L130" s="101"/>
      <c r="M130" s="101"/>
      <c r="N130" s="101"/>
      <c r="O130" s="102"/>
      <c r="Q130" s="25" t="str">
        <f t="shared" ref="Q130:U130" si="13">TRIM(Q109)</f>
        <v>$libinclude</v>
      </c>
      <c r="R130" s="25" t="str">
        <f t="shared" si="13"/>
        <v>xlimport</v>
      </c>
      <c r="S130" s="25" t="str">
        <f t="shared" si="13"/>
        <v>AEEI_EXOGEN_ELE_AFTER2025</v>
      </c>
      <c r="T130" s="25" t="str">
        <f t="shared" si="13"/>
        <v>aeei.xls</v>
      </c>
      <c r="U130" s="25" t="str">
        <f t="shared" si="13"/>
        <v>AEEI!C22:M23</v>
      </c>
    </row>
    <row r="131" spans="3:21" x14ac:dyDescent="0.25">
      <c r="C131" s="129"/>
      <c r="D131" s="129"/>
      <c r="E131" s="130"/>
      <c r="F131" s="100" t="str">
        <f t="shared" si="5"/>
        <v>aeei_exogen_ele_after2020(yr) = aeei_read("aeei_exogen_ele_after2020",yr);</v>
      </c>
      <c r="G131" s="101"/>
      <c r="H131" s="101"/>
      <c r="I131" s="101"/>
      <c r="J131" s="101"/>
      <c r="K131" s="101"/>
      <c r="L131" s="101"/>
      <c r="M131" s="101"/>
      <c r="N131" s="101"/>
      <c r="O131" s="102"/>
      <c r="Q131" s="25" t="str">
        <f t="shared" ref="Q131:U131" si="14">TRIM(Q110)</f>
        <v>$libinclude</v>
      </c>
      <c r="R131" s="25" t="str">
        <f t="shared" si="14"/>
        <v>xlimport</v>
      </c>
      <c r="S131" s="25" t="str">
        <f t="shared" si="14"/>
        <v>AEEI_EXOGEN_GEN_YR</v>
      </c>
      <c r="T131" s="25" t="str">
        <f t="shared" si="14"/>
        <v>aeei.xls</v>
      </c>
      <c r="U131" s="25" t="str">
        <f t="shared" si="14"/>
        <v>AEEI!C24:M25</v>
      </c>
    </row>
    <row r="132" spans="3:21" x14ac:dyDescent="0.25">
      <c r="C132" s="129"/>
      <c r="D132" s="129"/>
      <c r="E132" s="130"/>
      <c r="F132" s="100" t="str">
        <f t="shared" si="5"/>
        <v>aeei_exogen_ele_after2025(yr) = aeei_read("aeei_exogen_ele_after2025",yr);</v>
      </c>
      <c r="G132" s="101"/>
      <c r="H132" s="101"/>
      <c r="I132" s="101"/>
      <c r="J132" s="101"/>
      <c r="K132" s="101"/>
      <c r="L132" s="101"/>
      <c r="M132" s="101"/>
      <c r="N132" s="101"/>
      <c r="O132" s="102"/>
      <c r="Q132" s="25" t="str">
        <f t="shared" ref="Q132:U132" si="15">TRIM(Q111)</f>
        <v>$libinclude</v>
      </c>
      <c r="R132" s="25" t="str">
        <f t="shared" si="15"/>
        <v>xlimport</v>
      </c>
      <c r="S132" s="25" t="str">
        <f t="shared" si="15"/>
        <v>AEEI_EXOGEN_GEN_YR_AFTER2020</v>
      </c>
      <c r="T132" s="25" t="str">
        <f t="shared" si="15"/>
        <v>aeei.xls</v>
      </c>
      <c r="U132" s="25" t="str">
        <f t="shared" si="15"/>
        <v>AEEI!C26:M27</v>
      </c>
    </row>
    <row r="133" spans="3:21" x14ac:dyDescent="0.25">
      <c r="C133" s="129"/>
      <c r="D133" s="129"/>
      <c r="E133" s="130"/>
      <c r="F133" s="100" t="str">
        <f t="shared" si="5"/>
        <v>aeei_exogen_gen_yr(yr) = aeei_read("aeei_exogen_gen_yr",yr);</v>
      </c>
      <c r="G133" s="101"/>
      <c r="H133" s="101"/>
      <c r="I133" s="101"/>
      <c r="J133" s="101"/>
      <c r="K133" s="101"/>
      <c r="L133" s="101"/>
      <c r="M133" s="101"/>
      <c r="N133" s="101"/>
      <c r="O133" s="102"/>
      <c r="Q133" s="25" t="str">
        <f t="shared" ref="Q133:U133" si="16">TRIM(Q112)</f>
        <v>$libinclude</v>
      </c>
      <c r="R133" s="25" t="str">
        <f t="shared" si="16"/>
        <v>xlimport</v>
      </c>
      <c r="S133" s="25" t="str">
        <f t="shared" si="16"/>
        <v>AEEI_EXOGEN_GEN_YR_AFTER2025</v>
      </c>
      <c r="T133" s="25" t="str">
        <f t="shared" si="16"/>
        <v>aeei.xls</v>
      </c>
      <c r="U133" s="25" t="str">
        <f t="shared" si="16"/>
        <v>AEEI!C28:M29</v>
      </c>
    </row>
    <row r="134" spans="3:21" x14ac:dyDescent="0.25">
      <c r="C134" s="129"/>
      <c r="D134" s="129"/>
      <c r="E134" s="130"/>
      <c r="F134" s="100" t="str">
        <f t="shared" si="5"/>
        <v>aeei_exogen_gen_yr_after2020(yr) = aeei_read("aeei_exogen_gen_yr_after2020",yr);</v>
      </c>
      <c r="G134" s="101"/>
      <c r="H134" s="101"/>
      <c r="I134" s="101"/>
      <c r="J134" s="101"/>
      <c r="K134" s="101"/>
      <c r="L134" s="101"/>
      <c r="M134" s="101"/>
      <c r="N134" s="101"/>
      <c r="O134" s="102"/>
      <c r="Q134" s="25" t="str">
        <f t="shared" ref="Q134:U134" si="17">TRIM(Q113)</f>
        <v>$libinclude</v>
      </c>
      <c r="R134" s="25" t="str">
        <f t="shared" si="17"/>
        <v>xlimport</v>
      </c>
      <c r="S134" s="25" t="str">
        <f t="shared" si="17"/>
        <v>AEEI_EXOGEN_HH</v>
      </c>
      <c r="T134" s="25" t="str">
        <f t="shared" si="17"/>
        <v>aeei.xls</v>
      </c>
      <c r="U134" s="25" t="str">
        <f t="shared" si="17"/>
        <v>AEEI!C30:M31</v>
      </c>
    </row>
    <row r="135" spans="3:21" x14ac:dyDescent="0.25">
      <c r="C135" s="129"/>
      <c r="D135" s="129"/>
      <c r="E135" s="130"/>
      <c r="F135" s="100" t="str">
        <f t="shared" si="5"/>
        <v>aeei_exogen_gen_yr_after2025(yr) = aeei_read("aeei_exogen_gen_yr_after2025",yr);</v>
      </c>
      <c r="G135" s="101"/>
      <c r="H135" s="101"/>
      <c r="I135" s="101"/>
      <c r="J135" s="101"/>
      <c r="K135" s="101"/>
      <c r="L135" s="101"/>
      <c r="M135" s="101"/>
      <c r="N135" s="101"/>
      <c r="O135" s="102"/>
      <c r="Q135" s="25" t="str">
        <f t="shared" ref="Q135:U135" si="18">TRIM(Q114)</f>
        <v>$libinclude</v>
      </c>
      <c r="R135" s="25" t="str">
        <f t="shared" si="18"/>
        <v>xlimport</v>
      </c>
      <c r="S135" s="25" t="str">
        <f t="shared" si="18"/>
        <v>AEEI_EXOGEN_HH_AFTER2020</v>
      </c>
      <c r="T135" s="25" t="str">
        <f t="shared" si="18"/>
        <v>aeei.xls</v>
      </c>
      <c r="U135" s="25" t="str">
        <f t="shared" si="18"/>
        <v>AEEI!C32:M33</v>
      </c>
    </row>
    <row r="136" spans="3:21" x14ac:dyDescent="0.25">
      <c r="C136" s="129"/>
      <c r="D136" s="129"/>
      <c r="E136" s="130"/>
      <c r="F136" s="100" t="str">
        <f t="shared" si="5"/>
        <v>aeei_exogen_hh(yr) = aeei_read("aeei_exogen_hh",yr);</v>
      </c>
      <c r="G136" s="101"/>
      <c r="H136" s="101"/>
      <c r="I136" s="101"/>
      <c r="J136" s="101"/>
      <c r="K136" s="101"/>
      <c r="L136" s="101"/>
      <c r="M136" s="101"/>
      <c r="N136" s="101"/>
      <c r="O136" s="102"/>
      <c r="Q136" s="25" t="str">
        <f t="shared" ref="Q136:U136" si="19">TRIM(Q115)</f>
        <v>$libinclude</v>
      </c>
      <c r="R136" s="25" t="str">
        <f t="shared" si="19"/>
        <v>xlimport</v>
      </c>
      <c r="S136" s="25" t="str">
        <f t="shared" si="19"/>
        <v>AEEI_EXOGEN_HH_AFTER2025</v>
      </c>
      <c r="T136" s="25" t="str">
        <f t="shared" si="19"/>
        <v>aeei.xls</v>
      </c>
      <c r="U136" s="25" t="str">
        <f t="shared" si="19"/>
        <v>AEEI!C34:M35</v>
      </c>
    </row>
    <row r="137" spans="3:21" x14ac:dyDescent="0.25">
      <c r="C137" s="129"/>
      <c r="D137" s="129"/>
      <c r="E137" s="130"/>
      <c r="F137" s="100" t="str">
        <f t="shared" si="5"/>
        <v>aeei_exogen_hh_after2020(yr) = aeei_read("aeei_exogen_hh_after2020",yr);</v>
      </c>
      <c r="G137" s="101"/>
      <c r="H137" s="101"/>
      <c r="I137" s="101"/>
      <c r="J137" s="101"/>
      <c r="K137" s="101"/>
      <c r="L137" s="101"/>
      <c r="M137" s="101"/>
      <c r="N137" s="101"/>
      <c r="O137" s="102"/>
      <c r="Q137" s="25" t="str">
        <f t="shared" ref="Q137:U137" si="20">TRIM(Q116)</f>
        <v>$libinclude</v>
      </c>
      <c r="R137" s="25" t="str">
        <f t="shared" si="20"/>
        <v>xlimport</v>
      </c>
      <c r="S137" s="25" t="str">
        <f t="shared" si="20"/>
        <v>AEEI_EXOGEN_TRN</v>
      </c>
      <c r="T137" s="25" t="str">
        <f t="shared" si="20"/>
        <v>aeei.xls</v>
      </c>
      <c r="U137" s="25" t="str">
        <f t="shared" si="20"/>
        <v>AEEI!C36:M37</v>
      </c>
    </row>
    <row r="138" spans="3:21" x14ac:dyDescent="0.25">
      <c r="C138" s="129"/>
      <c r="D138" s="129"/>
      <c r="E138" s="130"/>
      <c r="F138" s="100" t="str">
        <f t="shared" si="5"/>
        <v>aeei_exogen_hh_after2025(yr) = aeei_read("aeei_exogen_hh_after2025",yr);</v>
      </c>
      <c r="G138" s="101"/>
      <c r="H138" s="101"/>
      <c r="I138" s="101"/>
      <c r="J138" s="101"/>
      <c r="K138" s="101"/>
      <c r="L138" s="101"/>
      <c r="M138" s="101"/>
      <c r="N138" s="101"/>
      <c r="O138" s="102"/>
      <c r="Q138" s="25" t="str">
        <f t="shared" ref="Q138:U138" si="21">TRIM(Q117)</f>
        <v>$libinclude</v>
      </c>
      <c r="R138" s="25" t="str">
        <f t="shared" si="21"/>
        <v>xlimport</v>
      </c>
      <c r="S138" s="25" t="str">
        <f t="shared" si="21"/>
        <v>AEEI_EXOGEN_TRN_AFTER2020</v>
      </c>
      <c r="T138" s="25" t="str">
        <f t="shared" si="21"/>
        <v>aeei.xls</v>
      </c>
      <c r="U138" s="25" t="str">
        <f t="shared" si="21"/>
        <v>AEEI!C38:M39</v>
      </c>
    </row>
    <row r="139" spans="3:21" x14ac:dyDescent="0.25">
      <c r="C139" s="129"/>
      <c r="D139" s="129"/>
      <c r="E139" s="130"/>
      <c r="F139" s="100" t="str">
        <f t="shared" si="5"/>
        <v>aeei_exogen_trn(yr) = aeei_read("aeei_exogen_trn",yr);</v>
      </c>
      <c r="G139" s="101"/>
      <c r="H139" s="101"/>
      <c r="I139" s="101"/>
      <c r="J139" s="101"/>
      <c r="K139" s="101"/>
      <c r="L139" s="101"/>
      <c r="M139" s="101"/>
      <c r="N139" s="101"/>
      <c r="O139" s="102"/>
      <c r="Q139" s="25" t="str">
        <f t="shared" ref="Q139:U139" si="22">TRIM(Q118)</f>
        <v>$libinclude</v>
      </c>
      <c r="R139" s="25" t="str">
        <f t="shared" si="22"/>
        <v>xlimport</v>
      </c>
      <c r="S139" s="25" t="str">
        <f t="shared" si="22"/>
        <v>AEEI_EXOGEN_TRN_AFTER2025</v>
      </c>
      <c r="T139" s="25" t="str">
        <f t="shared" si="22"/>
        <v>aeei.xls</v>
      </c>
      <c r="U139" s="25" t="str">
        <f t="shared" si="22"/>
        <v>AEEI!C40:M41</v>
      </c>
    </row>
    <row r="140" spans="3:21" x14ac:dyDescent="0.25">
      <c r="C140" s="129"/>
      <c r="D140" s="129"/>
      <c r="E140" s="130"/>
      <c r="F140" s="100" t="str">
        <f>CONCATENATE(F117,"(yr)"," = aeei_read(","""",F117,"""",",yr);")</f>
        <v>aeei_exogen_trn_after2020(yr) = aeei_read("aeei_exogen_trn_after2020",yr);</v>
      </c>
      <c r="G140" s="101"/>
      <c r="H140" s="101"/>
      <c r="I140" s="101"/>
      <c r="J140" s="101"/>
      <c r="K140" s="101"/>
      <c r="L140" s="101"/>
      <c r="M140" s="101"/>
      <c r="N140" s="101"/>
      <c r="O140" s="102"/>
      <c r="R140" s="25"/>
      <c r="S140" s="25"/>
      <c r="T140" s="25"/>
      <c r="U140" s="25"/>
    </row>
    <row r="141" spans="3:21" x14ac:dyDescent="0.25">
      <c r="C141" s="131"/>
      <c r="D141" s="131"/>
      <c r="E141" s="132"/>
      <c r="F141" s="103" t="str">
        <f t="shared" si="5"/>
        <v>aeei_exogen_trn_after2025(yr) = aeei_read("aeei_exogen_trn_after2025",yr);</v>
      </c>
      <c r="G141" s="104"/>
      <c r="H141" s="104"/>
      <c r="I141" s="104"/>
      <c r="J141" s="104"/>
      <c r="K141" s="104"/>
      <c r="L141" s="104"/>
      <c r="M141" s="104"/>
      <c r="N141" s="104"/>
      <c r="O141" s="105"/>
      <c r="R141" s="25"/>
      <c r="S141" s="25"/>
      <c r="T141" s="25"/>
      <c r="U141" s="25"/>
    </row>
    <row r="143" spans="3:21" x14ac:dyDescent="0.25">
      <c r="F143" t="str">
        <f>CONCATENATE(F99,"(yr) = ",F99,,"(yr) - aeei_read(","""",F99,"""",",yr);")</f>
        <v>aeei_exo(yr) = aeei_exo(yr) - aeei_read("aeei_exo",yr);</v>
      </c>
    </row>
    <row r="144" spans="3:21" x14ac:dyDescent="0.25">
      <c r="F144" t="str">
        <f t="shared" ref="F144:F162" si="23">CONCATENATE(F100,"(yr) = ",F100,,"(yr) - aeei_read(","""",F100,"""",",yr);")</f>
        <v>aeei_exo_ele_c(yr) = aeei_exo_ele_c(yr) - aeei_read("aeei_exo_ele_c",yr);</v>
      </c>
    </row>
    <row r="145" spans="6:6" x14ac:dyDescent="0.25">
      <c r="F145" t="str">
        <f t="shared" si="23"/>
        <v>aeei_exo_deu(yr) = aeei_exo_deu(yr) - aeei_read("aeei_exo_deu",yr);</v>
      </c>
    </row>
    <row r="146" spans="6:6" x14ac:dyDescent="0.25">
      <c r="F146" t="str">
        <f t="shared" si="23"/>
        <v>aeei_exo_neu(yr) = aeei_exo_neu(yr) - aeei_read("aeei_exo_neu",yr);</v>
      </c>
    </row>
    <row r="147" spans="6:6" x14ac:dyDescent="0.25">
      <c r="F147" t="str">
        <f t="shared" si="23"/>
        <v>aeei_exo_emerge(yr) = aeei_exo_emerge(yr) - aeei_read("aeei_exo_emerge",yr);</v>
      </c>
    </row>
    <row r="148" spans="6:6" x14ac:dyDescent="0.25">
      <c r="F148" t="str">
        <f t="shared" si="23"/>
        <v>aeei_exogen(yr) = aeei_exogen(yr) - aeei_read("aeei_exogen",yr);</v>
      </c>
    </row>
    <row r="149" spans="6:6" x14ac:dyDescent="0.25">
      <c r="F149" t="str">
        <f t="shared" si="23"/>
        <v>aeei_exogen_after2020(yr) = aeei_exogen_after2020(yr) - aeei_read("aeei_exogen_after2020",yr);</v>
      </c>
    </row>
    <row r="150" spans="6:6" x14ac:dyDescent="0.25">
      <c r="F150" t="str">
        <f t="shared" si="23"/>
        <v>aeei_exogen_after2025(yr) = aeei_exogen_after2025(yr) - aeei_read("aeei_exogen_after2025",yr);</v>
      </c>
    </row>
    <row r="151" spans="6:6" x14ac:dyDescent="0.25">
      <c r="F151" t="str">
        <f t="shared" si="23"/>
        <v>aeei_exogen_ele(yr) = aeei_exogen_ele(yr) - aeei_read("aeei_exogen_ele",yr);</v>
      </c>
    </row>
    <row r="152" spans="6:6" x14ac:dyDescent="0.25">
      <c r="F152" t="str">
        <f t="shared" si="23"/>
        <v>aeei_exogen_ele_after2020(yr) = aeei_exogen_ele_after2020(yr) - aeei_read("aeei_exogen_ele_after2020",yr);</v>
      </c>
    </row>
    <row r="153" spans="6:6" x14ac:dyDescent="0.25">
      <c r="F153" t="str">
        <f t="shared" si="23"/>
        <v>aeei_exogen_ele_after2025(yr) = aeei_exogen_ele_after2025(yr) - aeei_read("aeei_exogen_ele_after2025",yr);</v>
      </c>
    </row>
    <row r="154" spans="6:6" x14ac:dyDescent="0.25">
      <c r="F154" t="str">
        <f t="shared" si="23"/>
        <v>aeei_exogen_gen_yr(yr) = aeei_exogen_gen_yr(yr) - aeei_read("aeei_exogen_gen_yr",yr);</v>
      </c>
    </row>
    <row r="155" spans="6:6" x14ac:dyDescent="0.25">
      <c r="F155" t="str">
        <f t="shared" si="23"/>
        <v>aeei_exogen_gen_yr_after2020(yr) = aeei_exogen_gen_yr_after2020(yr) - aeei_read("aeei_exogen_gen_yr_after2020",yr);</v>
      </c>
    </row>
    <row r="156" spans="6:6" x14ac:dyDescent="0.25">
      <c r="F156" t="str">
        <f t="shared" si="23"/>
        <v>aeei_exogen_gen_yr_after2025(yr) = aeei_exogen_gen_yr_after2025(yr) - aeei_read("aeei_exogen_gen_yr_after2025",yr);</v>
      </c>
    </row>
    <row r="157" spans="6:6" x14ac:dyDescent="0.25">
      <c r="F157" t="str">
        <f t="shared" si="23"/>
        <v>aeei_exogen_hh(yr) = aeei_exogen_hh(yr) - aeei_read("aeei_exogen_hh",yr);</v>
      </c>
    </row>
    <row r="158" spans="6:6" x14ac:dyDescent="0.25">
      <c r="F158" t="str">
        <f t="shared" si="23"/>
        <v>aeei_exogen_hh_after2020(yr) = aeei_exogen_hh_after2020(yr) - aeei_read("aeei_exogen_hh_after2020",yr);</v>
      </c>
    </row>
    <row r="159" spans="6:6" x14ac:dyDescent="0.25">
      <c r="F159" t="str">
        <f t="shared" si="23"/>
        <v>aeei_exogen_hh_after2025(yr) = aeei_exogen_hh_after2025(yr) - aeei_read("aeei_exogen_hh_after2025",yr);</v>
      </c>
    </row>
    <row r="160" spans="6:6" x14ac:dyDescent="0.25">
      <c r="F160" t="str">
        <f t="shared" si="23"/>
        <v>aeei_exogen_trn(yr) = aeei_exogen_trn(yr) - aeei_read("aeei_exogen_trn",yr);</v>
      </c>
    </row>
    <row r="161" spans="6:6" x14ac:dyDescent="0.25">
      <c r="F161" t="str">
        <f t="shared" si="23"/>
        <v>aeei_exogen_trn_after2020(yr) = aeei_exogen_trn_after2020(yr) - aeei_read("aeei_exogen_trn_after2020",yr);</v>
      </c>
    </row>
    <row r="162" spans="6:6" x14ac:dyDescent="0.25">
      <c r="F162" t="str">
        <f t="shared" si="23"/>
        <v>aeei_exogen_trn_after2025(yr) = aeei_exogen_trn_after2025(yr) - aeei_read("aeei_exogen_trn_after2025",yr);</v>
      </c>
    </row>
  </sheetData>
  <autoFilter ref="A2:W2"/>
  <mergeCells count="1">
    <mergeCell ref="C122:E141"/>
  </mergeCells>
  <conditionalFormatting sqref="Q3 O3 O5 Q5 O7 O9 O11 C3:M3 D33:M33 D35:M35 D37:M37 D39:M39 D41:M41 D5:M5 D7:M7 D9:L9 D11:M11 D13:M13 D15:M15 D17:M17 D19:L19 D21:M21 D23:M23 D25:M25 D27:M27 D29:M29 D31:M31">
    <cfRule type="cellIs" dxfId="27" priority="29" operator="equal">
      <formula>1</formula>
    </cfRule>
  </conditionalFormatting>
  <conditionalFormatting sqref="Q7 Q9 Q11 Q15 Q17 Q19 Q21 Q23 Q25 Q27 Q29 Q31 Q33 Q35 Q37 Q39 Q41 Q13">
    <cfRule type="cellIs" dxfId="26" priority="28" operator="equal">
      <formula>1</formula>
    </cfRule>
  </conditionalFormatting>
  <conditionalFormatting sqref="O31 O33 O35">
    <cfRule type="cellIs" dxfId="25" priority="21" operator="equal">
      <formula>1</formula>
    </cfRule>
  </conditionalFormatting>
  <conditionalFormatting sqref="O13 O15 O17">
    <cfRule type="cellIs" dxfId="24" priority="26" operator="equal">
      <formula>1</formula>
    </cfRule>
  </conditionalFormatting>
  <conditionalFormatting sqref="M19">
    <cfRule type="cellIs" dxfId="23" priority="25" operator="equal">
      <formula>1</formula>
    </cfRule>
  </conditionalFormatting>
  <conditionalFormatting sqref="O19">
    <cfRule type="cellIs" dxfId="22" priority="24" operator="equal">
      <formula>1</formula>
    </cfRule>
  </conditionalFormatting>
  <conditionalFormatting sqref="O21 O23">
    <cfRule type="cellIs" dxfId="21" priority="23" operator="equal">
      <formula>1</formula>
    </cfRule>
  </conditionalFormatting>
  <conditionalFormatting sqref="O25 O27 O29">
    <cfRule type="cellIs" dxfId="20" priority="22" operator="equal">
      <formula>1</formula>
    </cfRule>
  </conditionalFormatting>
  <conditionalFormatting sqref="O37 O39 O41">
    <cfRule type="cellIs" dxfId="19" priority="20" operator="equal">
      <formula>1</formula>
    </cfRule>
  </conditionalFormatting>
  <conditionalFormatting sqref="C5">
    <cfRule type="cellIs" dxfId="18" priority="19" operator="equal">
      <formula>1</formula>
    </cfRule>
  </conditionalFormatting>
  <conditionalFormatting sqref="C7">
    <cfRule type="cellIs" dxfId="17" priority="18" operator="equal">
      <formula>1</formula>
    </cfRule>
  </conditionalFormatting>
  <conditionalFormatting sqref="C9">
    <cfRule type="cellIs" dxfId="16" priority="17" operator="equal">
      <formula>1</formula>
    </cfRule>
  </conditionalFormatting>
  <conditionalFormatting sqref="C11">
    <cfRule type="cellIs" dxfId="15" priority="16" operator="equal">
      <formula>1</formula>
    </cfRule>
  </conditionalFormatting>
  <conditionalFormatting sqref="C13">
    <cfRule type="cellIs" dxfId="14" priority="15" operator="equal">
      <formula>1</formula>
    </cfRule>
  </conditionalFormatting>
  <conditionalFormatting sqref="C15">
    <cfRule type="cellIs" dxfId="13" priority="14" operator="equal">
      <formula>1</formula>
    </cfRule>
  </conditionalFormatting>
  <conditionalFormatting sqref="C17">
    <cfRule type="cellIs" dxfId="12" priority="13" operator="equal">
      <formula>1</formula>
    </cfRule>
  </conditionalFormatting>
  <conditionalFormatting sqref="C19">
    <cfRule type="cellIs" dxfId="11" priority="12" operator="equal">
      <formula>1</formula>
    </cfRule>
  </conditionalFormatting>
  <conditionalFormatting sqref="C21">
    <cfRule type="cellIs" dxfId="10" priority="11" operator="equal">
      <formula>1</formula>
    </cfRule>
  </conditionalFormatting>
  <conditionalFormatting sqref="C23">
    <cfRule type="cellIs" dxfId="9" priority="10" operator="equal">
      <formula>1</formula>
    </cfRule>
  </conditionalFormatting>
  <conditionalFormatting sqref="C25">
    <cfRule type="cellIs" dxfId="8" priority="9" operator="equal">
      <formula>1</formula>
    </cfRule>
  </conditionalFormatting>
  <conditionalFormatting sqref="C27">
    <cfRule type="cellIs" dxfId="7" priority="8" operator="equal">
      <formula>1</formula>
    </cfRule>
  </conditionalFormatting>
  <conditionalFormatting sqref="C29">
    <cfRule type="cellIs" dxfId="6" priority="7" operator="equal">
      <formula>1</formula>
    </cfRule>
  </conditionalFormatting>
  <conditionalFormatting sqref="C31">
    <cfRule type="cellIs" dxfId="5" priority="6" operator="equal">
      <formula>1</formula>
    </cfRule>
  </conditionalFormatting>
  <conditionalFormatting sqref="C33">
    <cfRule type="cellIs" dxfId="4" priority="5" operator="equal">
      <formula>1</formula>
    </cfRule>
  </conditionalFormatting>
  <conditionalFormatting sqref="C35">
    <cfRule type="cellIs" dxfId="3" priority="4" operator="equal">
      <formula>1</formula>
    </cfRule>
  </conditionalFormatting>
  <conditionalFormatting sqref="C37">
    <cfRule type="cellIs" dxfId="2" priority="3" operator="equal">
      <formula>1</formula>
    </cfRule>
  </conditionalFormatting>
  <conditionalFormatting sqref="C39">
    <cfRule type="cellIs" dxfId="1" priority="2" operator="equal">
      <formula>1</formula>
    </cfRule>
  </conditionalFormatting>
  <conditionalFormatting sqref="C41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34" sqref="F34"/>
    </sheetView>
  </sheetViews>
  <sheetFormatPr baseColWidth="10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AEEI</vt:lpstr>
      <vt:lpstr>Code</vt:lpstr>
      <vt:lpstr>AEEI!Druckbereich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Robert Beestermöller</cp:lastModifiedBy>
  <cp:lastPrinted>2013-06-06T12:47:30Z</cp:lastPrinted>
  <dcterms:created xsi:type="dcterms:W3CDTF">2013-06-06T08:53:10Z</dcterms:created>
  <dcterms:modified xsi:type="dcterms:W3CDTF">2014-06-23T16:19:48Z</dcterms:modified>
</cp:coreProperties>
</file>