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1820"/>
  </bookViews>
  <sheets>
    <sheet name="pytarget_RWE" sheetId="18" r:id="rId1"/>
    <sheet name="pytarget_RWE_vorher" sheetId="19" r:id="rId2"/>
    <sheet name="pytarget" sheetId="17" r:id="rId3"/>
    <sheet name="Epro_Ra" sheetId="11" r:id="rId4"/>
    <sheet name="REF" sheetId="13" r:id="rId5"/>
  </sheets>
  <externalReferences>
    <externalReference r:id="rId6"/>
    <externalReference r:id="rId7"/>
  </externalReferences>
  <definedNames>
    <definedName name="_xlnm._FilterDatabase" localSheetId="3" hidden="1">Epro_Ra!$A$5:$M$5</definedName>
    <definedName name="_xlnm._FilterDatabase" localSheetId="4" hidden="1">REF!$A$5:$M$5</definedName>
  </definedNames>
  <calcPr calcId="145621"/>
</workbook>
</file>

<file path=xl/calcChain.xml><?xml version="1.0" encoding="utf-8"?>
<calcChain xmlns="http://schemas.openxmlformats.org/spreadsheetml/2006/main">
  <c r="H36" i="19" l="1"/>
  <c r="J18" i="19" s="1"/>
  <c r="G36" i="19"/>
  <c r="I13" i="19" s="1"/>
  <c r="F36" i="19"/>
  <c r="H8" i="19" s="1"/>
  <c r="G35" i="19"/>
  <c r="H35" i="19" s="1"/>
  <c r="I35" i="19" s="1"/>
  <c r="J35" i="19" s="1"/>
  <c r="K35" i="19" s="1"/>
  <c r="F35" i="19"/>
  <c r="C30" i="19"/>
  <c r="C29" i="19"/>
  <c r="C28" i="19"/>
  <c r="K36" i="19" s="1"/>
  <c r="J20" i="19"/>
  <c r="E20" i="19"/>
  <c r="D20" i="19"/>
  <c r="C20" i="19"/>
  <c r="E19" i="19"/>
  <c r="J19" i="19" s="1"/>
  <c r="D19" i="19"/>
  <c r="C19" i="19"/>
  <c r="H18" i="19"/>
  <c r="E18" i="19"/>
  <c r="D18" i="19"/>
  <c r="C18" i="19"/>
  <c r="E17" i="19"/>
  <c r="H17" i="19" s="1"/>
  <c r="D17" i="19"/>
  <c r="C17" i="19"/>
  <c r="E16" i="19"/>
  <c r="D16" i="19"/>
  <c r="C16" i="19"/>
  <c r="J15" i="19"/>
  <c r="I15" i="19"/>
  <c r="E15" i="19"/>
  <c r="D15" i="19"/>
  <c r="C15" i="19"/>
  <c r="E14" i="19"/>
  <c r="I14" i="19" s="1"/>
  <c r="D14" i="19"/>
  <c r="C14" i="19"/>
  <c r="E13" i="19"/>
  <c r="D13" i="19"/>
  <c r="C13" i="19"/>
  <c r="J12" i="19"/>
  <c r="E12" i="19"/>
  <c r="D12" i="19"/>
  <c r="C12" i="19"/>
  <c r="E11" i="19"/>
  <c r="J11" i="19" s="1"/>
  <c r="D11" i="19"/>
  <c r="C11" i="19"/>
  <c r="J10" i="19"/>
  <c r="I10" i="19"/>
  <c r="H10" i="19"/>
  <c r="E10" i="19"/>
  <c r="D10" i="19"/>
  <c r="C10" i="19"/>
  <c r="E9" i="19"/>
  <c r="H9" i="19" s="1"/>
  <c r="D9" i="19"/>
  <c r="C9" i="19"/>
  <c r="E8" i="19"/>
  <c r="D8" i="19"/>
  <c r="C8" i="19"/>
  <c r="J7" i="19"/>
  <c r="I7" i="19"/>
  <c r="E7" i="19"/>
  <c r="D7" i="19"/>
  <c r="C7" i="19"/>
  <c r="E6" i="19"/>
  <c r="I6" i="19" s="1"/>
  <c r="D6" i="19"/>
  <c r="C6" i="19"/>
  <c r="E5" i="19"/>
  <c r="D5" i="19"/>
  <c r="C5" i="19"/>
  <c r="J4" i="19"/>
  <c r="E4" i="19"/>
  <c r="D4" i="19"/>
  <c r="C4" i="19"/>
  <c r="E3" i="19"/>
  <c r="J3" i="19" s="1"/>
  <c r="D3" i="19"/>
  <c r="C3" i="19"/>
  <c r="K8" i="19" l="1"/>
  <c r="G4" i="19"/>
  <c r="J36" i="19"/>
  <c r="L19" i="19" s="1"/>
  <c r="M6" i="19"/>
  <c r="M19" i="19"/>
  <c r="M9" i="19"/>
  <c r="M10" i="19"/>
  <c r="M16" i="19"/>
  <c r="G20" i="19"/>
  <c r="M18" i="19"/>
  <c r="I18" i="19"/>
  <c r="I5" i="19"/>
  <c r="H16" i="19"/>
  <c r="M17" i="19"/>
  <c r="M4" i="19"/>
  <c r="H6" i="19"/>
  <c r="M7" i="19"/>
  <c r="K3" i="19"/>
  <c r="H4" i="19"/>
  <c r="M5" i="19"/>
  <c r="J6" i="19"/>
  <c r="I9" i="19"/>
  <c r="H12" i="19"/>
  <c r="M13" i="19"/>
  <c r="J14" i="19"/>
  <c r="G15" i="19"/>
  <c r="I17" i="19"/>
  <c r="K19" i="19"/>
  <c r="H20" i="19"/>
  <c r="I4" i="19"/>
  <c r="K6" i="19"/>
  <c r="H7" i="19"/>
  <c r="M8" i="19"/>
  <c r="J9" i="19"/>
  <c r="G10" i="19"/>
  <c r="I12" i="19"/>
  <c r="K14" i="19"/>
  <c r="H15" i="19"/>
  <c r="J17" i="19"/>
  <c r="I20" i="19"/>
  <c r="E36" i="19"/>
  <c r="G19" i="19" s="1"/>
  <c r="H5" i="19"/>
  <c r="H13" i="19"/>
  <c r="M14" i="19"/>
  <c r="G6" i="19"/>
  <c r="H11" i="19"/>
  <c r="M12" i="19"/>
  <c r="J13" i="19"/>
  <c r="G14" i="19"/>
  <c r="I16" i="19"/>
  <c r="H19" i="19"/>
  <c r="M20" i="19"/>
  <c r="I36" i="19"/>
  <c r="M3" i="19"/>
  <c r="M11" i="19"/>
  <c r="G3" i="19"/>
  <c r="J5" i="19"/>
  <c r="I8" i="19"/>
  <c r="I3" i="19"/>
  <c r="J8" i="19"/>
  <c r="I11" i="19"/>
  <c r="H14" i="19"/>
  <c r="M15" i="19"/>
  <c r="J16" i="19"/>
  <c r="I19" i="19"/>
  <c r="G11" i="19"/>
  <c r="H3" i="19"/>
  <c r="C36" i="19"/>
  <c r="D36" i="19" s="1"/>
  <c r="F6" i="19" s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3" i="17"/>
  <c r="I35" i="18"/>
  <c r="K35" i="18"/>
  <c r="J35" i="18" s="1"/>
  <c r="C35" i="18"/>
  <c r="G34" i="18"/>
  <c r="H34" i="18" s="1"/>
  <c r="I34" i="18" s="1"/>
  <c r="J34" i="18" s="1"/>
  <c r="K34" i="18" s="1"/>
  <c r="F34" i="18"/>
  <c r="C28" i="18"/>
  <c r="C29" i="18"/>
  <c r="C27" i="18"/>
  <c r="E35" i="18" s="1"/>
  <c r="D35" i="18" s="1"/>
  <c r="H35" i="18" l="1"/>
  <c r="G35" i="18"/>
  <c r="F35" i="18"/>
  <c r="F17" i="19"/>
  <c r="L13" i="19"/>
  <c r="F9" i="19"/>
  <c r="F14" i="19"/>
  <c r="L5" i="19"/>
  <c r="F12" i="19"/>
  <c r="F3" i="19"/>
  <c r="G17" i="19"/>
  <c r="G18" i="19"/>
  <c r="G7" i="19"/>
  <c r="F16" i="19"/>
  <c r="F18" i="19"/>
  <c r="F10" i="19"/>
  <c r="F8" i="19"/>
  <c r="F4" i="19"/>
  <c r="L20" i="19"/>
  <c r="L18" i="19"/>
  <c r="L10" i="19"/>
  <c r="L14" i="19"/>
  <c r="L6" i="19"/>
  <c r="L15" i="19"/>
  <c r="L7" i="19"/>
  <c r="L4" i="19"/>
  <c r="L17" i="19"/>
  <c r="L9" i="19"/>
  <c r="L16" i="19"/>
  <c r="L8" i="19"/>
  <c r="L12" i="19"/>
  <c r="F11" i="19"/>
  <c r="F7" i="19"/>
  <c r="F13" i="19"/>
  <c r="F5" i="19"/>
  <c r="F15" i="19"/>
  <c r="G16" i="19"/>
  <c r="G8" i="19"/>
  <c r="G13" i="19"/>
  <c r="G5" i="19"/>
  <c r="F19" i="19"/>
  <c r="F20" i="19"/>
  <c r="G9" i="19"/>
  <c r="K16" i="19"/>
  <c r="K15" i="19"/>
  <c r="K17" i="19"/>
  <c r="K13" i="19"/>
  <c r="K5" i="19"/>
  <c r="K7" i="19"/>
  <c r="K9" i="19"/>
  <c r="K18" i="19"/>
  <c r="K10" i="19"/>
  <c r="K20" i="19"/>
  <c r="K12" i="19"/>
  <c r="K4" i="19"/>
  <c r="L11" i="19"/>
  <c r="L3" i="19"/>
  <c r="K11" i="19"/>
  <c r="G12" i="19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N5" i="13"/>
  <c r="M5" i="13"/>
  <c r="L5" i="13"/>
  <c r="K5" i="13"/>
  <c r="J5" i="13"/>
  <c r="I5" i="13"/>
  <c r="H5" i="13"/>
  <c r="G5" i="13"/>
  <c r="F5" i="13"/>
  <c r="E5" i="13"/>
  <c r="D5" i="13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M12" i="11"/>
  <c r="L12" i="11"/>
  <c r="K12" i="11"/>
  <c r="J12" i="11"/>
  <c r="I12" i="11"/>
  <c r="H12" i="11"/>
  <c r="G12" i="11"/>
  <c r="F12" i="11"/>
  <c r="E12" i="11"/>
  <c r="D12" i="11"/>
  <c r="D10" i="18" s="1"/>
  <c r="C12" i="11"/>
  <c r="B12" i="11"/>
  <c r="N11" i="11"/>
  <c r="M11" i="11"/>
  <c r="L11" i="11"/>
  <c r="K11" i="11"/>
  <c r="J11" i="11"/>
  <c r="I11" i="11"/>
  <c r="H11" i="11"/>
  <c r="G11" i="11"/>
  <c r="F11" i="11"/>
  <c r="E11" i="11"/>
  <c r="D11" i="11"/>
  <c r="D16" i="18" s="1"/>
  <c r="C11" i="11"/>
  <c r="B11" i="11"/>
  <c r="N10" i="11"/>
  <c r="M10" i="11"/>
  <c r="L10" i="11"/>
  <c r="K10" i="11"/>
  <c r="J10" i="11"/>
  <c r="I10" i="11"/>
  <c r="H10" i="11"/>
  <c r="G10" i="11"/>
  <c r="F10" i="11"/>
  <c r="E10" i="11"/>
  <c r="D10" i="11"/>
  <c r="D12" i="18" s="1"/>
  <c r="C10" i="11"/>
  <c r="B10" i="11"/>
  <c r="N9" i="11"/>
  <c r="M9" i="11"/>
  <c r="L9" i="11"/>
  <c r="K9" i="11"/>
  <c r="J9" i="11"/>
  <c r="I9" i="11"/>
  <c r="H9" i="11"/>
  <c r="G9" i="11"/>
  <c r="F9" i="11"/>
  <c r="E9" i="11"/>
  <c r="D9" i="11"/>
  <c r="D6" i="18" s="1"/>
  <c r="C9" i="11"/>
  <c r="B9" i="11"/>
  <c r="N8" i="11"/>
  <c r="M8" i="11"/>
  <c r="L8" i="11"/>
  <c r="K8" i="11"/>
  <c r="J8" i="11"/>
  <c r="I8" i="11"/>
  <c r="H8" i="11"/>
  <c r="G8" i="11"/>
  <c r="F8" i="11"/>
  <c r="E8" i="11"/>
  <c r="D8" i="11"/>
  <c r="D9" i="18" s="1"/>
  <c r="C8" i="1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N5" i="11"/>
  <c r="M5" i="11"/>
  <c r="L5" i="11"/>
  <c r="K5" i="11"/>
  <c r="J5" i="11"/>
  <c r="I5" i="11"/>
  <c r="H5" i="11"/>
  <c r="G5" i="11"/>
  <c r="F5" i="11"/>
  <c r="E5" i="11"/>
  <c r="D5" i="11"/>
  <c r="G10" i="18" l="1"/>
  <c r="K10" i="18"/>
  <c r="F10" i="18"/>
  <c r="I10" i="18"/>
  <c r="J10" i="18"/>
  <c r="M10" i="18"/>
  <c r="H10" i="18"/>
  <c r="L10" i="18"/>
  <c r="I6" i="18"/>
  <c r="K6" i="18"/>
  <c r="F6" i="18"/>
  <c r="L6" i="18"/>
  <c r="H6" i="18"/>
  <c r="M6" i="18"/>
  <c r="G6" i="18"/>
  <c r="J6" i="18"/>
  <c r="H9" i="18"/>
  <c r="I9" i="18"/>
  <c r="K9" i="18"/>
  <c r="J9" i="18"/>
  <c r="F9" i="18"/>
  <c r="G9" i="18"/>
  <c r="M9" i="18"/>
  <c r="L9" i="18"/>
  <c r="M16" i="18"/>
  <c r="I16" i="18"/>
  <c r="F16" i="18"/>
  <c r="H16" i="18"/>
  <c r="G16" i="18"/>
  <c r="J16" i="18"/>
  <c r="L16" i="18"/>
  <c r="K16" i="18"/>
  <c r="K12" i="18"/>
  <c r="M12" i="18"/>
  <c r="F12" i="18"/>
  <c r="G12" i="18"/>
  <c r="I12" i="18"/>
  <c r="J12" i="18"/>
  <c r="H12" i="18"/>
  <c r="L12" i="18"/>
  <c r="D5" i="18"/>
  <c r="D8" i="18"/>
  <c r="D7" i="18"/>
  <c r="D4" i="18"/>
  <c r="D19" i="18"/>
  <c r="D11" i="18"/>
  <c r="D15" i="18"/>
  <c r="D3" i="18"/>
  <c r="C12" i="18"/>
  <c r="C4" i="18"/>
  <c r="C8" i="18"/>
  <c r="C13" i="18"/>
  <c r="C17" i="18"/>
  <c r="C9" i="18"/>
  <c r="C14" i="18"/>
  <c r="C6" i="18"/>
  <c r="C19" i="18"/>
  <c r="C11" i="18"/>
  <c r="C3" i="18"/>
  <c r="C16" i="18"/>
  <c r="C18" i="18"/>
  <c r="C10" i="18"/>
  <c r="C15" i="18"/>
  <c r="C7" i="18"/>
  <c r="C5" i="18"/>
  <c r="D14" i="18"/>
  <c r="D13" i="18"/>
  <c r="D17" i="18"/>
  <c r="D18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F3" i="17"/>
  <c r="G3" i="17"/>
  <c r="H3" i="17"/>
  <c r="I3" i="17"/>
  <c r="J3" i="17"/>
  <c r="K3" i="17"/>
  <c r="L3" i="17"/>
  <c r="M3" i="17"/>
  <c r="E4" i="17"/>
  <c r="F4" i="17"/>
  <c r="G4" i="17"/>
  <c r="H4" i="17"/>
  <c r="I4" i="17"/>
  <c r="J4" i="17"/>
  <c r="K4" i="17"/>
  <c r="L4" i="17"/>
  <c r="M4" i="17"/>
  <c r="E5" i="17"/>
  <c r="F5" i="17"/>
  <c r="G5" i="17"/>
  <c r="H5" i="17"/>
  <c r="I5" i="17"/>
  <c r="J5" i="17"/>
  <c r="K5" i="17"/>
  <c r="L5" i="17"/>
  <c r="M5" i="17"/>
  <c r="E6" i="17"/>
  <c r="F6" i="17"/>
  <c r="G6" i="17"/>
  <c r="H6" i="17"/>
  <c r="I6" i="17"/>
  <c r="J6" i="17"/>
  <c r="K6" i="17"/>
  <c r="L6" i="17"/>
  <c r="M6" i="17"/>
  <c r="E7" i="17"/>
  <c r="F7" i="17"/>
  <c r="G7" i="17"/>
  <c r="H7" i="17"/>
  <c r="I7" i="17"/>
  <c r="J7" i="17"/>
  <c r="K7" i="17"/>
  <c r="L7" i="17"/>
  <c r="M7" i="17"/>
  <c r="E8" i="17"/>
  <c r="F8" i="17"/>
  <c r="G8" i="17"/>
  <c r="H8" i="17"/>
  <c r="I8" i="17"/>
  <c r="J8" i="17"/>
  <c r="K8" i="17"/>
  <c r="L8" i="17"/>
  <c r="M8" i="17"/>
  <c r="E9" i="17"/>
  <c r="F9" i="17"/>
  <c r="G9" i="17"/>
  <c r="H9" i="17"/>
  <c r="I9" i="17"/>
  <c r="J9" i="17"/>
  <c r="K9" i="17"/>
  <c r="L9" i="17"/>
  <c r="M9" i="17"/>
  <c r="E10" i="17"/>
  <c r="F10" i="17"/>
  <c r="G10" i="17"/>
  <c r="H10" i="17"/>
  <c r="I10" i="17"/>
  <c r="J10" i="17"/>
  <c r="K10" i="17"/>
  <c r="L10" i="17"/>
  <c r="M10" i="17"/>
  <c r="E11" i="17"/>
  <c r="F11" i="17"/>
  <c r="G11" i="17"/>
  <c r="H11" i="17"/>
  <c r="I11" i="17"/>
  <c r="J11" i="17"/>
  <c r="K11" i="17"/>
  <c r="L11" i="17"/>
  <c r="M11" i="17"/>
  <c r="E12" i="17"/>
  <c r="F12" i="17"/>
  <c r="G12" i="17"/>
  <c r="H12" i="17"/>
  <c r="I12" i="17"/>
  <c r="J12" i="17"/>
  <c r="K12" i="17"/>
  <c r="L12" i="17"/>
  <c r="M12" i="17"/>
  <c r="E13" i="17"/>
  <c r="F13" i="17"/>
  <c r="G13" i="17"/>
  <c r="H13" i="17"/>
  <c r="I13" i="17"/>
  <c r="J13" i="17"/>
  <c r="K13" i="17"/>
  <c r="L13" i="17"/>
  <c r="M13" i="17"/>
  <c r="E14" i="17"/>
  <c r="F14" i="17"/>
  <c r="G14" i="17"/>
  <c r="H14" i="17"/>
  <c r="I14" i="17"/>
  <c r="J14" i="17"/>
  <c r="K14" i="17"/>
  <c r="L14" i="17"/>
  <c r="M14" i="17"/>
  <c r="E15" i="17"/>
  <c r="F15" i="17"/>
  <c r="G15" i="17"/>
  <c r="H15" i="17"/>
  <c r="I15" i="17"/>
  <c r="J15" i="17"/>
  <c r="K15" i="17"/>
  <c r="L15" i="17"/>
  <c r="M15" i="17"/>
  <c r="E16" i="17"/>
  <c r="F16" i="17"/>
  <c r="G16" i="17"/>
  <c r="H16" i="17"/>
  <c r="I16" i="17"/>
  <c r="J16" i="17"/>
  <c r="K16" i="17"/>
  <c r="L16" i="17"/>
  <c r="M16" i="17"/>
  <c r="E17" i="17"/>
  <c r="F17" i="17"/>
  <c r="G17" i="17"/>
  <c r="H17" i="17"/>
  <c r="I17" i="17"/>
  <c r="J17" i="17"/>
  <c r="K17" i="17"/>
  <c r="L17" i="17"/>
  <c r="M17" i="17"/>
  <c r="E18" i="17"/>
  <c r="F18" i="17"/>
  <c r="G18" i="17"/>
  <c r="H18" i="17"/>
  <c r="I18" i="17"/>
  <c r="J18" i="17"/>
  <c r="K18" i="17"/>
  <c r="L18" i="17"/>
  <c r="M18" i="17"/>
  <c r="E19" i="17"/>
  <c r="F19" i="17"/>
  <c r="G19" i="17"/>
  <c r="H19" i="17"/>
  <c r="I19" i="17"/>
  <c r="J19" i="17"/>
  <c r="K19" i="17"/>
  <c r="L19" i="17"/>
  <c r="M19" i="17"/>
  <c r="E20" i="17"/>
  <c r="F20" i="17"/>
  <c r="G20" i="17"/>
  <c r="H20" i="17"/>
  <c r="I20" i="17"/>
  <c r="J20" i="17"/>
  <c r="K20" i="17"/>
  <c r="L20" i="17"/>
  <c r="M20" i="17"/>
  <c r="C3" i="17"/>
  <c r="M19" i="18" l="1"/>
  <c r="F19" i="18"/>
  <c r="G19" i="18"/>
  <c r="J19" i="18"/>
  <c r="K19" i="18"/>
  <c r="L19" i="18"/>
  <c r="H19" i="18"/>
  <c r="I19" i="18"/>
  <c r="G14" i="18"/>
  <c r="I14" i="18"/>
  <c r="J14" i="18"/>
  <c r="K14" i="18"/>
  <c r="H14" i="18"/>
  <c r="L14" i="18"/>
  <c r="M14" i="18"/>
  <c r="F14" i="18"/>
  <c r="F4" i="18"/>
  <c r="G4" i="18"/>
  <c r="I4" i="18"/>
  <c r="K4" i="18"/>
  <c r="H4" i="18"/>
  <c r="M4" i="18"/>
  <c r="J4" i="18"/>
  <c r="L4" i="18"/>
  <c r="G15" i="18"/>
  <c r="M15" i="18"/>
  <c r="I15" i="18"/>
  <c r="F15" i="18"/>
  <c r="H15" i="18"/>
  <c r="L15" i="18"/>
  <c r="K15" i="18"/>
  <c r="J15" i="18"/>
  <c r="F17" i="18"/>
  <c r="G17" i="18"/>
  <c r="I17" i="18"/>
  <c r="H17" i="18"/>
  <c r="M17" i="18"/>
  <c r="J17" i="18"/>
  <c r="K17" i="18"/>
  <c r="L17" i="18"/>
  <c r="G7" i="18"/>
  <c r="K7" i="18"/>
  <c r="M7" i="18"/>
  <c r="F7" i="18"/>
  <c r="J7" i="18"/>
  <c r="L7" i="18"/>
  <c r="I7" i="18"/>
  <c r="H7" i="18"/>
  <c r="G3" i="18"/>
  <c r="J3" i="18"/>
  <c r="K3" i="18"/>
  <c r="F3" i="18"/>
  <c r="M3" i="18"/>
  <c r="I3" i="18"/>
  <c r="L3" i="18"/>
  <c r="H3" i="18"/>
  <c r="F11" i="18"/>
  <c r="H11" i="18"/>
  <c r="J11" i="18"/>
  <c r="M11" i="18"/>
  <c r="K11" i="18"/>
  <c r="I11" i="18"/>
  <c r="G11" i="18"/>
  <c r="L11" i="18"/>
  <c r="H8" i="18"/>
  <c r="F8" i="18"/>
  <c r="M8" i="18"/>
  <c r="K8" i="18"/>
  <c r="G8" i="18"/>
  <c r="L8" i="18"/>
  <c r="I8" i="18"/>
  <c r="J8" i="18"/>
  <c r="I18" i="18"/>
  <c r="G18" i="18"/>
  <c r="J18" i="18"/>
  <c r="K18" i="18"/>
  <c r="M18" i="18"/>
  <c r="F18" i="18"/>
  <c r="L18" i="18"/>
  <c r="H18" i="18"/>
  <c r="F13" i="18"/>
  <c r="I13" i="18"/>
  <c r="G13" i="18"/>
  <c r="J13" i="18"/>
  <c r="H13" i="18"/>
  <c r="L13" i="18"/>
  <c r="M13" i="18"/>
  <c r="K13" i="18"/>
  <c r="I5" i="18"/>
  <c r="H5" i="18"/>
  <c r="J5" i="18"/>
  <c r="M5" i="18"/>
  <c r="F5" i="18"/>
  <c r="G5" i="18"/>
  <c r="K5" i="18"/>
  <c r="L5" i="18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</calcChain>
</file>

<file path=xl/sharedStrings.xml><?xml version="1.0" encoding="utf-8"?>
<sst xmlns="http://schemas.openxmlformats.org/spreadsheetml/2006/main" count="209" uniqueCount="51">
  <si>
    <t>BAW</t>
  </si>
  <si>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</si>
  <si>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</si>
  <si>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</si>
  <si>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</si>
  <si>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</si>
  <si>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</si>
  <si>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</si>
  <si>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</si>
  <si>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</si>
  <si>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</si>
  <si>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</si>
  <si>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</si>
  <si>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</si>
  <si>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</si>
  <si>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</si>
  <si>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</si>
  <si>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</si>
  <si>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</si>
  <si>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EAB</t>
  </si>
  <si>
    <t>NEU</t>
  </si>
  <si>
    <t>ROW</t>
  </si>
  <si>
    <t>OPE</t>
  </si>
  <si>
    <t>E:\GAMS\NEWAGE_GTAP8_26x19x4\2013-05-15\EPRO_Ra_NEWAGE_basedonDISS_666_191208_AV_2050_EPRO.gms</t>
  </si>
  <si>
    <t>RAB</t>
  </si>
  <si>
    <t>Neu</t>
  </si>
  <si>
    <t>Alt</t>
  </si>
  <si>
    <t>E:\GAMS\NEWAGE_GTAP8_26x19x4\2013-05-15\newage_dataload.gms</t>
  </si>
  <si>
    <t>CO2PFAD_ETS Parameter (Carbon emissions cap) for ETS-sectors</t>
  </si>
  <si>
    <t>$libinclude xlimport     pytarget_yr     090318_Rohoelpreispfade_ZfES.xls        newage_preis!b116:n126</t>
  </si>
  <si>
    <t>E:\ob\Desktop\NEWAGE - GTAP8 Calibration Data\alt\090318_Rohoelpreispfade_ZfES.xls</t>
  </si>
  <si>
    <t xml:space="preserve">  </t>
  </si>
  <si>
    <t>$libinclude    xlimport    pytarget_yr    090318_rohoelpreispfade.xls    newage_preis!b16:n26</t>
  </si>
  <si>
    <t>OEC</t>
  </si>
  <si>
    <t>ARB</t>
  </si>
  <si>
    <r>
      <t>2020</t>
    </r>
    <r>
      <rPr>
        <vertAlign val="superscript"/>
        <sz val="11"/>
        <color theme="1"/>
        <rFont val="Times New Roman"/>
        <family val="1"/>
      </rPr>
      <t>*</t>
    </r>
  </si>
  <si>
    <r>
      <t>2025</t>
    </r>
    <r>
      <rPr>
        <vertAlign val="superscript"/>
        <sz val="11"/>
        <color theme="1"/>
        <rFont val="Times New Roman"/>
        <family val="1"/>
      </rPr>
      <t>*</t>
    </r>
  </si>
  <si>
    <r>
      <t>2030</t>
    </r>
    <r>
      <rPr>
        <vertAlign val="superscript"/>
        <sz val="11"/>
        <color theme="1"/>
        <rFont val="Times New Roman"/>
        <family val="1"/>
      </rPr>
      <t>*</t>
    </r>
  </si>
  <si>
    <r>
      <t>2035</t>
    </r>
    <r>
      <rPr>
        <vertAlign val="superscript"/>
        <sz val="11"/>
        <color theme="1"/>
        <rFont val="Times New Roman"/>
        <family val="1"/>
      </rPr>
      <t>*</t>
    </r>
  </si>
  <si>
    <r>
      <t>2040</t>
    </r>
    <r>
      <rPr>
        <vertAlign val="superscript"/>
        <sz val="11"/>
        <color theme="1"/>
        <rFont val="Times New Roman"/>
        <family val="1"/>
      </rPr>
      <t>*</t>
    </r>
  </si>
  <si>
    <r>
      <t>2045</t>
    </r>
    <r>
      <rPr>
        <vertAlign val="superscript"/>
        <sz val="11"/>
        <color theme="1"/>
        <rFont val="Times New Roman"/>
        <family val="1"/>
      </rPr>
      <t>#</t>
    </r>
  </si>
  <si>
    <r>
      <t>2050</t>
    </r>
    <r>
      <rPr>
        <vertAlign val="superscript"/>
        <sz val="11"/>
        <color theme="1"/>
        <rFont val="Times New Roman"/>
        <family val="1"/>
      </rPr>
      <t>#</t>
    </r>
  </si>
  <si>
    <r>
      <t>Energieträger- und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-Preise [€</t>
    </r>
    <r>
      <rPr>
        <vertAlign val="subscript"/>
        <sz val="11"/>
        <color theme="1"/>
        <rFont val="Times New Roman"/>
        <family val="1"/>
      </rPr>
      <t>2012</t>
    </r>
    <r>
      <rPr>
        <sz val="11"/>
        <color theme="1"/>
        <rFont val="Times New Roman"/>
        <family val="1"/>
      </rPr>
      <t xml:space="preserve"> je GJ bzw. t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]</t>
    </r>
  </si>
  <si>
    <t>Rohöl</t>
  </si>
  <si>
    <t>Erdgas</t>
  </si>
  <si>
    <t>Steinkohle</t>
  </si>
  <si>
    <r>
      <t>Braunkohle</t>
    </r>
    <r>
      <rPr>
        <vertAlign val="superscript"/>
        <sz val="11"/>
        <color theme="1"/>
        <rFont val="Times New Roman"/>
        <family val="1"/>
      </rPr>
      <t>~</t>
    </r>
  </si>
  <si>
    <r>
      <t>*</t>
    </r>
    <r>
      <rPr>
        <sz val="11"/>
        <color theme="1"/>
        <rFont val="Times New Roman"/>
        <family val="1"/>
      </rPr>
      <t xml:space="preserve">IEA 2014d, </t>
    </r>
    <r>
      <rPr>
        <vertAlign val="superscript"/>
        <sz val="11"/>
        <color theme="1"/>
        <rFont val="Times New Roman"/>
        <family val="1"/>
      </rPr>
      <t>#</t>
    </r>
    <r>
      <rPr>
        <sz val="11"/>
        <color theme="1"/>
        <rFont val="Times New Roman"/>
        <family val="1"/>
      </rPr>
      <t xml:space="preserve">IEA 2014b, </t>
    </r>
    <r>
      <rPr>
        <vertAlign val="superscript"/>
        <sz val="11"/>
        <color theme="1"/>
        <rFont val="Times New Roman"/>
        <family val="1"/>
      </rPr>
      <t>~</t>
    </r>
    <r>
      <rPr>
        <sz val="11"/>
        <color theme="1"/>
        <rFont val="Times New Roman"/>
        <family val="1"/>
      </rPr>
      <t>Kerlen 2014</t>
    </r>
  </si>
  <si>
    <t>RWE_Braunkohle_Zwischenbericht_20150213, S. 4, Tabelle 1</t>
  </si>
  <si>
    <t>CRU</t>
  </si>
  <si>
    <t>geglättet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</si>
</sst>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0" fillId="0" borderId="1" xfId="0" applyBorder="1"/>
    <xf numFmtId="0" fontId="1" fillId="8" borderId="1" xfId="0" applyFont="1" applyFill="1" applyBorder="1"/>
    <xf numFmtId="0" fontId="0" fillId="0" borderId="3" xfId="0" applyBorder="1"/>
    <xf numFmtId="2" fontId="0" fillId="0" borderId="2" xfId="0" applyNumberFormat="1" applyBorder="1"/>
    <xf numFmtId="0" fontId="0" fillId="0" borderId="2" xfId="0" applyBorder="1"/>
    <xf numFmtId="0" fontId="1" fillId="8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Border="1"/>
    <xf numFmtId="0" fontId="0" fillId="0" borderId="0" xfId="0" applyFont="1" applyFill="1"/>
    <xf numFmtId="2" fontId="0" fillId="0" borderId="4" xfId="0" applyNumberFormat="1" applyFill="1" applyBorder="1"/>
    <xf numFmtId="2" fontId="0" fillId="0" borderId="0" xfId="0" applyNumberFormat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5" xfId="0" applyNumberFormat="1" applyFill="1" applyBorder="1"/>
    <xf numFmtId="2" fontId="1" fillId="0" borderId="2" xfId="0" applyNumberFormat="1" applyFont="1" applyFill="1" applyBorder="1"/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1"/>
    <xf numFmtId="0" fontId="4" fillId="14" borderId="0" xfId="0" applyFont="1" applyFill="1"/>
    <xf numFmtId="2" fontId="4" fillId="14" borderId="0" xfId="0" applyNumberFormat="1" applyFont="1" applyFill="1"/>
    <xf numFmtId="0" fontId="5" fillId="0" borderId="7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3"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pytarget_RWE!$B$3:$C$3</c:f>
              <c:strCache>
                <c:ptCount val="1"/>
                <c:pt idx="0">
                  <c:v>DEU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pytarget_RWE!$D$3:$M$3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pytarget_RWE!$B$4:$C$4</c:f>
              <c:strCache>
                <c:ptCount val="1"/>
                <c:pt idx="0">
                  <c:v>FRA 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pytarget_RWE!$D$4:$M$4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pytarget_RWE!$B$5:$C$5</c:f>
              <c:strCache>
                <c:ptCount val="1"/>
                <c:pt idx="0">
                  <c:v>AUT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pytarget_RWE!$D$5:$M$5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pytarget_RWE!$B$6:$C$6</c:f>
              <c:strCache>
                <c:ptCount val="1"/>
                <c:pt idx="0">
                  <c:v>SWZ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pytarget_RWE!$D$6:$M$6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pytarget_RWE!$B$7:$C$7</c:f>
              <c:strCache>
                <c:ptCount val="1"/>
                <c:pt idx="0">
                  <c:v>EUN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pytarget_RWE!$D$7:$M$7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pytarget_RWE!$B$8:$C$8</c:f>
              <c:strCache>
                <c:ptCount val="1"/>
                <c:pt idx="0">
                  <c:v>EUS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pytarget_RWE!$D$8:$M$8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pytarget_RWE!$B$9:$C$9</c:f>
              <c:strCache>
                <c:ptCount val="1"/>
                <c:pt idx="0">
                  <c:v>EUE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pytarget_RWE!$D$9:$M$9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pytarget_RWE!$B$10:$C$10</c:f>
              <c:strCache>
                <c:ptCount val="1"/>
                <c:pt idx="0">
                  <c:v>USA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pytarget_RWE!$D$10:$M$10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pytarget_RWE!$B$11:$C$11</c:f>
              <c:strCache>
                <c:ptCount val="1"/>
                <c:pt idx="0">
                  <c:v>BRZ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pytarget_RWE!$D$11:$M$11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pytarget_RWE!$B$12:$C$12</c:f>
              <c:strCache>
                <c:ptCount val="1"/>
                <c:pt idx="0">
                  <c:v>RUS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pytarget_RWE!$D$12:$M$12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pytarget_RWE!$B$13:$C$13</c:f>
              <c:strCache>
                <c:ptCount val="1"/>
                <c:pt idx="0">
                  <c:v>IND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pytarget_RWE!$D$13:$M$13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pytarget_RWE!$B$14:$C$14</c:f>
              <c:strCache>
                <c:ptCount val="1"/>
                <c:pt idx="0">
                  <c:v>CHI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pytarget_RWE!$D$14:$M$14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pytarget_RWE!$B$15:$C$15</c:f>
              <c:strCache>
                <c:ptCount val="1"/>
                <c:pt idx="0">
                  <c:v>RSA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pytarget_RWE!$D$15:$M$15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pytarget_RWE!$B$16:$C$16</c:f>
              <c:strCache>
                <c:ptCount val="1"/>
                <c:pt idx="0">
                  <c:v>OEC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pytarget_RWE!$D$16:$M$16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pytarget_RWE!$B$17:$C$17</c:f>
              <c:strCache>
                <c:ptCount val="1"/>
                <c:pt idx="0">
                  <c:v>ARB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pytarget_RWE!$D$17:$M$17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pytarget_RWE!$B$18:$C$18</c:f>
              <c:strCache>
                <c:ptCount val="1"/>
                <c:pt idx="0">
                  <c:v>OPE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pytarget_RWE!$D$18:$M$18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pytarget_RWE!$B$19:$C$19</c:f>
              <c:strCache>
                <c:ptCount val="1"/>
                <c:pt idx="0">
                  <c:v>ROW CRU</c:v>
                </c:pt>
              </c:strCache>
            </c:strRef>
          </c:tx>
          <c:marker>
            <c:symbol val="none"/>
          </c:marker>
          <c:cat>
            <c:numRef>
              <c:f>pytarget_RWE!$D$2:$M$2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pytarget_RWE!$D$19:$M$19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83680"/>
        <c:axId val="55995776"/>
      </c:lineChart>
      <c:catAx>
        <c:axId val="1061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5776"/>
        <c:crosses val="autoZero"/>
        <c:auto val="1"/>
        <c:lblAlgn val="ctr"/>
        <c:lblOffset val="100"/>
        <c:noMultiLvlLbl val="0"/>
      </c:catAx>
      <c:valAx>
        <c:axId val="559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pytarget_RWE!$B$35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pytarget_RWE!$C$34:$K$34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pytarget_RWE!$C$35:$K$35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1.1808342739168958</c:v>
                </c:pt>
                <c:pt idx="2">
                  <c:v>1.3616685478337915</c:v>
                </c:pt>
                <c:pt idx="3">
                  <c:v>1.4247922553492653</c:v>
                </c:pt>
                <c:pt idx="4">
                  <c:v>1.4879159628647392</c:v>
                </c:pt>
                <c:pt idx="5">
                  <c:v>1.5420219978780025</c:v>
                </c:pt>
                <c:pt idx="6">
                  <c:v>1.5961280328912655</c:v>
                </c:pt>
                <c:pt idx="7">
                  <c:v>1.6727782491600549</c:v>
                </c:pt>
                <c:pt idx="8">
                  <c:v>1.7494284654288446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84192"/>
        <c:axId val="55999232"/>
      </c:lineChart>
      <c:catAx>
        <c:axId val="1061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9232"/>
        <c:crosses val="autoZero"/>
        <c:auto val="1"/>
        <c:lblAlgn val="ctr"/>
        <c:lblOffset val="100"/>
        <c:noMultiLvlLbl val="0"/>
      </c:catAx>
      <c:valAx>
        <c:axId val="559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pytarget_RWE_vorher!$B$3:$C$3</c:f>
              <c:strCache>
                <c:ptCount val="1"/>
                <c:pt idx="0">
                  <c:v>BAW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pytarget_RWE_vorher!$D$3:$M$3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pytarget_RWE_vorher!$B$4:$C$4</c:f>
              <c:strCache>
                <c:ptCount val="1"/>
                <c:pt idx="0">
                  <c:v>DEU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pytarget_RWE_vorher!$D$4:$M$4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pytarget_RWE_vorher!$B$5:$C$5</c:f>
              <c:strCache>
                <c:ptCount val="1"/>
                <c:pt idx="0">
                  <c:v>FRA 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pytarget_RWE_vorher!$D$5:$M$5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pytarget_RWE_vorher!$B$6:$C$6</c:f>
              <c:strCache>
                <c:ptCount val="1"/>
                <c:pt idx="0">
                  <c:v>AUT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pytarget_RWE_vorher!$D$6:$M$6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pytarget_RWE_vorher!$B$7:$C$7</c:f>
              <c:strCache>
                <c:ptCount val="1"/>
                <c:pt idx="0">
                  <c:v>SWZ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pytarget_RWE_vorher!$D$7:$M$7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pytarget_RWE_vorher!$B$8:$C$8</c:f>
              <c:strCache>
                <c:ptCount val="1"/>
                <c:pt idx="0">
                  <c:v>EUN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pytarget_RWE_vorher!$D$8:$M$8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pytarget_RWE_vorher!$B$9:$C$9</c:f>
              <c:strCache>
                <c:ptCount val="1"/>
                <c:pt idx="0">
                  <c:v>EUS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pytarget_RWE_vorher!$D$9:$M$9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pytarget_RWE_vorher!$B$10:$C$10</c:f>
              <c:strCache>
                <c:ptCount val="1"/>
                <c:pt idx="0">
                  <c:v>EUE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pytarget_RWE_vorher!$D$10:$M$10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pytarget_RWE_vorher!$B$11:$C$11</c:f>
              <c:strCache>
                <c:ptCount val="1"/>
                <c:pt idx="0">
                  <c:v>USA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pytarget_RWE_vorher!$D$11:$M$11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pytarget_RWE_vorher!$B$12:$C$12</c:f>
              <c:strCache>
                <c:ptCount val="1"/>
                <c:pt idx="0">
                  <c:v>BRZ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pytarget_RWE_vorher!$D$12:$M$12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pytarget_RWE_vorher!$B$13:$C$13</c:f>
              <c:strCache>
                <c:ptCount val="1"/>
                <c:pt idx="0">
                  <c:v>RUS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pytarget_RWE_vorher!$D$13:$M$13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pytarget_RWE_vorher!$B$14:$C$14</c:f>
              <c:strCache>
                <c:ptCount val="1"/>
                <c:pt idx="0">
                  <c:v>IND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pytarget_RWE_vorher!$D$14:$M$14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pytarget_RWE_vorher!$B$15:$C$15</c:f>
              <c:strCache>
                <c:ptCount val="1"/>
                <c:pt idx="0">
                  <c:v>CHI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pytarget_RWE_vorher!$D$15:$M$15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pytarget_RWE_vorher!$B$16:$C$16</c:f>
              <c:strCache>
                <c:ptCount val="1"/>
                <c:pt idx="0">
                  <c:v>RSA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pytarget_RWE_vorher!$D$16:$M$16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pytarget_RWE_vorher!$B$17:$C$17</c:f>
              <c:strCache>
                <c:ptCount val="1"/>
                <c:pt idx="0">
                  <c:v>OEC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pytarget_RWE_vorher!$D$17:$M$17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pytarget_RWE_vorher!$B$18:$C$18</c:f>
              <c:strCache>
                <c:ptCount val="1"/>
                <c:pt idx="0">
                  <c:v>ARB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pytarget_RWE_vorher!$D$18:$M$18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pytarget_RWE_vorher!$B$19:$C$19</c:f>
              <c:strCache>
                <c:ptCount val="1"/>
                <c:pt idx="0">
                  <c:v>OPE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pytarget_RWE_vorher!$D$19:$M$19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pytarget_RWE_vorher!$B$20:$C$20</c:f>
              <c:strCache>
                <c:ptCount val="1"/>
                <c:pt idx="0">
                  <c:v>ROW 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pytarget_RWE_vorher!$D$20:$M$20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01312"/>
        <c:axId val="35574272"/>
      </c:lineChart>
      <c:catAx>
        <c:axId val="683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74272"/>
        <c:crosses val="autoZero"/>
        <c:auto val="1"/>
        <c:lblAlgn val="ctr"/>
        <c:lblOffset val="100"/>
        <c:noMultiLvlLbl val="0"/>
      </c:catAx>
      <c:valAx>
        <c:axId val="35574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3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pytarget_RWE_vorher!$B$36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pytarget_RWE_vorher!$C$35:$K$35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pytarget_RWE_vorher!$C$36:$K$36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1.1808342739168958</c:v>
                </c:pt>
                <c:pt idx="2">
                  <c:v>1.3616685478337915</c:v>
                </c:pt>
                <c:pt idx="3">
                  <c:v>1.4247922553492653</c:v>
                </c:pt>
                <c:pt idx="4">
                  <c:v>1.4879159628647392</c:v>
                </c:pt>
                <c:pt idx="5">
                  <c:v>1.5420219978780025</c:v>
                </c:pt>
                <c:pt idx="6">
                  <c:v>1.5961280328912655</c:v>
                </c:pt>
                <c:pt idx="7">
                  <c:v>1.6727782491600549</c:v>
                </c:pt>
                <c:pt idx="8">
                  <c:v>1.7494284654288446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2544"/>
        <c:axId val="68805184"/>
      </c:lineChart>
      <c:catAx>
        <c:axId val="40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805184"/>
        <c:crosses val="autoZero"/>
        <c:auto val="1"/>
        <c:lblAlgn val="ctr"/>
        <c:lblOffset val="100"/>
        <c:noMultiLvlLbl val="0"/>
      </c:catAx>
      <c:valAx>
        <c:axId val="688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pytarget!$B$3:$C$3</c:f>
              <c:strCache>
                <c:ptCount val="1"/>
                <c:pt idx="0">
                  <c:v>BAW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pytarget!$D$3:$M$3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pytarget!$B$4:$C$4</c:f>
              <c:strCache>
                <c:ptCount val="1"/>
                <c:pt idx="0">
                  <c:v>DEU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pytarget!$D$4:$M$4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pytarget!$B$5:$C$5</c:f>
              <c:strCache>
                <c:ptCount val="1"/>
                <c:pt idx="0">
                  <c:v>FRA 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pytarget!$D$5:$M$5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pytarget!$B$6:$C$6</c:f>
              <c:strCache>
                <c:ptCount val="1"/>
                <c:pt idx="0">
                  <c:v>AUT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pytarget!$D$6:$M$6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pytarget!$B$7:$C$7</c:f>
              <c:strCache>
                <c:ptCount val="1"/>
                <c:pt idx="0">
                  <c:v>SWZ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pytarget!$D$7:$M$7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pytarget!$B$8:$C$8</c:f>
              <c:strCache>
                <c:ptCount val="1"/>
                <c:pt idx="0">
                  <c:v>EUN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pytarget!$D$8:$M$8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pytarget!$B$9:$C$9</c:f>
              <c:strCache>
                <c:ptCount val="1"/>
                <c:pt idx="0">
                  <c:v>EUS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pytarget!$D$9:$M$9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pytarget!$B$10:$C$10</c:f>
              <c:strCache>
                <c:ptCount val="1"/>
                <c:pt idx="0">
                  <c:v>EUE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pytarget!$D$10:$M$10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pytarget!$B$11:$C$11</c:f>
              <c:strCache>
                <c:ptCount val="1"/>
                <c:pt idx="0">
                  <c:v>USA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pytarget!$D$11:$M$11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pytarget!$B$12:$C$12</c:f>
              <c:strCache>
                <c:ptCount val="1"/>
                <c:pt idx="0">
                  <c:v>BRZ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pytarget!$D$12:$M$12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pytarget!$B$13:$C$13</c:f>
              <c:strCache>
                <c:ptCount val="1"/>
                <c:pt idx="0">
                  <c:v>RUS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pytarget!$D$13:$M$13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pytarget!$B$14:$C$14</c:f>
              <c:strCache>
                <c:ptCount val="1"/>
                <c:pt idx="0">
                  <c:v>IND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pytarget!$D$14:$M$14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pytarget!$B$15:$C$15</c:f>
              <c:strCache>
                <c:ptCount val="1"/>
                <c:pt idx="0">
                  <c:v>CHI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pytarget!$D$15:$M$15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pytarget!$B$16:$C$16</c:f>
              <c:strCache>
                <c:ptCount val="1"/>
                <c:pt idx="0">
                  <c:v>RSA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pytarget!$D$16:$M$16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pytarget!$B$17:$C$17</c:f>
              <c:strCache>
                <c:ptCount val="1"/>
                <c:pt idx="0">
                  <c:v>OEC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pytarget!$D$17:$M$17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pytarget!$B$18:$C$18</c:f>
              <c:strCache>
                <c:ptCount val="1"/>
                <c:pt idx="0">
                  <c:v>ARB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pytarget!$D$18:$M$18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pytarget!$B$19:$C$19</c:f>
              <c:strCache>
                <c:ptCount val="1"/>
                <c:pt idx="0">
                  <c:v>OPE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pytarget!$D$19:$M$19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pytarget!$B$20:$C$20</c:f>
              <c:strCache>
                <c:ptCount val="1"/>
                <c:pt idx="0">
                  <c:v>ROW CRU</c:v>
                </c:pt>
              </c:strCache>
            </c:strRef>
          </c:tx>
          <c:marker>
            <c:symbol val="none"/>
          </c:marker>
          <c:cat>
            <c:numRef>
              <c:f>pytarget!$D$2:$M$2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pytarget!$D$20:$M$20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1.6620056359537005</c:v>
                </c:pt>
                <c:pt idx="3">
                  <c:v>1.8145314696329957</c:v>
                </c:pt>
                <c:pt idx="4">
                  <c:v>1.9144621882504649</c:v>
                </c:pt>
                <c:pt idx="5">
                  <c:v>1.9723168148184735</c:v>
                </c:pt>
                <c:pt idx="6">
                  <c:v>2.0051887617321147</c:v>
                </c:pt>
                <c:pt idx="7">
                  <c:v>2.0380607086457561</c:v>
                </c:pt>
                <c:pt idx="8">
                  <c:v>2.0512094874112123</c:v>
                </c:pt>
                <c:pt idx="9">
                  <c:v>2.0643582661766691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1248"/>
        <c:axId val="107364928"/>
      </c:lineChart>
      <c:catAx>
        <c:axId val="1086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64928"/>
        <c:crosses val="autoZero"/>
        <c:auto val="1"/>
        <c:lblAlgn val="ctr"/>
        <c:lblOffset val="100"/>
        <c:noMultiLvlLbl val="0"/>
      </c:catAx>
      <c:valAx>
        <c:axId val="107364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66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3</xdr:row>
      <xdr:rowOff>71437</xdr:rowOff>
    </xdr:from>
    <xdr:to>
      <xdr:col>21</xdr:col>
      <xdr:colOff>647700</xdr:colOff>
      <xdr:row>19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26</xdr:row>
      <xdr:rowOff>23812</xdr:rowOff>
    </xdr:from>
    <xdr:to>
      <xdr:col>17</xdr:col>
      <xdr:colOff>457200</xdr:colOff>
      <xdr:row>40</xdr:row>
      <xdr:rowOff>4762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4</xdr:row>
      <xdr:rowOff>71437</xdr:rowOff>
    </xdr:from>
    <xdr:to>
      <xdr:col>21</xdr:col>
      <xdr:colOff>647700</xdr:colOff>
      <xdr:row>20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27</xdr:row>
      <xdr:rowOff>23812</xdr:rowOff>
    </xdr:from>
    <xdr:to>
      <xdr:col>17</xdr:col>
      <xdr:colOff>457200</xdr:colOff>
      <xdr:row>41</xdr:row>
      <xdr:rowOff>4762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4</xdr:row>
      <xdr:rowOff>71437</xdr:rowOff>
    </xdr:from>
    <xdr:to>
      <xdr:col>21</xdr:col>
      <xdr:colOff>647700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sa\671_Braunkohle%202030%20RWE\Daten\E-Traegerpreise_201411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090318_Rohoelpreispfade_Zf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zug-2030"/>
      <sheetName val="Auszug-2050"/>
      <sheetName val="Vergleich"/>
      <sheetName val="Vergleich_ETP"/>
      <sheetName val="Vergleich_ETP (2)"/>
      <sheetName val="WEO_ETP"/>
      <sheetName val="WEO2014_ETP"/>
      <sheetName val="WEO2014_ETP_2DS"/>
      <sheetName val="Originalwerte_Statistik"/>
      <sheetName val="Originalwerte_IEA_WEO2013"/>
      <sheetName val="Originalwerte_EWI_Prognos"/>
      <sheetName val="Studie2012_E-Trägerpreise"/>
    </sheetNames>
    <sheetDataSet>
      <sheetData sheetId="0"/>
      <sheetData sheetId="1"/>
      <sheetData sheetId="2"/>
      <sheetData sheetId="3">
        <row r="20">
          <cell r="B20">
            <v>11.089335965071539</v>
          </cell>
        </row>
        <row r="21">
          <cell r="B21">
            <v>5.9607659999999996</v>
          </cell>
        </row>
        <row r="22">
          <cell r="B22">
            <v>3.0308629043264634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"/>
      <sheetName val="NEWAGE_PREIS_2004"/>
      <sheetName val="NEWAGE_PREIS"/>
      <sheetName val="Grafik"/>
      <sheetName val="Studienvergleich"/>
      <sheetName val="Tabelle3"/>
    </sheetNames>
    <sheetDataSet>
      <sheetData sheetId="0"/>
      <sheetData sheetId="1"/>
      <sheetData sheetId="2">
        <row r="16">
          <cell r="D16">
            <v>2004</v>
          </cell>
          <cell r="E16">
            <v>2005</v>
          </cell>
          <cell r="F16">
            <v>2010</v>
          </cell>
          <cell r="G16">
            <v>2015</v>
          </cell>
          <cell r="H16">
            <v>2020</v>
          </cell>
          <cell r="I16">
            <v>2025</v>
          </cell>
          <cell r="J16">
            <v>2030</v>
          </cell>
          <cell r="K16">
            <v>2035</v>
          </cell>
          <cell r="L16">
            <v>2040</v>
          </cell>
          <cell r="M16">
            <v>2045</v>
          </cell>
          <cell r="N16">
            <v>2050</v>
          </cell>
        </row>
        <row r="17">
          <cell r="B17" t="str">
            <v>CRU</v>
          </cell>
          <cell r="C17" t="str">
            <v>DEU</v>
          </cell>
          <cell r="D17">
            <v>1</v>
          </cell>
          <cell r="E17">
            <v>1.3836449375866853</v>
          </cell>
          <cell r="F17">
            <v>1.4463656642002141</v>
          </cell>
          <cell r="G17">
            <v>1.6620056359537005</v>
          </cell>
          <cell r="H17">
            <v>1.8145314696329957</v>
          </cell>
          <cell r="I17">
            <v>1.9144621882504649</v>
          </cell>
          <cell r="J17">
            <v>1.9723168148184735</v>
          </cell>
          <cell r="K17">
            <v>2.0051887617321147</v>
          </cell>
          <cell r="L17">
            <v>2.0380607086457561</v>
          </cell>
          <cell r="M17">
            <v>2.0512094874112123</v>
          </cell>
          <cell r="N17">
            <v>2.0643582661766691</v>
          </cell>
        </row>
        <row r="18">
          <cell r="B18" t="str">
            <v>CRU</v>
          </cell>
          <cell r="C18" t="str">
            <v>OEU</v>
          </cell>
          <cell r="D18">
            <v>1</v>
          </cell>
          <cell r="E18">
            <v>1.3836449375866853</v>
          </cell>
          <cell r="F18">
            <v>1.4463656642002141</v>
          </cell>
          <cell r="G18">
            <v>1.6620056359537005</v>
          </cell>
          <cell r="H18">
            <v>1.8145314696329957</v>
          </cell>
          <cell r="I18">
            <v>1.9144621882504649</v>
          </cell>
          <cell r="J18">
            <v>1.9723168148184735</v>
          </cell>
          <cell r="K18">
            <v>2.0051887617321147</v>
          </cell>
          <cell r="L18">
            <v>2.0380607086457561</v>
          </cell>
          <cell r="M18">
            <v>2.0512094874112123</v>
          </cell>
          <cell r="N18">
            <v>2.0643582661766691</v>
          </cell>
        </row>
        <row r="19">
          <cell r="B19" t="str">
            <v>CRU</v>
          </cell>
          <cell r="C19" t="str">
            <v>NEU</v>
          </cell>
          <cell r="D19">
            <v>1</v>
          </cell>
          <cell r="E19">
            <v>1.3836449375866853</v>
          </cell>
          <cell r="F19">
            <v>1.4463656642002141</v>
          </cell>
          <cell r="G19">
            <v>1.6620056359537005</v>
          </cell>
          <cell r="H19">
            <v>1.8145314696329957</v>
          </cell>
          <cell r="I19">
            <v>1.9144621882504649</v>
          </cell>
          <cell r="J19">
            <v>1.9723168148184735</v>
          </cell>
          <cell r="K19">
            <v>2.0051887617321147</v>
          </cell>
          <cell r="L19">
            <v>2.0380607086457561</v>
          </cell>
          <cell r="M19">
            <v>2.0512094874112123</v>
          </cell>
          <cell r="N19">
            <v>2.0643582661766691</v>
          </cell>
        </row>
        <row r="20">
          <cell r="B20" t="str">
            <v>CRU</v>
          </cell>
          <cell r="C20" t="str">
            <v>EAB</v>
          </cell>
          <cell r="D20">
            <v>1</v>
          </cell>
          <cell r="E20">
            <v>1.3836449375866853</v>
          </cell>
          <cell r="F20">
            <v>1.4463656642002141</v>
          </cell>
          <cell r="G20">
            <v>1.6620056359537005</v>
          </cell>
          <cell r="H20">
            <v>1.8145314696329957</v>
          </cell>
          <cell r="I20">
            <v>1.9144621882504649</v>
          </cell>
          <cell r="J20">
            <v>1.9723168148184735</v>
          </cell>
          <cell r="K20">
            <v>2.0051887617321147</v>
          </cell>
          <cell r="L20">
            <v>2.0380607086457561</v>
          </cell>
          <cell r="M20">
            <v>2.0512094874112123</v>
          </cell>
          <cell r="N20">
            <v>2.0643582661766691</v>
          </cell>
        </row>
        <row r="21">
          <cell r="B21" t="str">
            <v>CRU</v>
          </cell>
          <cell r="C21" t="str">
            <v>RUS</v>
          </cell>
          <cell r="D21">
            <v>1</v>
          </cell>
          <cell r="E21">
            <v>1.3836449375866853</v>
          </cell>
          <cell r="F21">
            <v>1.4463656642002141</v>
          </cell>
          <cell r="G21">
            <v>1.6620056359537005</v>
          </cell>
          <cell r="H21">
            <v>1.8145314696329957</v>
          </cell>
          <cell r="I21">
            <v>1.9144621882504649</v>
          </cell>
          <cell r="J21">
            <v>1.9723168148184735</v>
          </cell>
          <cell r="K21">
            <v>2.0051887617321147</v>
          </cell>
          <cell r="L21">
            <v>2.0380607086457561</v>
          </cell>
          <cell r="M21">
            <v>2.0512094874112123</v>
          </cell>
          <cell r="N21">
            <v>2.0643582661766691</v>
          </cell>
        </row>
        <row r="22">
          <cell r="B22" t="str">
            <v>CRU</v>
          </cell>
          <cell r="C22" t="str">
            <v>RAB</v>
          </cell>
          <cell r="D22">
            <v>1</v>
          </cell>
          <cell r="E22">
            <v>1.3836449375866853</v>
          </cell>
          <cell r="F22">
            <v>1.4463656642002141</v>
          </cell>
          <cell r="G22">
            <v>1.6620056359537005</v>
          </cell>
          <cell r="H22">
            <v>1.8145314696329957</v>
          </cell>
          <cell r="I22">
            <v>1.9144621882504649</v>
          </cell>
          <cell r="J22">
            <v>1.9723168148184735</v>
          </cell>
          <cell r="K22">
            <v>2.0051887617321147</v>
          </cell>
          <cell r="L22">
            <v>2.0380607086457561</v>
          </cell>
          <cell r="M22">
            <v>2.0512094874112123</v>
          </cell>
          <cell r="N22">
            <v>2.0643582661766691</v>
          </cell>
        </row>
        <row r="23">
          <cell r="B23" t="str">
            <v>CRU</v>
          </cell>
          <cell r="C23" t="str">
            <v>USA</v>
          </cell>
          <cell r="D23">
            <v>1</v>
          </cell>
          <cell r="E23">
            <v>1.3836449375866853</v>
          </cell>
          <cell r="F23">
            <v>1.4463656642002141</v>
          </cell>
          <cell r="G23">
            <v>1.6620056359537005</v>
          </cell>
          <cell r="H23">
            <v>1.8145314696329957</v>
          </cell>
          <cell r="I23">
            <v>1.9144621882504649</v>
          </cell>
          <cell r="J23">
            <v>1.9723168148184735</v>
          </cell>
          <cell r="K23">
            <v>2.0051887617321147</v>
          </cell>
          <cell r="L23">
            <v>2.0380607086457561</v>
          </cell>
          <cell r="M23">
            <v>2.0512094874112123</v>
          </cell>
          <cell r="N23">
            <v>2.0643582661766691</v>
          </cell>
        </row>
        <row r="24">
          <cell r="B24" t="str">
            <v>CRU</v>
          </cell>
          <cell r="C24" t="str">
            <v>CHI</v>
          </cell>
          <cell r="D24">
            <v>1</v>
          </cell>
          <cell r="E24">
            <v>1.3836449375866853</v>
          </cell>
          <cell r="F24">
            <v>1.4463656642002141</v>
          </cell>
          <cell r="G24">
            <v>1.6620056359537005</v>
          </cell>
          <cell r="H24">
            <v>1.8145314696329957</v>
          </cell>
          <cell r="I24">
            <v>1.9144621882504649</v>
          </cell>
          <cell r="J24">
            <v>1.9723168148184735</v>
          </cell>
          <cell r="K24">
            <v>2.0051887617321147</v>
          </cell>
          <cell r="L24">
            <v>2.0380607086457561</v>
          </cell>
          <cell r="M24">
            <v>2.0512094874112123</v>
          </cell>
          <cell r="N24">
            <v>2.0643582661766691</v>
          </cell>
        </row>
        <row r="25">
          <cell r="B25" t="str">
            <v>CRU</v>
          </cell>
          <cell r="C25" t="str">
            <v>OPE</v>
          </cell>
          <cell r="D25">
            <v>1</v>
          </cell>
          <cell r="E25">
            <v>1.3836449375866853</v>
          </cell>
          <cell r="F25">
            <v>1.4463656642002141</v>
          </cell>
          <cell r="G25">
            <v>1.6620056359537005</v>
          </cell>
          <cell r="H25">
            <v>1.8145314696329957</v>
          </cell>
          <cell r="I25">
            <v>1.9144621882504649</v>
          </cell>
          <cell r="J25">
            <v>1.9723168148184735</v>
          </cell>
          <cell r="K25">
            <v>2.0051887617321147</v>
          </cell>
          <cell r="L25">
            <v>2.0380607086457561</v>
          </cell>
          <cell r="M25">
            <v>2.0512094874112123</v>
          </cell>
          <cell r="N25">
            <v>2.0643582661766691</v>
          </cell>
        </row>
        <row r="26">
          <cell r="B26" t="str">
            <v>CRU</v>
          </cell>
          <cell r="C26" t="str">
            <v>ROW</v>
          </cell>
          <cell r="D26">
            <v>1</v>
          </cell>
          <cell r="E26">
            <v>1.3836449375866853</v>
          </cell>
          <cell r="F26">
            <v>1.4463656642002141</v>
          </cell>
          <cell r="G26">
            <v>1.6620056359537005</v>
          </cell>
          <cell r="H26">
            <v>1.8145314696329957</v>
          </cell>
          <cell r="I26">
            <v>1.9144621882504649</v>
          </cell>
          <cell r="J26">
            <v>1.9723168148184735</v>
          </cell>
          <cell r="K26">
            <v>2.0051887617321147</v>
          </cell>
          <cell r="L26">
            <v>2.0380607086457561</v>
          </cell>
          <cell r="M26">
            <v>2.0512094874112123</v>
          </cell>
          <cell r="N26">
            <v>2.0643582661766691</v>
          </cell>
        </row>
        <row r="116">
          <cell r="D116">
            <v>2004</v>
          </cell>
          <cell r="E116">
            <v>2005</v>
          </cell>
          <cell r="F116">
            <v>2010</v>
          </cell>
          <cell r="G116">
            <v>2015</v>
          </cell>
          <cell r="H116">
            <v>2020</v>
          </cell>
          <cell r="I116">
            <v>2025</v>
          </cell>
          <cell r="J116">
            <v>2030</v>
          </cell>
          <cell r="K116">
            <v>2035</v>
          </cell>
          <cell r="L116">
            <v>2040</v>
          </cell>
          <cell r="M116">
            <v>2045</v>
          </cell>
          <cell r="N116">
            <v>2050</v>
          </cell>
        </row>
        <row r="117">
          <cell r="B117" t="str">
            <v>CRU</v>
          </cell>
          <cell r="C117" t="str">
            <v>DEU</v>
          </cell>
          <cell r="D117">
            <v>1</v>
          </cell>
          <cell r="E117">
            <v>1.3836449375866853</v>
          </cell>
          <cell r="F117">
            <v>1.9490052346651159</v>
          </cell>
          <cell r="G117">
            <v>1.9490052346651159</v>
          </cell>
          <cell r="H117">
            <v>1.9830118690758487</v>
          </cell>
          <cell r="I117">
            <v>2.1466687971774996</v>
          </cell>
          <cell r="J117">
            <v>2.2529395297110391</v>
          </cell>
          <cell r="K117">
            <v>2.3209527985325042</v>
          </cell>
          <cell r="L117">
            <v>2.3868406527032988</v>
          </cell>
          <cell r="M117">
            <v>2.4208472871140319</v>
          </cell>
          <cell r="N117">
            <v>2.4527285068740934</v>
          </cell>
        </row>
        <row r="118">
          <cell r="B118" t="str">
            <v>CRU</v>
          </cell>
          <cell r="C118" t="str">
            <v>OEU</v>
          </cell>
          <cell r="D118">
            <v>1</v>
          </cell>
          <cell r="E118">
            <v>1.3836449375866853</v>
          </cell>
          <cell r="F118">
            <v>1.9490052346651159</v>
          </cell>
          <cell r="G118">
            <v>1.9490052346651159</v>
          </cell>
          <cell r="H118">
            <v>1.9830118690758487</v>
          </cell>
          <cell r="I118">
            <v>2.1466687971774996</v>
          </cell>
          <cell r="J118">
            <v>2.2529395297110391</v>
          </cell>
          <cell r="K118">
            <v>2.3209527985325042</v>
          </cell>
          <cell r="L118">
            <v>2.3868406527032988</v>
          </cell>
          <cell r="M118">
            <v>2.4208472871140319</v>
          </cell>
          <cell r="N118">
            <v>2.4527285068740934</v>
          </cell>
        </row>
        <row r="119">
          <cell r="B119" t="str">
            <v>CRU</v>
          </cell>
          <cell r="C119" t="str">
            <v>NEU</v>
          </cell>
          <cell r="D119">
            <v>1</v>
          </cell>
          <cell r="E119">
            <v>1.3836449375866853</v>
          </cell>
          <cell r="F119">
            <v>1.9490052346651159</v>
          </cell>
          <cell r="G119">
            <v>1.9490052346651159</v>
          </cell>
          <cell r="H119">
            <v>1.9830118690758487</v>
          </cell>
          <cell r="I119">
            <v>2.1466687971774996</v>
          </cell>
          <cell r="J119">
            <v>2.2529395297110391</v>
          </cell>
          <cell r="K119">
            <v>2.3209527985325042</v>
          </cell>
          <cell r="L119">
            <v>2.3868406527032988</v>
          </cell>
          <cell r="M119">
            <v>2.4208472871140319</v>
          </cell>
          <cell r="N119">
            <v>2.4527285068740934</v>
          </cell>
        </row>
        <row r="120">
          <cell r="B120" t="str">
            <v>CRU</v>
          </cell>
          <cell r="C120" t="str">
            <v>EAB</v>
          </cell>
          <cell r="D120">
            <v>1</v>
          </cell>
          <cell r="E120">
            <v>1.3836449375866853</v>
          </cell>
          <cell r="F120">
            <v>1.9490052346651159</v>
          </cell>
          <cell r="G120">
            <v>1.9490052346651159</v>
          </cell>
          <cell r="H120">
            <v>1.9830118690758487</v>
          </cell>
          <cell r="I120">
            <v>2.1466687971774996</v>
          </cell>
          <cell r="J120">
            <v>2.2529395297110391</v>
          </cell>
          <cell r="K120">
            <v>2.3209527985325042</v>
          </cell>
          <cell r="L120">
            <v>2.3868406527032988</v>
          </cell>
          <cell r="M120">
            <v>2.4208472871140319</v>
          </cell>
          <cell r="N120">
            <v>2.4527285068740934</v>
          </cell>
        </row>
        <row r="121">
          <cell r="B121" t="str">
            <v>CRU</v>
          </cell>
          <cell r="C121" t="str">
            <v>RUS</v>
          </cell>
          <cell r="D121">
            <v>1</v>
          </cell>
          <cell r="E121">
            <v>1.3836449375866853</v>
          </cell>
          <cell r="F121">
            <v>1.9490052346651159</v>
          </cell>
          <cell r="G121">
            <v>1.9490052346651159</v>
          </cell>
          <cell r="H121">
            <v>1.9830118690758487</v>
          </cell>
          <cell r="I121">
            <v>2.1466687971774996</v>
          </cell>
          <cell r="J121">
            <v>2.2529395297110391</v>
          </cell>
          <cell r="K121">
            <v>2.3209527985325042</v>
          </cell>
          <cell r="L121">
            <v>2.3868406527032988</v>
          </cell>
          <cell r="M121">
            <v>2.4208472871140319</v>
          </cell>
          <cell r="N121">
            <v>2.4527285068740934</v>
          </cell>
        </row>
        <row r="122">
          <cell r="B122" t="str">
            <v>CRU</v>
          </cell>
          <cell r="C122" t="str">
            <v>RAB</v>
          </cell>
          <cell r="D122">
            <v>1</v>
          </cell>
          <cell r="E122">
            <v>1.3836449375866853</v>
          </cell>
          <cell r="F122">
            <v>1.9490052346651159</v>
          </cell>
          <cell r="G122">
            <v>1.9490052346651159</v>
          </cell>
          <cell r="H122">
            <v>1.9830118690758487</v>
          </cell>
          <cell r="I122">
            <v>2.1466687971774996</v>
          </cell>
          <cell r="J122">
            <v>2.2529395297110391</v>
          </cell>
          <cell r="K122">
            <v>2.3209527985325042</v>
          </cell>
          <cell r="L122">
            <v>2.3868406527032988</v>
          </cell>
          <cell r="M122">
            <v>2.4208472871140319</v>
          </cell>
          <cell r="N122">
            <v>2.4527285068740934</v>
          </cell>
        </row>
        <row r="123">
          <cell r="B123" t="str">
            <v>CRU</v>
          </cell>
          <cell r="C123" t="str">
            <v>USA</v>
          </cell>
          <cell r="D123">
            <v>1</v>
          </cell>
          <cell r="E123">
            <v>1.3836449375866853</v>
          </cell>
          <cell r="F123">
            <v>1.9490052346651159</v>
          </cell>
          <cell r="G123">
            <v>1.9490052346651159</v>
          </cell>
          <cell r="H123">
            <v>1.9830118690758487</v>
          </cell>
          <cell r="I123">
            <v>2.1466687971774996</v>
          </cell>
          <cell r="J123">
            <v>2.2529395297110391</v>
          </cell>
          <cell r="K123">
            <v>2.3209527985325042</v>
          </cell>
          <cell r="L123">
            <v>2.3868406527032988</v>
          </cell>
          <cell r="M123">
            <v>2.4208472871140319</v>
          </cell>
          <cell r="N123">
            <v>2.4527285068740934</v>
          </cell>
        </row>
        <row r="124">
          <cell r="B124" t="str">
            <v>CRU</v>
          </cell>
          <cell r="C124" t="str">
            <v>CHI</v>
          </cell>
          <cell r="D124">
            <v>1</v>
          </cell>
          <cell r="E124">
            <v>1.3836449375866853</v>
          </cell>
          <cell r="F124">
            <v>1.9490052346651159</v>
          </cell>
          <cell r="G124">
            <v>1.9490052346651159</v>
          </cell>
          <cell r="H124">
            <v>1.9830118690758487</v>
          </cell>
          <cell r="I124">
            <v>2.1466687971774996</v>
          </cell>
          <cell r="J124">
            <v>2.2529395297110391</v>
          </cell>
          <cell r="K124">
            <v>2.3209527985325042</v>
          </cell>
          <cell r="L124">
            <v>2.3868406527032988</v>
          </cell>
          <cell r="M124">
            <v>2.4208472871140319</v>
          </cell>
          <cell r="N124">
            <v>2.4527285068740934</v>
          </cell>
        </row>
        <row r="125">
          <cell r="B125" t="str">
            <v>CRU</v>
          </cell>
          <cell r="C125" t="str">
            <v>OPE</v>
          </cell>
          <cell r="D125">
            <v>1</v>
          </cell>
          <cell r="E125">
            <v>1.3836449375866853</v>
          </cell>
          <cell r="F125">
            <v>1.9490052346651159</v>
          </cell>
          <cell r="G125">
            <v>1.9490052346651159</v>
          </cell>
          <cell r="H125">
            <v>1.9830118690758487</v>
          </cell>
          <cell r="I125">
            <v>2.1466687971774996</v>
          </cell>
          <cell r="J125">
            <v>2.2529395297110391</v>
          </cell>
          <cell r="K125">
            <v>2.3209527985325042</v>
          </cell>
          <cell r="L125">
            <v>2.3868406527032988</v>
          </cell>
          <cell r="M125">
            <v>2.4208472871140319</v>
          </cell>
          <cell r="N125">
            <v>2.4527285068740934</v>
          </cell>
        </row>
        <row r="126">
          <cell r="B126" t="str">
            <v>CRU</v>
          </cell>
          <cell r="C126" t="str">
            <v>ROW</v>
          </cell>
          <cell r="D126">
            <v>1</v>
          </cell>
          <cell r="E126">
            <v>1.3836449375866853</v>
          </cell>
          <cell r="F126">
            <v>1.9490052346651159</v>
          </cell>
          <cell r="G126">
            <v>1.9490052346651159</v>
          </cell>
          <cell r="H126">
            <v>1.9830118690758487</v>
          </cell>
          <cell r="I126">
            <v>2.1466687971774996</v>
          </cell>
          <cell r="J126">
            <v>2.2529395297110391</v>
          </cell>
          <cell r="K126">
            <v>2.3209527985325042</v>
          </cell>
          <cell r="L126">
            <v>2.3868406527032988</v>
          </cell>
          <cell r="M126">
            <v>2.4208472871140319</v>
          </cell>
          <cell r="N126">
            <v>2.4527285068740934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A21" sqref="A21"/>
    </sheetView>
  </sheetViews>
  <sheetFormatPr baseColWidth="10" defaultRowHeight="15" x14ac:dyDescent="0.25"/>
  <cols>
    <col min="2" max="2" width="11.42578125" style="38"/>
    <col min="3" max="3" width="11.42578125" style="27"/>
    <col min="13" max="13" width="11.42578125" style="27"/>
  </cols>
  <sheetData>
    <row r="1" spans="1:15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5" s="23" customFormat="1" ht="15.75" thickBot="1" x14ac:dyDescent="0.3">
      <c r="C2" s="25"/>
      <c r="D2" s="24">
        <v>2007</v>
      </c>
      <c r="E2" s="24">
        <v>2010</v>
      </c>
      <c r="F2" s="24">
        <v>2015</v>
      </c>
      <c r="G2" s="24">
        <v>2020</v>
      </c>
      <c r="H2" s="24">
        <v>2025</v>
      </c>
      <c r="I2" s="24">
        <v>2030</v>
      </c>
      <c r="J2" s="24">
        <v>2035</v>
      </c>
      <c r="K2" s="24">
        <v>2040</v>
      </c>
      <c r="L2" s="24">
        <v>2045</v>
      </c>
      <c r="M2" s="28">
        <v>2050</v>
      </c>
      <c r="N2" s="32" t="s">
        <v>25</v>
      </c>
      <c r="O2" s="32" t="s">
        <v>26</v>
      </c>
    </row>
    <row r="3" spans="1:15" s="15" customFormat="1" x14ac:dyDescent="0.25">
      <c r="A3" s="2">
        <v>1</v>
      </c>
      <c r="B3" s="37" t="s">
        <v>1</v>
      </c>
      <c r="C3" s="40" t="str">
        <f>Epro_Ra!C$6</f>
        <v>CRU</v>
      </c>
      <c r="D3" s="6">
        <f>Epro_Ra!D$6</f>
        <v>1</v>
      </c>
      <c r="E3" s="22">
        <f>Epro_Ra!F$6</f>
        <v>1.4463656642002141</v>
      </c>
      <c r="F3" s="6">
        <f t="shared" ref="F3:F19" si="0">$E3*D$35</f>
        <v>1.7079181489041884</v>
      </c>
      <c r="G3" s="6">
        <f t="shared" ref="G3:G19" si="1">$E3*E$35</f>
        <v>1.9694706336081629</v>
      </c>
      <c r="H3" s="6">
        <f t="shared" ref="H3:H19" si="2">$E3*F$35</f>
        <v>2.0607705967555612</v>
      </c>
      <c r="I3" s="6">
        <f t="shared" ref="I3:I19" si="3">$E3*G$35</f>
        <v>2.1520705599029597</v>
      </c>
      <c r="J3" s="6">
        <f t="shared" ref="J3:J19" si="4">$E3*H$35</f>
        <v>2.2303276711721582</v>
      </c>
      <c r="K3" s="6">
        <f t="shared" ref="K3:K19" si="5">$E3*I$35</f>
        <v>2.3085847824413563</v>
      </c>
      <c r="L3" s="35">
        <f t="shared" ref="L3:L19" si="6">$E3*J$35</f>
        <v>2.4194490234060542</v>
      </c>
      <c r="M3" s="26">
        <f t="shared" ref="M3:M19" si="7">$E3*K$35</f>
        <v>2.530313264370752</v>
      </c>
      <c r="N3" s="15" t="s">
        <v>1</v>
      </c>
      <c r="O3" s="7" t="s">
        <v>1</v>
      </c>
    </row>
    <row r="4" spans="1:15" x14ac:dyDescent="0.25">
      <c r="A4" s="21">
        <v>2</v>
      </c>
      <c r="B4" s="37" t="s">
        <v>2</v>
      </c>
      <c r="C4" s="40" t="str">
        <f>Epro_Ra!C$6</f>
        <v>CRU</v>
      </c>
      <c r="D4" s="6">
        <f>Epro_Ra!D$7</f>
        <v>1</v>
      </c>
      <c r="E4" s="22">
        <f>Epro_Ra!F$6</f>
        <v>1.4463656642002141</v>
      </c>
      <c r="F4" s="6">
        <f t="shared" si="0"/>
        <v>1.7079181489041884</v>
      </c>
      <c r="G4" s="6">
        <f t="shared" si="1"/>
        <v>1.9694706336081629</v>
      </c>
      <c r="H4" s="6">
        <f t="shared" si="2"/>
        <v>2.0607705967555612</v>
      </c>
      <c r="I4" s="6">
        <f t="shared" si="3"/>
        <v>2.1520705599029597</v>
      </c>
      <c r="J4" s="6">
        <f t="shared" si="4"/>
        <v>2.2303276711721582</v>
      </c>
      <c r="K4" s="6">
        <f t="shared" si="5"/>
        <v>2.3085847824413563</v>
      </c>
      <c r="L4" s="35">
        <f t="shared" si="6"/>
        <v>2.4194490234060542</v>
      </c>
      <c r="M4" s="26">
        <f t="shared" si="7"/>
        <v>2.530313264370752</v>
      </c>
      <c r="N4" t="s">
        <v>2</v>
      </c>
      <c r="O4" s="1" t="s">
        <v>18</v>
      </c>
    </row>
    <row r="5" spans="1:15" x14ac:dyDescent="0.25">
      <c r="A5" s="2">
        <v>3</v>
      </c>
      <c r="B5" s="37" t="s">
        <v>3</v>
      </c>
      <c r="C5" s="40" t="str">
        <f>Epro_Ra!C$6</f>
        <v>CRU</v>
      </c>
      <c r="D5" s="6">
        <f>Epro_Ra!D$7</f>
        <v>1</v>
      </c>
      <c r="E5" s="22">
        <f>Epro_Ra!F$6</f>
        <v>1.4463656642002141</v>
      </c>
      <c r="F5" s="6">
        <f t="shared" si="0"/>
        <v>1.7079181489041884</v>
      </c>
      <c r="G5" s="6">
        <f t="shared" si="1"/>
        <v>1.9694706336081629</v>
      </c>
      <c r="H5" s="6">
        <f t="shared" si="2"/>
        <v>2.0607705967555612</v>
      </c>
      <c r="I5" s="6">
        <f t="shared" si="3"/>
        <v>2.1520705599029597</v>
      </c>
      <c r="J5" s="6">
        <f t="shared" si="4"/>
        <v>2.2303276711721582</v>
      </c>
      <c r="K5" s="6">
        <f t="shared" si="5"/>
        <v>2.3085847824413563</v>
      </c>
      <c r="L5" s="35">
        <f t="shared" si="6"/>
        <v>2.4194490234060542</v>
      </c>
      <c r="M5" s="26">
        <f t="shared" si="7"/>
        <v>2.530313264370752</v>
      </c>
      <c r="N5" t="s">
        <v>3</v>
      </c>
      <c r="O5" s="1" t="s">
        <v>18</v>
      </c>
    </row>
    <row r="6" spans="1:15" x14ac:dyDescent="0.25">
      <c r="A6" s="21">
        <v>4</v>
      </c>
      <c r="B6" s="37" t="s">
        <v>4</v>
      </c>
      <c r="C6" s="40" t="str">
        <f>Epro_Ra!C$6</f>
        <v>CRU</v>
      </c>
      <c r="D6" s="6">
        <f>Epro_Ra!D$9</f>
        <v>1</v>
      </c>
      <c r="E6" s="22">
        <f>Epro_Ra!F$6</f>
        <v>1.4463656642002141</v>
      </c>
      <c r="F6" s="6">
        <f t="shared" si="0"/>
        <v>1.7079181489041884</v>
      </c>
      <c r="G6" s="6">
        <f t="shared" si="1"/>
        <v>1.9694706336081629</v>
      </c>
      <c r="H6" s="6">
        <f t="shared" si="2"/>
        <v>2.0607705967555612</v>
      </c>
      <c r="I6" s="6">
        <f t="shared" si="3"/>
        <v>2.1520705599029597</v>
      </c>
      <c r="J6" s="6">
        <f t="shared" si="4"/>
        <v>2.2303276711721582</v>
      </c>
      <c r="K6" s="6">
        <f t="shared" si="5"/>
        <v>2.3085847824413563</v>
      </c>
      <c r="L6" s="35">
        <f t="shared" si="6"/>
        <v>2.4194490234060542</v>
      </c>
      <c r="M6" s="26">
        <f t="shared" si="7"/>
        <v>2.530313264370752</v>
      </c>
      <c r="N6" t="s">
        <v>4</v>
      </c>
      <c r="O6" s="8" t="s">
        <v>19</v>
      </c>
    </row>
    <row r="7" spans="1:15" x14ac:dyDescent="0.25">
      <c r="A7" s="2">
        <v>5</v>
      </c>
      <c r="B7" s="37" t="s">
        <v>5</v>
      </c>
      <c r="C7" s="40" t="str">
        <f>Epro_Ra!C$6</f>
        <v>CRU</v>
      </c>
      <c r="D7" s="6">
        <f>Epro_Ra!D$7</f>
        <v>1</v>
      </c>
      <c r="E7" s="22">
        <f>Epro_Ra!F$6</f>
        <v>1.4463656642002141</v>
      </c>
      <c r="F7" s="6">
        <f t="shared" si="0"/>
        <v>1.7079181489041884</v>
      </c>
      <c r="G7" s="6">
        <f t="shared" si="1"/>
        <v>1.9694706336081629</v>
      </c>
      <c r="H7" s="6">
        <f t="shared" si="2"/>
        <v>2.0607705967555612</v>
      </c>
      <c r="I7" s="6">
        <f t="shared" si="3"/>
        <v>2.1520705599029597</v>
      </c>
      <c r="J7" s="6">
        <f t="shared" si="4"/>
        <v>2.2303276711721582</v>
      </c>
      <c r="K7" s="6">
        <f t="shared" si="5"/>
        <v>2.3085847824413563</v>
      </c>
      <c r="L7" s="35">
        <f t="shared" si="6"/>
        <v>2.4194490234060542</v>
      </c>
      <c r="M7" s="26">
        <f t="shared" si="7"/>
        <v>2.530313264370752</v>
      </c>
      <c r="N7" s="15" t="s">
        <v>5</v>
      </c>
      <c r="O7" s="1" t="s">
        <v>18</v>
      </c>
    </row>
    <row r="8" spans="1:15" x14ac:dyDescent="0.25">
      <c r="A8" s="21">
        <v>6</v>
      </c>
      <c r="B8" s="37" t="s">
        <v>6</v>
      </c>
      <c r="C8" s="40" t="str">
        <f>Epro_Ra!C$6</f>
        <v>CRU</v>
      </c>
      <c r="D8" s="6">
        <f>Epro_Ra!D$7</f>
        <v>1</v>
      </c>
      <c r="E8" s="22">
        <f>Epro_Ra!F$6</f>
        <v>1.4463656642002141</v>
      </c>
      <c r="F8" s="6">
        <f t="shared" si="0"/>
        <v>1.7079181489041884</v>
      </c>
      <c r="G8" s="6">
        <f t="shared" si="1"/>
        <v>1.9694706336081629</v>
      </c>
      <c r="H8" s="6">
        <f t="shared" si="2"/>
        <v>2.0607705967555612</v>
      </c>
      <c r="I8" s="6">
        <f t="shared" si="3"/>
        <v>2.1520705599029597</v>
      </c>
      <c r="J8" s="6">
        <f t="shared" si="4"/>
        <v>2.2303276711721582</v>
      </c>
      <c r="K8" s="6">
        <f t="shared" si="5"/>
        <v>2.3085847824413563</v>
      </c>
      <c r="L8" s="35">
        <f t="shared" si="6"/>
        <v>2.4194490234060542</v>
      </c>
      <c r="M8" s="26">
        <f t="shared" si="7"/>
        <v>2.530313264370752</v>
      </c>
      <c r="N8" s="15" t="s">
        <v>6</v>
      </c>
      <c r="O8" s="1" t="s">
        <v>18</v>
      </c>
    </row>
    <row r="9" spans="1:15" x14ac:dyDescent="0.25">
      <c r="A9" s="2">
        <v>7</v>
      </c>
      <c r="B9" s="37" t="s">
        <v>7</v>
      </c>
      <c r="C9" s="40" t="str">
        <f>Epro_Ra!C$6</f>
        <v>CRU</v>
      </c>
      <c r="D9" s="6">
        <f>Epro_Ra!D$8</f>
        <v>1</v>
      </c>
      <c r="E9" s="22">
        <f>Epro_Ra!F$6</f>
        <v>1.4463656642002141</v>
      </c>
      <c r="F9" s="6">
        <f t="shared" si="0"/>
        <v>1.7079181489041884</v>
      </c>
      <c r="G9" s="6">
        <f t="shared" si="1"/>
        <v>1.9694706336081629</v>
      </c>
      <c r="H9" s="6">
        <f t="shared" si="2"/>
        <v>2.0607705967555612</v>
      </c>
      <c r="I9" s="6">
        <f t="shared" si="3"/>
        <v>2.1520705599029597</v>
      </c>
      <c r="J9" s="6">
        <f t="shared" si="4"/>
        <v>2.2303276711721582</v>
      </c>
      <c r="K9" s="6">
        <f t="shared" si="5"/>
        <v>2.3085847824413563</v>
      </c>
      <c r="L9" s="35">
        <f t="shared" si="6"/>
        <v>2.4194490234060542</v>
      </c>
      <c r="M9" s="26">
        <f t="shared" si="7"/>
        <v>2.530313264370752</v>
      </c>
      <c r="N9" t="s">
        <v>7</v>
      </c>
      <c r="O9" s="14" t="s">
        <v>20</v>
      </c>
    </row>
    <row r="10" spans="1:15" x14ac:dyDescent="0.25">
      <c r="A10" s="21">
        <v>8</v>
      </c>
      <c r="B10" s="37" t="s">
        <v>8</v>
      </c>
      <c r="C10" s="40" t="str">
        <f>Epro_Ra!C$6</f>
        <v>CRU</v>
      </c>
      <c r="D10" s="6">
        <f>Epro_Ra!D$12</f>
        <v>1</v>
      </c>
      <c r="E10" s="22">
        <f>Epro_Ra!F$6</f>
        <v>1.4463656642002141</v>
      </c>
      <c r="F10" s="6">
        <f t="shared" si="0"/>
        <v>1.7079181489041884</v>
      </c>
      <c r="G10" s="6">
        <f t="shared" si="1"/>
        <v>1.9694706336081629</v>
      </c>
      <c r="H10" s="6">
        <f t="shared" si="2"/>
        <v>2.0607705967555612</v>
      </c>
      <c r="I10" s="6">
        <f t="shared" si="3"/>
        <v>2.1520705599029597</v>
      </c>
      <c r="J10" s="6">
        <f t="shared" si="4"/>
        <v>2.2303276711721582</v>
      </c>
      <c r="K10" s="6">
        <f t="shared" si="5"/>
        <v>2.3085847824413563</v>
      </c>
      <c r="L10" s="35">
        <f t="shared" si="6"/>
        <v>2.4194490234060542</v>
      </c>
      <c r="M10" s="26">
        <f t="shared" si="7"/>
        <v>2.530313264370752</v>
      </c>
      <c r="N10" t="s">
        <v>8</v>
      </c>
      <c r="O10" s="11" t="s">
        <v>8</v>
      </c>
    </row>
    <row r="11" spans="1:15" x14ac:dyDescent="0.25">
      <c r="A11" s="2">
        <v>9</v>
      </c>
      <c r="B11" s="37" t="s">
        <v>9</v>
      </c>
      <c r="C11" s="40" t="str">
        <f>Epro_Ra!C$6</f>
        <v>CRU</v>
      </c>
      <c r="D11" s="6">
        <f>Epro_Ra!D$15</f>
        <v>1</v>
      </c>
      <c r="E11" s="22">
        <f>Epro_Ra!F$6</f>
        <v>1.4463656642002141</v>
      </c>
      <c r="F11" s="6">
        <f t="shared" si="0"/>
        <v>1.7079181489041884</v>
      </c>
      <c r="G11" s="6">
        <f t="shared" si="1"/>
        <v>1.9694706336081629</v>
      </c>
      <c r="H11" s="6">
        <f t="shared" si="2"/>
        <v>2.0607705967555612</v>
      </c>
      <c r="I11" s="6">
        <f t="shared" si="3"/>
        <v>2.1520705599029597</v>
      </c>
      <c r="J11" s="6">
        <f t="shared" si="4"/>
        <v>2.2303276711721582</v>
      </c>
      <c r="K11" s="6">
        <f t="shared" si="5"/>
        <v>2.3085847824413563</v>
      </c>
      <c r="L11" s="35">
        <f t="shared" si="6"/>
        <v>2.4194490234060542</v>
      </c>
      <c r="M11" s="26">
        <f t="shared" si="7"/>
        <v>2.530313264370752</v>
      </c>
      <c r="N11" t="s">
        <v>9</v>
      </c>
      <c r="O11" s="9" t="s">
        <v>21</v>
      </c>
    </row>
    <row r="12" spans="1:15" x14ac:dyDescent="0.25">
      <c r="A12" s="21">
        <v>10</v>
      </c>
      <c r="B12" s="37" t="s">
        <v>10</v>
      </c>
      <c r="C12" s="40" t="str">
        <f>Epro_Ra!C$6</f>
        <v>CRU</v>
      </c>
      <c r="D12" s="6">
        <f>Epro_Ra!D$10</f>
        <v>1</v>
      </c>
      <c r="E12" s="22">
        <f>Epro_Ra!F$6</f>
        <v>1.4463656642002141</v>
      </c>
      <c r="F12" s="6">
        <f t="shared" si="0"/>
        <v>1.7079181489041884</v>
      </c>
      <c r="G12" s="6">
        <f t="shared" si="1"/>
        <v>1.9694706336081629</v>
      </c>
      <c r="H12" s="6">
        <f t="shared" si="2"/>
        <v>2.0607705967555612</v>
      </c>
      <c r="I12" s="6">
        <f t="shared" si="3"/>
        <v>2.1520705599029597</v>
      </c>
      <c r="J12" s="6">
        <f t="shared" si="4"/>
        <v>2.2303276711721582</v>
      </c>
      <c r="K12" s="6">
        <f t="shared" si="5"/>
        <v>2.3085847824413563</v>
      </c>
      <c r="L12" s="35">
        <f t="shared" si="6"/>
        <v>2.4194490234060542</v>
      </c>
      <c r="M12" s="26">
        <f t="shared" si="7"/>
        <v>2.530313264370752</v>
      </c>
      <c r="N12" t="s">
        <v>10</v>
      </c>
      <c r="O12" s="13" t="s">
        <v>10</v>
      </c>
    </row>
    <row r="13" spans="1:15" x14ac:dyDescent="0.25">
      <c r="A13" s="2">
        <v>11</v>
      </c>
      <c r="B13" s="37" t="s">
        <v>11</v>
      </c>
      <c r="C13" s="40" t="str">
        <f>Epro_Ra!C$6</f>
        <v>CRU</v>
      </c>
      <c r="D13" s="6">
        <f>Epro_Ra!D$14</f>
        <v>1</v>
      </c>
      <c r="E13" s="22">
        <f>Epro_Ra!F$6</f>
        <v>1.4463656642002141</v>
      </c>
      <c r="F13" s="6">
        <f t="shared" si="0"/>
        <v>1.7079181489041884</v>
      </c>
      <c r="G13" s="6">
        <f t="shared" si="1"/>
        <v>1.9694706336081629</v>
      </c>
      <c r="H13" s="6">
        <f t="shared" si="2"/>
        <v>2.0607705967555612</v>
      </c>
      <c r="I13" s="6">
        <f t="shared" si="3"/>
        <v>2.1520705599029597</v>
      </c>
      <c r="J13" s="6">
        <f t="shared" si="4"/>
        <v>2.2303276711721582</v>
      </c>
      <c r="K13" s="6">
        <f t="shared" si="5"/>
        <v>2.3085847824413563</v>
      </c>
      <c r="L13" s="35">
        <f t="shared" si="6"/>
        <v>2.4194490234060542</v>
      </c>
      <c r="M13" s="26">
        <f t="shared" si="7"/>
        <v>2.530313264370752</v>
      </c>
      <c r="N13" t="s">
        <v>11</v>
      </c>
      <c r="O13" s="10" t="s">
        <v>12</v>
      </c>
    </row>
    <row r="14" spans="1:15" x14ac:dyDescent="0.25">
      <c r="A14" s="21">
        <v>12</v>
      </c>
      <c r="B14" s="37" t="s">
        <v>12</v>
      </c>
      <c r="C14" s="40" t="str">
        <f>Epro_Ra!C$6</f>
        <v>CRU</v>
      </c>
      <c r="D14" s="6">
        <f>Epro_Ra!D$14</f>
        <v>1</v>
      </c>
      <c r="E14" s="22">
        <f>Epro_Ra!F$6</f>
        <v>1.4463656642002141</v>
      </c>
      <c r="F14" s="6">
        <f t="shared" si="0"/>
        <v>1.7079181489041884</v>
      </c>
      <c r="G14" s="6">
        <f t="shared" si="1"/>
        <v>1.9694706336081629</v>
      </c>
      <c r="H14" s="6">
        <f t="shared" si="2"/>
        <v>2.0607705967555612</v>
      </c>
      <c r="I14" s="6">
        <f t="shared" si="3"/>
        <v>2.1520705599029597</v>
      </c>
      <c r="J14" s="6">
        <f t="shared" si="4"/>
        <v>2.2303276711721582</v>
      </c>
      <c r="K14" s="6">
        <f t="shared" si="5"/>
        <v>2.3085847824413563</v>
      </c>
      <c r="L14" s="35">
        <f t="shared" si="6"/>
        <v>2.4194490234060542</v>
      </c>
      <c r="M14" s="26">
        <f t="shared" si="7"/>
        <v>2.530313264370752</v>
      </c>
      <c r="N14" t="s">
        <v>12</v>
      </c>
      <c r="O14" s="10" t="s">
        <v>12</v>
      </c>
    </row>
    <row r="15" spans="1:15" x14ac:dyDescent="0.25">
      <c r="A15" s="2">
        <v>13</v>
      </c>
      <c r="B15" s="37" t="s">
        <v>13</v>
      </c>
      <c r="C15" s="40" t="str">
        <f>Epro_Ra!C$6</f>
        <v>CRU</v>
      </c>
      <c r="D15" s="6">
        <f>Epro_Ra!D$15</f>
        <v>1</v>
      </c>
      <c r="E15" s="22">
        <f>Epro_Ra!F$6</f>
        <v>1.4463656642002141</v>
      </c>
      <c r="F15" s="6">
        <f t="shared" si="0"/>
        <v>1.7079181489041884</v>
      </c>
      <c r="G15" s="6">
        <f t="shared" si="1"/>
        <v>1.9694706336081629</v>
      </c>
      <c r="H15" s="6">
        <f t="shared" si="2"/>
        <v>2.0607705967555612</v>
      </c>
      <c r="I15" s="6">
        <f t="shared" si="3"/>
        <v>2.1520705599029597</v>
      </c>
      <c r="J15" s="6">
        <f t="shared" si="4"/>
        <v>2.2303276711721582</v>
      </c>
      <c r="K15" s="6">
        <f t="shared" si="5"/>
        <v>2.3085847824413563</v>
      </c>
      <c r="L15" s="35">
        <f t="shared" si="6"/>
        <v>2.4194490234060542</v>
      </c>
      <c r="M15" s="26">
        <f t="shared" si="7"/>
        <v>2.530313264370752</v>
      </c>
      <c r="N15" t="s">
        <v>13</v>
      </c>
      <c r="O15" s="9" t="s">
        <v>21</v>
      </c>
    </row>
    <row r="16" spans="1:15" x14ac:dyDescent="0.25">
      <c r="A16" s="21">
        <v>14</v>
      </c>
      <c r="B16" s="37" t="s">
        <v>33</v>
      </c>
      <c r="C16" s="40" t="str">
        <f>Epro_Ra!C$6</f>
        <v>CRU</v>
      </c>
      <c r="D16" s="6">
        <f>Epro_Ra!D$11</f>
        <v>1</v>
      </c>
      <c r="E16" s="22">
        <f>Epro_Ra!F$6</f>
        <v>1.4463656642002141</v>
      </c>
      <c r="F16" s="6">
        <f t="shared" si="0"/>
        <v>1.7079181489041884</v>
      </c>
      <c r="G16" s="6">
        <f t="shared" si="1"/>
        <v>1.9694706336081629</v>
      </c>
      <c r="H16" s="6">
        <f t="shared" si="2"/>
        <v>2.0607705967555612</v>
      </c>
      <c r="I16" s="6">
        <f t="shared" si="3"/>
        <v>2.1520705599029597</v>
      </c>
      <c r="J16" s="6">
        <f t="shared" si="4"/>
        <v>2.2303276711721582</v>
      </c>
      <c r="K16" s="6">
        <f t="shared" si="5"/>
        <v>2.3085847824413563</v>
      </c>
      <c r="L16" s="35">
        <f t="shared" si="6"/>
        <v>2.4194490234060542</v>
      </c>
      <c r="M16" s="26">
        <f t="shared" si="7"/>
        <v>2.530313264370752</v>
      </c>
      <c r="N16" s="15" t="s">
        <v>14</v>
      </c>
      <c r="O16" s="16" t="s">
        <v>24</v>
      </c>
    </row>
    <row r="17" spans="1:15" x14ac:dyDescent="0.25">
      <c r="A17" s="2">
        <v>15</v>
      </c>
      <c r="B17" s="37" t="s">
        <v>34</v>
      </c>
      <c r="C17" s="40" t="str">
        <f>Epro_Ra!C$6</f>
        <v>CRU</v>
      </c>
      <c r="D17" s="6">
        <f>Epro_Ra!D$13</f>
        <v>1</v>
      </c>
      <c r="E17" s="22">
        <f>Epro_Ra!F$6</f>
        <v>1.4463656642002141</v>
      </c>
      <c r="F17" s="6">
        <f t="shared" si="0"/>
        <v>1.7079181489041884</v>
      </c>
      <c r="G17" s="6">
        <f t="shared" si="1"/>
        <v>1.9694706336081629</v>
      </c>
      <c r="H17" s="6">
        <f t="shared" si="2"/>
        <v>2.0607705967555612</v>
      </c>
      <c r="I17" s="6">
        <f t="shared" si="3"/>
        <v>2.1520705599029597</v>
      </c>
      <c r="J17" s="6">
        <f t="shared" si="4"/>
        <v>2.2303276711721582</v>
      </c>
      <c r="K17" s="6">
        <f t="shared" si="5"/>
        <v>2.3085847824413563</v>
      </c>
      <c r="L17" s="35">
        <f t="shared" si="6"/>
        <v>2.4194490234060542</v>
      </c>
      <c r="M17" s="26">
        <f t="shared" si="7"/>
        <v>2.530313264370752</v>
      </c>
      <c r="N17" s="15" t="s">
        <v>15</v>
      </c>
      <c r="O17" s="12" t="s">
        <v>22</v>
      </c>
    </row>
    <row r="18" spans="1:15" x14ac:dyDescent="0.25">
      <c r="A18" s="21">
        <v>16</v>
      </c>
      <c r="B18" s="37" t="s">
        <v>22</v>
      </c>
      <c r="C18" s="40" t="str">
        <f>Epro_Ra!C$6</f>
        <v>CRU</v>
      </c>
      <c r="D18" s="6">
        <f>Epro_Ra!D$13</f>
        <v>1</v>
      </c>
      <c r="E18" s="22">
        <f>Epro_Ra!F$6</f>
        <v>1.4463656642002141</v>
      </c>
      <c r="F18" s="6">
        <f t="shared" si="0"/>
        <v>1.7079181489041884</v>
      </c>
      <c r="G18" s="6">
        <f t="shared" si="1"/>
        <v>1.9694706336081629</v>
      </c>
      <c r="H18" s="6">
        <f t="shared" si="2"/>
        <v>2.0607705967555612</v>
      </c>
      <c r="I18" s="6">
        <f t="shared" si="3"/>
        <v>2.1520705599029597</v>
      </c>
      <c r="J18" s="6">
        <f t="shared" si="4"/>
        <v>2.2303276711721582</v>
      </c>
      <c r="K18" s="6">
        <f t="shared" si="5"/>
        <v>2.3085847824413563</v>
      </c>
      <c r="L18" s="35">
        <f t="shared" si="6"/>
        <v>2.4194490234060542</v>
      </c>
      <c r="M18" s="26">
        <f t="shared" si="7"/>
        <v>2.530313264370752</v>
      </c>
      <c r="N18" t="s">
        <v>16</v>
      </c>
      <c r="O18" s="12" t="s">
        <v>22</v>
      </c>
    </row>
    <row r="19" spans="1:15" x14ac:dyDescent="0.25">
      <c r="A19" s="2">
        <v>17</v>
      </c>
      <c r="B19" s="37" t="s">
        <v>21</v>
      </c>
      <c r="C19" s="40" t="str">
        <f>Epro_Ra!C$6</f>
        <v>CRU</v>
      </c>
      <c r="D19" s="6">
        <f>Epro_Ra!D$15</f>
        <v>1</v>
      </c>
      <c r="E19" s="22">
        <f>Epro_Ra!F$6</f>
        <v>1.4463656642002141</v>
      </c>
      <c r="F19" s="6">
        <f t="shared" si="0"/>
        <v>1.7079181489041884</v>
      </c>
      <c r="G19" s="6">
        <f t="shared" si="1"/>
        <v>1.9694706336081629</v>
      </c>
      <c r="H19" s="6">
        <f t="shared" si="2"/>
        <v>2.0607705967555612</v>
      </c>
      <c r="I19" s="6">
        <f t="shared" si="3"/>
        <v>2.1520705599029597</v>
      </c>
      <c r="J19" s="6">
        <f t="shared" si="4"/>
        <v>2.2303276711721582</v>
      </c>
      <c r="K19" s="6">
        <f t="shared" si="5"/>
        <v>2.3085847824413563</v>
      </c>
      <c r="L19" s="35">
        <f t="shared" si="6"/>
        <v>2.4194490234060542</v>
      </c>
      <c r="M19" s="26">
        <f t="shared" si="7"/>
        <v>2.530313264370752</v>
      </c>
      <c r="N19" s="15" t="s">
        <v>17</v>
      </c>
      <c r="O19" s="9" t="s">
        <v>21</v>
      </c>
    </row>
    <row r="21" spans="1:15" x14ac:dyDescent="0.25">
      <c r="F21" s="6"/>
      <c r="G21" s="6"/>
    </row>
    <row r="23" spans="1:15" x14ac:dyDescent="0.25">
      <c r="I23" t="s">
        <v>31</v>
      </c>
    </row>
    <row r="24" spans="1:15" x14ac:dyDescent="0.25">
      <c r="D24" s="43" t="s">
        <v>48</v>
      </c>
    </row>
    <row r="25" spans="1:15" ht="18" x14ac:dyDescent="0.25">
      <c r="C25" s="27">
        <v>2010</v>
      </c>
      <c r="D25" s="41"/>
      <c r="E25" s="42" t="s">
        <v>35</v>
      </c>
      <c r="F25" s="42" t="s">
        <v>36</v>
      </c>
      <c r="G25" s="42" t="s">
        <v>37</v>
      </c>
      <c r="H25" s="42" t="s">
        <v>38</v>
      </c>
      <c r="I25" s="42" t="s">
        <v>39</v>
      </c>
      <c r="J25" s="42" t="s">
        <v>40</v>
      </c>
      <c r="K25" s="42" t="s">
        <v>41</v>
      </c>
    </row>
    <row r="26" spans="1:15" ht="16.5" customHeight="1" thickBot="1" x14ac:dyDescent="0.3">
      <c r="D26" s="46" t="s">
        <v>42</v>
      </c>
      <c r="E26" s="47"/>
      <c r="F26" s="47"/>
      <c r="G26" s="47"/>
      <c r="H26" s="47"/>
      <c r="I26" s="47"/>
      <c r="J26" s="47"/>
      <c r="K26" s="47"/>
    </row>
    <row r="27" spans="1:15" x14ac:dyDescent="0.25">
      <c r="C27" s="26">
        <f>[1]Vergleich_ETP!B20</f>
        <v>11.089335965071539</v>
      </c>
      <c r="D27" s="41" t="s">
        <v>43</v>
      </c>
      <c r="E27" s="42">
        <v>15.1</v>
      </c>
      <c r="F27" s="42">
        <v>15.8</v>
      </c>
      <c r="G27" s="42">
        <v>16.5</v>
      </c>
      <c r="H27" s="42">
        <v>17.100000000000001</v>
      </c>
      <c r="I27" s="42">
        <v>17.7</v>
      </c>
      <c r="J27" s="42">
        <v>19</v>
      </c>
      <c r="K27" s="42">
        <v>19.399999999999999</v>
      </c>
    </row>
    <row r="28" spans="1:15" x14ac:dyDescent="0.25">
      <c r="C28" s="26">
        <f>[1]Vergleich_ETP!B21</f>
        <v>5.9607659999999996</v>
      </c>
      <c r="D28" s="41" t="s">
        <v>44</v>
      </c>
      <c r="E28" s="42">
        <v>7.9</v>
      </c>
      <c r="F28" s="42">
        <v>8.1999999999999993</v>
      </c>
      <c r="G28" s="42">
        <v>8.6</v>
      </c>
      <c r="H28" s="42">
        <v>8.8000000000000007</v>
      </c>
      <c r="I28" s="42">
        <v>9</v>
      </c>
      <c r="J28" s="42">
        <v>10</v>
      </c>
      <c r="K28" s="42">
        <v>10.3</v>
      </c>
    </row>
    <row r="29" spans="1:15" x14ac:dyDescent="0.25">
      <c r="C29" s="26">
        <f>[1]Vergleich_ETP!B22</f>
        <v>3.0308629043264634</v>
      </c>
      <c r="D29" s="41" t="s">
        <v>45</v>
      </c>
      <c r="E29" s="42">
        <v>3</v>
      </c>
      <c r="F29" s="42">
        <v>3.1</v>
      </c>
      <c r="G29" s="42">
        <v>3.2</v>
      </c>
      <c r="H29" s="42">
        <v>3.3</v>
      </c>
      <c r="I29" s="42">
        <v>3.3</v>
      </c>
      <c r="J29" s="42">
        <v>3.4</v>
      </c>
      <c r="K29" s="42">
        <v>3.4</v>
      </c>
    </row>
    <row r="30" spans="1:15" ht="18.75" thickBot="1" x14ac:dyDescent="0.3">
      <c r="D30" s="41" t="s">
        <v>46</v>
      </c>
      <c r="E30" s="42">
        <v>1.3</v>
      </c>
      <c r="F30" s="42">
        <v>1.3</v>
      </c>
      <c r="G30" s="42">
        <v>1.3</v>
      </c>
      <c r="H30" s="42">
        <v>1.3</v>
      </c>
      <c r="I30" s="42">
        <v>1.3</v>
      </c>
      <c r="J30" s="42">
        <v>1.3</v>
      </c>
      <c r="K30" s="42">
        <v>1.3</v>
      </c>
    </row>
    <row r="31" spans="1:15" ht="18.75" thickBot="1" x14ac:dyDescent="0.3">
      <c r="D31" s="48" t="s">
        <v>47</v>
      </c>
      <c r="E31" s="49"/>
      <c r="F31" s="49"/>
      <c r="G31" s="49"/>
      <c r="H31" s="49"/>
      <c r="I31" s="49"/>
      <c r="J31" s="49"/>
      <c r="K31" s="49"/>
    </row>
    <row r="33" spans="2:11" x14ac:dyDescent="0.25">
      <c r="J33" s="44" t="s">
        <v>50</v>
      </c>
    </row>
    <row r="34" spans="2:11" x14ac:dyDescent="0.25">
      <c r="C34">
        <v>2010</v>
      </c>
      <c r="D34">
        <v>2015</v>
      </c>
      <c r="E34">
        <v>2020</v>
      </c>
      <c r="F34">
        <f>E34+5</f>
        <v>2025</v>
      </c>
      <c r="G34">
        <f t="shared" ref="G34:K34" si="8">F34+5</f>
        <v>2030</v>
      </c>
      <c r="H34">
        <f t="shared" si="8"/>
        <v>2035</v>
      </c>
      <c r="I34">
        <f t="shared" si="8"/>
        <v>2040</v>
      </c>
      <c r="J34" s="44">
        <f t="shared" si="8"/>
        <v>2045</v>
      </c>
      <c r="K34">
        <f t="shared" si="8"/>
        <v>2050</v>
      </c>
    </row>
    <row r="35" spans="2:11" x14ac:dyDescent="0.25">
      <c r="B35" s="38" t="s">
        <v>49</v>
      </c>
      <c r="C35" s="27">
        <f>C27/$C$27</f>
        <v>1</v>
      </c>
      <c r="D35" s="6">
        <f>C35+(E35-C35)/2</f>
        <v>1.1808342739168958</v>
      </c>
      <c r="E35" s="6">
        <f t="shared" ref="E35:K35" si="9">E27/$C$27</f>
        <v>1.3616685478337915</v>
      </c>
      <c r="F35" s="6">
        <f t="shared" si="9"/>
        <v>1.4247922553492653</v>
      </c>
      <c r="G35" s="6">
        <f t="shared" si="9"/>
        <v>1.4879159628647392</v>
      </c>
      <c r="H35" s="6">
        <f t="shared" si="9"/>
        <v>1.5420219978780025</v>
      </c>
      <c r="I35" s="6">
        <f t="shared" si="9"/>
        <v>1.5961280328912655</v>
      </c>
      <c r="J35" s="45">
        <f>AVERAGE(K35,I35)</f>
        <v>1.6727782491600549</v>
      </c>
      <c r="K35" s="6">
        <f t="shared" si="9"/>
        <v>1.7494284654288446</v>
      </c>
    </row>
  </sheetData>
  <mergeCells count="2">
    <mergeCell ref="D26:K26"/>
    <mergeCell ref="D31:K31"/>
  </mergeCells>
  <conditionalFormatting sqref="F21:G21 C3:M19">
    <cfRule type="cellIs" dxfId="2" priority="1" operator="equal">
      <formula>0</formula>
    </cfRule>
  </conditionalFormatting>
  <hyperlinks>
    <hyperlink ref="D24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A30" sqref="A30"/>
    </sheetView>
  </sheetViews>
  <sheetFormatPr baseColWidth="10" defaultRowHeight="15" x14ac:dyDescent="0.25"/>
  <cols>
    <col min="2" max="2" width="11.42578125" style="38"/>
    <col min="3" max="3" width="11.42578125" style="27"/>
    <col min="13" max="13" width="11.42578125" style="27"/>
  </cols>
  <sheetData>
    <row r="1" spans="1:15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5" s="23" customFormat="1" ht="15.75" thickBot="1" x14ac:dyDescent="0.3">
      <c r="C2" s="25"/>
      <c r="D2" s="24">
        <v>2007</v>
      </c>
      <c r="E2" s="24">
        <v>2010</v>
      </c>
      <c r="F2" s="24">
        <v>2015</v>
      </c>
      <c r="G2" s="24">
        <v>2020</v>
      </c>
      <c r="H2" s="24">
        <v>2025</v>
      </c>
      <c r="I2" s="24">
        <v>2030</v>
      </c>
      <c r="J2" s="24">
        <v>2035</v>
      </c>
      <c r="K2" s="24">
        <v>2040</v>
      </c>
      <c r="L2" s="24">
        <v>2045</v>
      </c>
      <c r="M2" s="28">
        <v>2050</v>
      </c>
      <c r="N2" s="32" t="s">
        <v>25</v>
      </c>
      <c r="O2" s="32" t="s">
        <v>26</v>
      </c>
    </row>
    <row r="3" spans="1:15" x14ac:dyDescent="0.25">
      <c r="A3" s="21">
        <v>1</v>
      </c>
      <c r="B3" s="36" t="s">
        <v>0</v>
      </c>
      <c r="C3" s="40" t="str">
        <f>Epro_Ra!C$6</f>
        <v>CRU</v>
      </c>
      <c r="D3" s="22">
        <f>Epro_Ra!D$6</f>
        <v>1</v>
      </c>
      <c r="E3" s="22">
        <f>Epro_Ra!F$6</f>
        <v>1.4463656642002141</v>
      </c>
      <c r="F3" s="22">
        <f>$E3*D$36</f>
        <v>1.7079181489041884</v>
      </c>
      <c r="G3" s="22">
        <f t="shared" ref="G3:M18" si="0">$E3*E$36</f>
        <v>1.9694706336081629</v>
      </c>
      <c r="H3" s="22">
        <f t="shared" si="0"/>
        <v>2.0607705967555612</v>
      </c>
      <c r="I3" s="22">
        <f t="shared" si="0"/>
        <v>2.1520705599029597</v>
      </c>
      <c r="J3" s="22">
        <f t="shared" si="0"/>
        <v>2.2303276711721582</v>
      </c>
      <c r="K3" s="22">
        <f t="shared" si="0"/>
        <v>2.3085847824413563</v>
      </c>
      <c r="L3" s="22">
        <f t="shared" si="0"/>
        <v>2.4194490234060542</v>
      </c>
      <c r="M3" s="22">
        <f t="shared" si="0"/>
        <v>2.530313264370752</v>
      </c>
      <c r="N3" s="15" t="s">
        <v>0</v>
      </c>
      <c r="O3" s="7" t="s">
        <v>1</v>
      </c>
    </row>
    <row r="4" spans="1:15" s="15" customFormat="1" x14ac:dyDescent="0.25">
      <c r="A4" s="2">
        <v>2</v>
      </c>
      <c r="B4" s="37" t="s">
        <v>1</v>
      </c>
      <c r="C4" s="40" t="str">
        <f>Epro_Ra!C$6</f>
        <v>CRU</v>
      </c>
      <c r="D4" s="6">
        <f>Epro_Ra!D$6</f>
        <v>1</v>
      </c>
      <c r="E4" s="22">
        <f>Epro_Ra!F$6</f>
        <v>1.4463656642002141</v>
      </c>
      <c r="F4" s="6">
        <f t="shared" ref="F4:M20" si="1">$E4*D$36</f>
        <v>1.7079181489041884</v>
      </c>
      <c r="G4" s="6">
        <f t="shared" si="0"/>
        <v>1.9694706336081629</v>
      </c>
      <c r="H4" s="6">
        <f t="shared" si="0"/>
        <v>2.0607705967555612</v>
      </c>
      <c r="I4" s="6">
        <f t="shared" si="0"/>
        <v>2.1520705599029597</v>
      </c>
      <c r="J4" s="6">
        <f t="shared" si="0"/>
        <v>2.2303276711721582</v>
      </c>
      <c r="K4" s="6">
        <f t="shared" si="0"/>
        <v>2.3085847824413563</v>
      </c>
      <c r="L4" s="35">
        <f t="shared" si="0"/>
        <v>2.4194490234060542</v>
      </c>
      <c r="M4" s="26">
        <f t="shared" si="0"/>
        <v>2.530313264370752</v>
      </c>
      <c r="N4" s="15" t="s">
        <v>1</v>
      </c>
      <c r="O4" s="7" t="s">
        <v>1</v>
      </c>
    </row>
    <row r="5" spans="1:15" x14ac:dyDescent="0.25">
      <c r="A5" s="21">
        <v>3</v>
      </c>
      <c r="B5" s="37" t="s">
        <v>2</v>
      </c>
      <c r="C5" s="40" t="str">
        <f>Epro_Ra!C$6</f>
        <v>CRU</v>
      </c>
      <c r="D5" s="6">
        <f>Epro_Ra!D$7</f>
        <v>1</v>
      </c>
      <c r="E5" s="22">
        <f>Epro_Ra!F$6</f>
        <v>1.4463656642002141</v>
      </c>
      <c r="F5" s="6">
        <f t="shared" si="1"/>
        <v>1.7079181489041884</v>
      </c>
      <c r="G5" s="6">
        <f t="shared" si="0"/>
        <v>1.9694706336081629</v>
      </c>
      <c r="H5" s="6">
        <f t="shared" si="0"/>
        <v>2.0607705967555612</v>
      </c>
      <c r="I5" s="6">
        <f t="shared" si="0"/>
        <v>2.1520705599029597</v>
      </c>
      <c r="J5" s="6">
        <f t="shared" si="0"/>
        <v>2.2303276711721582</v>
      </c>
      <c r="K5" s="6">
        <f t="shared" si="0"/>
        <v>2.3085847824413563</v>
      </c>
      <c r="L5" s="35">
        <f t="shared" si="0"/>
        <v>2.4194490234060542</v>
      </c>
      <c r="M5" s="26">
        <f t="shared" si="0"/>
        <v>2.530313264370752</v>
      </c>
      <c r="N5" t="s">
        <v>2</v>
      </c>
      <c r="O5" s="1" t="s">
        <v>18</v>
      </c>
    </row>
    <row r="6" spans="1:15" x14ac:dyDescent="0.25">
      <c r="A6" s="2">
        <v>4</v>
      </c>
      <c r="B6" s="37" t="s">
        <v>3</v>
      </c>
      <c r="C6" s="40" t="str">
        <f>Epro_Ra!C$6</f>
        <v>CRU</v>
      </c>
      <c r="D6" s="6">
        <f>Epro_Ra!D$7</f>
        <v>1</v>
      </c>
      <c r="E6" s="22">
        <f>Epro_Ra!F$6</f>
        <v>1.4463656642002141</v>
      </c>
      <c r="F6" s="6">
        <f t="shared" si="1"/>
        <v>1.7079181489041884</v>
      </c>
      <c r="G6" s="6">
        <f t="shared" si="0"/>
        <v>1.9694706336081629</v>
      </c>
      <c r="H6" s="6">
        <f t="shared" si="0"/>
        <v>2.0607705967555612</v>
      </c>
      <c r="I6" s="6">
        <f t="shared" si="0"/>
        <v>2.1520705599029597</v>
      </c>
      <c r="J6" s="6">
        <f t="shared" si="0"/>
        <v>2.2303276711721582</v>
      </c>
      <c r="K6" s="6">
        <f t="shared" si="0"/>
        <v>2.3085847824413563</v>
      </c>
      <c r="L6" s="35">
        <f t="shared" si="0"/>
        <v>2.4194490234060542</v>
      </c>
      <c r="M6" s="26">
        <f t="shared" si="0"/>
        <v>2.530313264370752</v>
      </c>
      <c r="N6" t="s">
        <v>3</v>
      </c>
      <c r="O6" s="1" t="s">
        <v>18</v>
      </c>
    </row>
    <row r="7" spans="1:15" x14ac:dyDescent="0.25">
      <c r="A7" s="21">
        <v>5</v>
      </c>
      <c r="B7" s="37" t="s">
        <v>4</v>
      </c>
      <c r="C7" s="40" t="str">
        <f>Epro_Ra!C$6</f>
        <v>CRU</v>
      </c>
      <c r="D7" s="6">
        <f>Epro_Ra!D$9</f>
        <v>1</v>
      </c>
      <c r="E7" s="22">
        <f>Epro_Ra!F$6</f>
        <v>1.4463656642002141</v>
      </c>
      <c r="F7" s="6">
        <f t="shared" si="1"/>
        <v>1.7079181489041884</v>
      </c>
      <c r="G7" s="6">
        <f t="shared" si="0"/>
        <v>1.9694706336081629</v>
      </c>
      <c r="H7" s="6">
        <f t="shared" si="0"/>
        <v>2.0607705967555612</v>
      </c>
      <c r="I7" s="6">
        <f t="shared" si="0"/>
        <v>2.1520705599029597</v>
      </c>
      <c r="J7" s="6">
        <f t="shared" si="0"/>
        <v>2.2303276711721582</v>
      </c>
      <c r="K7" s="6">
        <f t="shared" si="0"/>
        <v>2.3085847824413563</v>
      </c>
      <c r="L7" s="35">
        <f t="shared" si="0"/>
        <v>2.4194490234060542</v>
      </c>
      <c r="M7" s="26">
        <f t="shared" si="0"/>
        <v>2.530313264370752</v>
      </c>
      <c r="N7" t="s">
        <v>4</v>
      </c>
      <c r="O7" s="8" t="s">
        <v>19</v>
      </c>
    </row>
    <row r="8" spans="1:15" x14ac:dyDescent="0.25">
      <c r="A8" s="2">
        <v>6</v>
      </c>
      <c r="B8" s="37" t="s">
        <v>5</v>
      </c>
      <c r="C8" s="40" t="str">
        <f>Epro_Ra!C$6</f>
        <v>CRU</v>
      </c>
      <c r="D8" s="6">
        <f>Epro_Ra!D$7</f>
        <v>1</v>
      </c>
      <c r="E8" s="22">
        <f>Epro_Ra!F$6</f>
        <v>1.4463656642002141</v>
      </c>
      <c r="F8" s="6">
        <f t="shared" si="1"/>
        <v>1.7079181489041884</v>
      </c>
      <c r="G8" s="6">
        <f t="shared" si="0"/>
        <v>1.9694706336081629</v>
      </c>
      <c r="H8" s="6">
        <f t="shared" si="0"/>
        <v>2.0607705967555612</v>
      </c>
      <c r="I8" s="6">
        <f t="shared" si="0"/>
        <v>2.1520705599029597</v>
      </c>
      <c r="J8" s="6">
        <f t="shared" si="0"/>
        <v>2.2303276711721582</v>
      </c>
      <c r="K8" s="6">
        <f t="shared" si="0"/>
        <v>2.3085847824413563</v>
      </c>
      <c r="L8" s="35">
        <f t="shared" si="0"/>
        <v>2.4194490234060542</v>
      </c>
      <c r="M8" s="26">
        <f t="shared" si="0"/>
        <v>2.530313264370752</v>
      </c>
      <c r="N8" s="15" t="s">
        <v>5</v>
      </c>
      <c r="O8" s="1" t="s">
        <v>18</v>
      </c>
    </row>
    <row r="9" spans="1:15" x14ac:dyDescent="0.25">
      <c r="A9" s="21">
        <v>7</v>
      </c>
      <c r="B9" s="37" t="s">
        <v>6</v>
      </c>
      <c r="C9" s="40" t="str">
        <f>Epro_Ra!C$6</f>
        <v>CRU</v>
      </c>
      <c r="D9" s="6">
        <f>Epro_Ra!D$7</f>
        <v>1</v>
      </c>
      <c r="E9" s="22">
        <f>Epro_Ra!F$6</f>
        <v>1.4463656642002141</v>
      </c>
      <c r="F9" s="6">
        <f t="shared" si="1"/>
        <v>1.7079181489041884</v>
      </c>
      <c r="G9" s="6">
        <f t="shared" si="0"/>
        <v>1.9694706336081629</v>
      </c>
      <c r="H9" s="6">
        <f t="shared" si="0"/>
        <v>2.0607705967555612</v>
      </c>
      <c r="I9" s="6">
        <f t="shared" si="0"/>
        <v>2.1520705599029597</v>
      </c>
      <c r="J9" s="6">
        <f t="shared" si="0"/>
        <v>2.2303276711721582</v>
      </c>
      <c r="K9" s="6">
        <f t="shared" si="0"/>
        <v>2.3085847824413563</v>
      </c>
      <c r="L9" s="35">
        <f t="shared" si="0"/>
        <v>2.4194490234060542</v>
      </c>
      <c r="M9" s="26">
        <f t="shared" si="0"/>
        <v>2.530313264370752</v>
      </c>
      <c r="N9" s="15" t="s">
        <v>6</v>
      </c>
      <c r="O9" s="1" t="s">
        <v>18</v>
      </c>
    </row>
    <row r="10" spans="1:15" x14ac:dyDescent="0.25">
      <c r="A10" s="2">
        <v>8</v>
      </c>
      <c r="B10" s="37" t="s">
        <v>7</v>
      </c>
      <c r="C10" s="40" t="str">
        <f>Epro_Ra!C$6</f>
        <v>CRU</v>
      </c>
      <c r="D10" s="6">
        <f>Epro_Ra!D$8</f>
        <v>1</v>
      </c>
      <c r="E10" s="22">
        <f>Epro_Ra!F$6</f>
        <v>1.4463656642002141</v>
      </c>
      <c r="F10" s="6">
        <f t="shared" si="1"/>
        <v>1.7079181489041884</v>
      </c>
      <c r="G10" s="6">
        <f t="shared" si="0"/>
        <v>1.9694706336081629</v>
      </c>
      <c r="H10" s="6">
        <f t="shared" si="0"/>
        <v>2.0607705967555612</v>
      </c>
      <c r="I10" s="6">
        <f t="shared" si="0"/>
        <v>2.1520705599029597</v>
      </c>
      <c r="J10" s="6">
        <f t="shared" si="0"/>
        <v>2.2303276711721582</v>
      </c>
      <c r="K10" s="6">
        <f t="shared" si="0"/>
        <v>2.3085847824413563</v>
      </c>
      <c r="L10" s="35">
        <f t="shared" si="0"/>
        <v>2.4194490234060542</v>
      </c>
      <c r="M10" s="26">
        <f t="shared" si="0"/>
        <v>2.530313264370752</v>
      </c>
      <c r="N10" t="s">
        <v>7</v>
      </c>
      <c r="O10" s="14" t="s">
        <v>20</v>
      </c>
    </row>
    <row r="11" spans="1:15" x14ac:dyDescent="0.25">
      <c r="A11" s="21">
        <v>9</v>
      </c>
      <c r="B11" s="37" t="s">
        <v>8</v>
      </c>
      <c r="C11" s="40" t="str">
        <f>Epro_Ra!C$6</f>
        <v>CRU</v>
      </c>
      <c r="D11" s="6">
        <f>Epro_Ra!D$12</f>
        <v>1</v>
      </c>
      <c r="E11" s="22">
        <f>Epro_Ra!F$6</f>
        <v>1.4463656642002141</v>
      </c>
      <c r="F11" s="6">
        <f t="shared" si="1"/>
        <v>1.7079181489041884</v>
      </c>
      <c r="G11" s="6">
        <f t="shared" si="0"/>
        <v>1.9694706336081629</v>
      </c>
      <c r="H11" s="6">
        <f t="shared" si="0"/>
        <v>2.0607705967555612</v>
      </c>
      <c r="I11" s="6">
        <f t="shared" si="0"/>
        <v>2.1520705599029597</v>
      </c>
      <c r="J11" s="6">
        <f t="shared" si="0"/>
        <v>2.2303276711721582</v>
      </c>
      <c r="K11" s="6">
        <f t="shared" si="0"/>
        <v>2.3085847824413563</v>
      </c>
      <c r="L11" s="35">
        <f t="shared" si="0"/>
        <v>2.4194490234060542</v>
      </c>
      <c r="M11" s="26">
        <f t="shared" si="0"/>
        <v>2.530313264370752</v>
      </c>
      <c r="N11" t="s">
        <v>8</v>
      </c>
      <c r="O11" s="11" t="s">
        <v>8</v>
      </c>
    </row>
    <row r="12" spans="1:15" x14ac:dyDescent="0.25">
      <c r="A12" s="2">
        <v>10</v>
      </c>
      <c r="B12" s="37" t="s">
        <v>9</v>
      </c>
      <c r="C12" s="40" t="str">
        <f>Epro_Ra!C$6</f>
        <v>CRU</v>
      </c>
      <c r="D12" s="6">
        <f>Epro_Ra!D$15</f>
        <v>1</v>
      </c>
      <c r="E12" s="22">
        <f>Epro_Ra!F$6</f>
        <v>1.4463656642002141</v>
      </c>
      <c r="F12" s="6">
        <f t="shared" si="1"/>
        <v>1.7079181489041884</v>
      </c>
      <c r="G12" s="6">
        <f t="shared" si="0"/>
        <v>1.9694706336081629</v>
      </c>
      <c r="H12" s="6">
        <f t="shared" si="0"/>
        <v>2.0607705967555612</v>
      </c>
      <c r="I12" s="6">
        <f t="shared" si="0"/>
        <v>2.1520705599029597</v>
      </c>
      <c r="J12" s="6">
        <f t="shared" si="0"/>
        <v>2.2303276711721582</v>
      </c>
      <c r="K12" s="6">
        <f t="shared" si="0"/>
        <v>2.3085847824413563</v>
      </c>
      <c r="L12" s="35">
        <f t="shared" si="0"/>
        <v>2.4194490234060542</v>
      </c>
      <c r="M12" s="26">
        <f t="shared" si="0"/>
        <v>2.530313264370752</v>
      </c>
      <c r="N12" t="s">
        <v>9</v>
      </c>
      <c r="O12" s="9" t="s">
        <v>21</v>
      </c>
    </row>
    <row r="13" spans="1:15" x14ac:dyDescent="0.25">
      <c r="A13" s="21">
        <v>11</v>
      </c>
      <c r="B13" s="37" t="s">
        <v>10</v>
      </c>
      <c r="C13" s="40" t="str">
        <f>Epro_Ra!C$6</f>
        <v>CRU</v>
      </c>
      <c r="D13" s="6">
        <f>Epro_Ra!D$10</f>
        <v>1</v>
      </c>
      <c r="E13" s="22">
        <f>Epro_Ra!F$6</f>
        <v>1.4463656642002141</v>
      </c>
      <c r="F13" s="6">
        <f t="shared" si="1"/>
        <v>1.7079181489041884</v>
      </c>
      <c r="G13" s="6">
        <f t="shared" si="0"/>
        <v>1.9694706336081629</v>
      </c>
      <c r="H13" s="6">
        <f t="shared" si="0"/>
        <v>2.0607705967555612</v>
      </c>
      <c r="I13" s="6">
        <f t="shared" si="0"/>
        <v>2.1520705599029597</v>
      </c>
      <c r="J13" s="6">
        <f t="shared" si="0"/>
        <v>2.2303276711721582</v>
      </c>
      <c r="K13" s="6">
        <f t="shared" si="0"/>
        <v>2.3085847824413563</v>
      </c>
      <c r="L13" s="35">
        <f t="shared" si="0"/>
        <v>2.4194490234060542</v>
      </c>
      <c r="M13" s="26">
        <f t="shared" si="0"/>
        <v>2.530313264370752</v>
      </c>
      <c r="N13" t="s">
        <v>10</v>
      </c>
      <c r="O13" s="13" t="s">
        <v>10</v>
      </c>
    </row>
    <row r="14" spans="1:15" x14ac:dyDescent="0.25">
      <c r="A14" s="2">
        <v>12</v>
      </c>
      <c r="B14" s="37" t="s">
        <v>11</v>
      </c>
      <c r="C14" s="40" t="str">
        <f>Epro_Ra!C$6</f>
        <v>CRU</v>
      </c>
      <c r="D14" s="6">
        <f>Epro_Ra!D$14</f>
        <v>1</v>
      </c>
      <c r="E14" s="22">
        <f>Epro_Ra!F$6</f>
        <v>1.4463656642002141</v>
      </c>
      <c r="F14" s="6">
        <f t="shared" si="1"/>
        <v>1.7079181489041884</v>
      </c>
      <c r="G14" s="6">
        <f t="shared" si="0"/>
        <v>1.9694706336081629</v>
      </c>
      <c r="H14" s="6">
        <f t="shared" si="0"/>
        <v>2.0607705967555612</v>
      </c>
      <c r="I14" s="6">
        <f t="shared" si="0"/>
        <v>2.1520705599029597</v>
      </c>
      <c r="J14" s="6">
        <f t="shared" si="0"/>
        <v>2.2303276711721582</v>
      </c>
      <c r="K14" s="6">
        <f t="shared" si="0"/>
        <v>2.3085847824413563</v>
      </c>
      <c r="L14" s="35">
        <f t="shared" si="0"/>
        <v>2.4194490234060542</v>
      </c>
      <c r="M14" s="26">
        <f t="shared" si="0"/>
        <v>2.530313264370752</v>
      </c>
      <c r="N14" t="s">
        <v>11</v>
      </c>
      <c r="O14" s="10" t="s">
        <v>12</v>
      </c>
    </row>
    <row r="15" spans="1:15" x14ac:dyDescent="0.25">
      <c r="A15" s="21">
        <v>13</v>
      </c>
      <c r="B15" s="37" t="s">
        <v>12</v>
      </c>
      <c r="C15" s="40" t="str">
        <f>Epro_Ra!C$6</f>
        <v>CRU</v>
      </c>
      <c r="D15" s="6">
        <f>Epro_Ra!D$14</f>
        <v>1</v>
      </c>
      <c r="E15" s="22">
        <f>Epro_Ra!F$6</f>
        <v>1.4463656642002141</v>
      </c>
      <c r="F15" s="6">
        <f t="shared" si="1"/>
        <v>1.7079181489041884</v>
      </c>
      <c r="G15" s="6">
        <f t="shared" si="0"/>
        <v>1.9694706336081629</v>
      </c>
      <c r="H15" s="6">
        <f t="shared" si="0"/>
        <v>2.0607705967555612</v>
      </c>
      <c r="I15" s="6">
        <f t="shared" si="0"/>
        <v>2.1520705599029597</v>
      </c>
      <c r="J15" s="6">
        <f t="shared" si="0"/>
        <v>2.2303276711721582</v>
      </c>
      <c r="K15" s="6">
        <f t="shared" si="0"/>
        <v>2.3085847824413563</v>
      </c>
      <c r="L15" s="35">
        <f t="shared" si="0"/>
        <v>2.4194490234060542</v>
      </c>
      <c r="M15" s="26">
        <f t="shared" si="0"/>
        <v>2.530313264370752</v>
      </c>
      <c r="N15" t="s">
        <v>12</v>
      </c>
      <c r="O15" s="10" t="s">
        <v>12</v>
      </c>
    </row>
    <row r="16" spans="1:15" x14ac:dyDescent="0.25">
      <c r="A16" s="2">
        <v>14</v>
      </c>
      <c r="B16" s="37" t="s">
        <v>13</v>
      </c>
      <c r="C16" s="40" t="str">
        <f>Epro_Ra!C$6</f>
        <v>CRU</v>
      </c>
      <c r="D16" s="6">
        <f>Epro_Ra!D$15</f>
        <v>1</v>
      </c>
      <c r="E16" s="22">
        <f>Epro_Ra!F$6</f>
        <v>1.4463656642002141</v>
      </c>
      <c r="F16" s="6">
        <f t="shared" si="1"/>
        <v>1.7079181489041884</v>
      </c>
      <c r="G16" s="6">
        <f t="shared" si="0"/>
        <v>1.9694706336081629</v>
      </c>
      <c r="H16" s="6">
        <f t="shared" si="0"/>
        <v>2.0607705967555612</v>
      </c>
      <c r="I16" s="6">
        <f t="shared" si="0"/>
        <v>2.1520705599029597</v>
      </c>
      <c r="J16" s="6">
        <f t="shared" si="0"/>
        <v>2.2303276711721582</v>
      </c>
      <c r="K16" s="6">
        <f t="shared" si="0"/>
        <v>2.3085847824413563</v>
      </c>
      <c r="L16" s="35">
        <f t="shared" si="0"/>
        <v>2.4194490234060542</v>
      </c>
      <c r="M16" s="26">
        <f t="shared" si="0"/>
        <v>2.530313264370752</v>
      </c>
      <c r="N16" t="s">
        <v>13</v>
      </c>
      <c r="O16" s="9" t="s">
        <v>21</v>
      </c>
    </row>
    <row r="17" spans="1:15" x14ac:dyDescent="0.25">
      <c r="A17" s="21">
        <v>15</v>
      </c>
      <c r="B17" s="37" t="s">
        <v>33</v>
      </c>
      <c r="C17" s="40" t="str">
        <f>Epro_Ra!C$6</f>
        <v>CRU</v>
      </c>
      <c r="D17" s="6">
        <f>Epro_Ra!D$11</f>
        <v>1</v>
      </c>
      <c r="E17" s="22">
        <f>Epro_Ra!F$6</f>
        <v>1.4463656642002141</v>
      </c>
      <c r="F17" s="6">
        <f t="shared" si="1"/>
        <v>1.7079181489041884</v>
      </c>
      <c r="G17" s="6">
        <f t="shared" si="0"/>
        <v>1.9694706336081629</v>
      </c>
      <c r="H17" s="6">
        <f t="shared" si="0"/>
        <v>2.0607705967555612</v>
      </c>
      <c r="I17" s="6">
        <f t="shared" si="0"/>
        <v>2.1520705599029597</v>
      </c>
      <c r="J17" s="6">
        <f t="shared" si="0"/>
        <v>2.2303276711721582</v>
      </c>
      <c r="K17" s="6">
        <f t="shared" si="0"/>
        <v>2.3085847824413563</v>
      </c>
      <c r="L17" s="35">
        <f t="shared" si="0"/>
        <v>2.4194490234060542</v>
      </c>
      <c r="M17" s="26">
        <f t="shared" si="0"/>
        <v>2.530313264370752</v>
      </c>
      <c r="N17" s="15" t="s">
        <v>14</v>
      </c>
      <c r="O17" s="16" t="s">
        <v>24</v>
      </c>
    </row>
    <row r="18" spans="1:15" x14ac:dyDescent="0.25">
      <c r="A18" s="2">
        <v>16</v>
      </c>
      <c r="B18" s="37" t="s">
        <v>34</v>
      </c>
      <c r="C18" s="40" t="str">
        <f>Epro_Ra!C$6</f>
        <v>CRU</v>
      </c>
      <c r="D18" s="6">
        <f>Epro_Ra!D$13</f>
        <v>1</v>
      </c>
      <c r="E18" s="22">
        <f>Epro_Ra!F$6</f>
        <v>1.4463656642002141</v>
      </c>
      <c r="F18" s="6">
        <f t="shared" si="1"/>
        <v>1.7079181489041884</v>
      </c>
      <c r="G18" s="6">
        <f t="shared" si="0"/>
        <v>1.9694706336081629</v>
      </c>
      <c r="H18" s="6">
        <f t="shared" si="0"/>
        <v>2.0607705967555612</v>
      </c>
      <c r="I18" s="6">
        <f t="shared" si="0"/>
        <v>2.1520705599029597</v>
      </c>
      <c r="J18" s="6">
        <f t="shared" si="0"/>
        <v>2.2303276711721582</v>
      </c>
      <c r="K18" s="6">
        <f t="shared" si="0"/>
        <v>2.3085847824413563</v>
      </c>
      <c r="L18" s="35">
        <f t="shared" si="0"/>
        <v>2.4194490234060542</v>
      </c>
      <c r="M18" s="26">
        <f t="shared" si="0"/>
        <v>2.530313264370752</v>
      </c>
      <c r="N18" s="15" t="s">
        <v>15</v>
      </c>
      <c r="O18" s="12" t="s">
        <v>22</v>
      </c>
    </row>
    <row r="19" spans="1:15" x14ac:dyDescent="0.25">
      <c r="A19" s="21">
        <v>17</v>
      </c>
      <c r="B19" s="37" t="s">
        <v>22</v>
      </c>
      <c r="C19" s="40" t="str">
        <f>Epro_Ra!C$6</f>
        <v>CRU</v>
      </c>
      <c r="D19" s="6">
        <f>Epro_Ra!D$13</f>
        <v>1</v>
      </c>
      <c r="E19" s="22">
        <f>Epro_Ra!F$6</f>
        <v>1.4463656642002141</v>
      </c>
      <c r="F19" s="6">
        <f t="shared" si="1"/>
        <v>1.7079181489041884</v>
      </c>
      <c r="G19" s="6">
        <f t="shared" si="1"/>
        <v>1.9694706336081629</v>
      </c>
      <c r="H19" s="6">
        <f t="shared" si="1"/>
        <v>2.0607705967555612</v>
      </c>
      <c r="I19" s="6">
        <f t="shared" si="1"/>
        <v>2.1520705599029597</v>
      </c>
      <c r="J19" s="6">
        <f t="shared" si="1"/>
        <v>2.2303276711721582</v>
      </c>
      <c r="K19" s="6">
        <f t="shared" si="1"/>
        <v>2.3085847824413563</v>
      </c>
      <c r="L19" s="35">
        <f t="shared" si="1"/>
        <v>2.4194490234060542</v>
      </c>
      <c r="M19" s="26">
        <f t="shared" si="1"/>
        <v>2.530313264370752</v>
      </c>
      <c r="N19" t="s">
        <v>16</v>
      </c>
      <c r="O19" s="12" t="s">
        <v>22</v>
      </c>
    </row>
    <row r="20" spans="1:15" x14ac:dyDescent="0.25">
      <c r="A20" s="2">
        <v>18</v>
      </c>
      <c r="B20" s="37" t="s">
        <v>21</v>
      </c>
      <c r="C20" s="40" t="str">
        <f>Epro_Ra!C$6</f>
        <v>CRU</v>
      </c>
      <c r="D20" s="6">
        <f>Epro_Ra!D$15</f>
        <v>1</v>
      </c>
      <c r="E20" s="22">
        <f>Epro_Ra!F$6</f>
        <v>1.4463656642002141</v>
      </c>
      <c r="F20" s="6">
        <f t="shared" si="1"/>
        <v>1.7079181489041884</v>
      </c>
      <c r="G20" s="6">
        <f t="shared" si="1"/>
        <v>1.9694706336081629</v>
      </c>
      <c r="H20" s="6">
        <f t="shared" si="1"/>
        <v>2.0607705967555612</v>
      </c>
      <c r="I20" s="6">
        <f t="shared" si="1"/>
        <v>2.1520705599029597</v>
      </c>
      <c r="J20" s="6">
        <f t="shared" si="1"/>
        <v>2.2303276711721582</v>
      </c>
      <c r="K20" s="6">
        <f t="shared" si="1"/>
        <v>2.3085847824413563</v>
      </c>
      <c r="L20" s="35">
        <f t="shared" si="1"/>
        <v>2.4194490234060542</v>
      </c>
      <c r="M20" s="26">
        <f t="shared" si="1"/>
        <v>2.530313264370752</v>
      </c>
      <c r="N20" s="15" t="s">
        <v>17</v>
      </c>
      <c r="O20" s="9" t="s">
        <v>21</v>
      </c>
    </row>
    <row r="22" spans="1:15" x14ac:dyDescent="0.25">
      <c r="F22" s="6"/>
      <c r="G22" s="6"/>
    </row>
    <row r="24" spans="1:15" x14ac:dyDescent="0.25">
      <c r="I24" t="s">
        <v>31</v>
      </c>
    </row>
    <row r="25" spans="1:15" x14ac:dyDescent="0.25">
      <c r="D25" s="43" t="s">
        <v>48</v>
      </c>
    </row>
    <row r="26" spans="1:15" ht="18" x14ac:dyDescent="0.25">
      <c r="C26" s="27">
        <v>2010</v>
      </c>
      <c r="D26" s="41"/>
      <c r="E26" s="42" t="s">
        <v>35</v>
      </c>
      <c r="F26" s="42" t="s">
        <v>36</v>
      </c>
      <c r="G26" s="42" t="s">
        <v>37</v>
      </c>
      <c r="H26" s="42" t="s">
        <v>38</v>
      </c>
      <c r="I26" s="42" t="s">
        <v>39</v>
      </c>
      <c r="J26" s="42" t="s">
        <v>40</v>
      </c>
      <c r="K26" s="42" t="s">
        <v>41</v>
      </c>
    </row>
    <row r="27" spans="1:15" ht="16.5" customHeight="1" thickBot="1" x14ac:dyDescent="0.3">
      <c r="D27" s="46" t="s">
        <v>42</v>
      </c>
      <c r="E27" s="47"/>
      <c r="F27" s="47"/>
      <c r="G27" s="47"/>
      <c r="H27" s="47"/>
      <c r="I27" s="47"/>
      <c r="J27" s="47"/>
      <c r="K27" s="47"/>
    </row>
    <row r="28" spans="1:15" x14ac:dyDescent="0.25">
      <c r="C28" s="26">
        <f>[1]Vergleich_ETP!B20</f>
        <v>11.089335965071539</v>
      </c>
      <c r="D28" s="41" t="s">
        <v>43</v>
      </c>
      <c r="E28" s="42">
        <v>15.1</v>
      </c>
      <c r="F28" s="42">
        <v>15.8</v>
      </c>
      <c r="G28" s="42">
        <v>16.5</v>
      </c>
      <c r="H28" s="42">
        <v>17.100000000000001</v>
      </c>
      <c r="I28" s="42">
        <v>17.7</v>
      </c>
      <c r="J28" s="42">
        <v>19</v>
      </c>
      <c r="K28" s="42">
        <v>19.399999999999999</v>
      </c>
    </row>
    <row r="29" spans="1:15" x14ac:dyDescent="0.25">
      <c r="C29" s="26">
        <f>[1]Vergleich_ETP!B21</f>
        <v>5.9607659999999996</v>
      </c>
      <c r="D29" s="41" t="s">
        <v>44</v>
      </c>
      <c r="E29" s="42">
        <v>7.9</v>
      </c>
      <c r="F29" s="42">
        <v>8.1999999999999993</v>
      </c>
      <c r="G29" s="42">
        <v>8.6</v>
      </c>
      <c r="H29" s="42">
        <v>8.8000000000000007</v>
      </c>
      <c r="I29" s="42">
        <v>9</v>
      </c>
      <c r="J29" s="42">
        <v>10</v>
      </c>
      <c r="K29" s="42">
        <v>10.3</v>
      </c>
    </row>
    <row r="30" spans="1:15" x14ac:dyDescent="0.25">
      <c r="C30" s="26">
        <f>[1]Vergleich_ETP!B22</f>
        <v>3.0308629043264634</v>
      </c>
      <c r="D30" s="41" t="s">
        <v>45</v>
      </c>
      <c r="E30" s="42">
        <v>3</v>
      </c>
      <c r="F30" s="42">
        <v>3.1</v>
      </c>
      <c r="G30" s="42">
        <v>3.2</v>
      </c>
      <c r="H30" s="42">
        <v>3.3</v>
      </c>
      <c r="I30" s="42">
        <v>3.3</v>
      </c>
      <c r="J30" s="42">
        <v>3.4</v>
      </c>
      <c r="K30" s="42">
        <v>3.4</v>
      </c>
    </row>
    <row r="31" spans="1:15" ht="18.75" thickBot="1" x14ac:dyDescent="0.3">
      <c r="D31" s="41" t="s">
        <v>46</v>
      </c>
      <c r="E31" s="42">
        <v>1.3</v>
      </c>
      <c r="F31" s="42">
        <v>1.3</v>
      </c>
      <c r="G31" s="42">
        <v>1.3</v>
      </c>
      <c r="H31" s="42">
        <v>1.3</v>
      </c>
      <c r="I31" s="42">
        <v>1.3</v>
      </c>
      <c r="J31" s="42">
        <v>1.3</v>
      </c>
      <c r="K31" s="42">
        <v>1.3</v>
      </c>
    </row>
    <row r="32" spans="1:15" ht="18.75" thickBot="1" x14ac:dyDescent="0.3">
      <c r="D32" s="48" t="s">
        <v>47</v>
      </c>
      <c r="E32" s="49"/>
      <c r="F32" s="49"/>
      <c r="G32" s="49"/>
      <c r="H32" s="49"/>
      <c r="I32" s="49"/>
      <c r="J32" s="49"/>
      <c r="K32" s="49"/>
    </row>
    <row r="34" spans="2:11" x14ac:dyDescent="0.25">
      <c r="J34" s="44" t="s">
        <v>50</v>
      </c>
    </row>
    <row r="35" spans="2:11" x14ac:dyDescent="0.25">
      <c r="C35">
        <v>2010</v>
      </c>
      <c r="D35">
        <v>2015</v>
      </c>
      <c r="E35">
        <v>2020</v>
      </c>
      <c r="F35">
        <f>E35+5</f>
        <v>2025</v>
      </c>
      <c r="G35">
        <f t="shared" ref="G35:K35" si="2">F35+5</f>
        <v>2030</v>
      </c>
      <c r="H35">
        <f t="shared" si="2"/>
        <v>2035</v>
      </c>
      <c r="I35">
        <f t="shared" si="2"/>
        <v>2040</v>
      </c>
      <c r="J35" s="44">
        <f t="shared" si="2"/>
        <v>2045</v>
      </c>
      <c r="K35">
        <f t="shared" si="2"/>
        <v>2050</v>
      </c>
    </row>
    <row r="36" spans="2:11" x14ac:dyDescent="0.25">
      <c r="B36" s="38" t="s">
        <v>49</v>
      </c>
      <c r="C36" s="27">
        <f>C28/$C$28</f>
        <v>1</v>
      </c>
      <c r="D36" s="6">
        <f>C36+(E36-C36)/2</f>
        <v>1.1808342739168958</v>
      </c>
      <c r="E36" s="6">
        <f t="shared" ref="E36:K36" si="3">E28/$C$28</f>
        <v>1.3616685478337915</v>
      </c>
      <c r="F36" s="6">
        <f t="shared" si="3"/>
        <v>1.4247922553492653</v>
      </c>
      <c r="G36" s="6">
        <f t="shared" si="3"/>
        <v>1.4879159628647392</v>
      </c>
      <c r="H36" s="6">
        <f t="shared" si="3"/>
        <v>1.5420219978780025</v>
      </c>
      <c r="I36" s="6">
        <f t="shared" si="3"/>
        <v>1.5961280328912655</v>
      </c>
      <c r="J36" s="45">
        <f>AVERAGE(K36,I36)</f>
        <v>1.6727782491600549</v>
      </c>
      <c r="K36" s="6">
        <f t="shared" si="3"/>
        <v>1.7494284654288446</v>
      </c>
    </row>
  </sheetData>
  <mergeCells count="2">
    <mergeCell ref="D27:K27"/>
    <mergeCell ref="D32:K32"/>
  </mergeCells>
  <conditionalFormatting sqref="F22:G22 C3:M20">
    <cfRule type="cellIs" dxfId="1" priority="1" operator="equal">
      <formula>0</formula>
    </cfRule>
  </conditionalFormatting>
  <hyperlinks>
    <hyperlink ref="D25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4" sqref="E4"/>
    </sheetView>
  </sheetViews>
  <sheetFormatPr baseColWidth="10" defaultRowHeight="15" x14ac:dyDescent="0.25"/>
  <cols>
    <col min="2" max="2" width="11.42578125" style="38"/>
    <col min="3" max="3" width="11.42578125" style="27"/>
    <col min="13" max="13" width="11.42578125" style="27"/>
  </cols>
  <sheetData>
    <row r="1" spans="1:15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5" s="23" customFormat="1" ht="15.75" thickBot="1" x14ac:dyDescent="0.3">
      <c r="C2" s="25"/>
      <c r="D2" s="24">
        <v>2007</v>
      </c>
      <c r="E2" s="24">
        <v>2010</v>
      </c>
      <c r="F2" s="24">
        <v>2015</v>
      </c>
      <c r="G2" s="24">
        <v>2020</v>
      </c>
      <c r="H2" s="24">
        <v>2025</v>
      </c>
      <c r="I2" s="24">
        <v>2030</v>
      </c>
      <c r="J2" s="24">
        <v>2035</v>
      </c>
      <c r="K2" s="24">
        <v>2040</v>
      </c>
      <c r="L2" s="24">
        <v>2045</v>
      </c>
      <c r="M2" s="28">
        <v>2050</v>
      </c>
      <c r="N2" s="32" t="s">
        <v>25</v>
      </c>
      <c r="O2" s="32" t="s">
        <v>26</v>
      </c>
    </row>
    <row r="3" spans="1:15" x14ac:dyDescent="0.25">
      <c r="A3" s="21">
        <v>1</v>
      </c>
      <c r="B3" s="36" t="s">
        <v>0</v>
      </c>
      <c r="C3" s="40" t="str">
        <f>Epro_Ra!C$6</f>
        <v>CRU</v>
      </c>
      <c r="D3" s="22">
        <f>Epro_Ra!D$6</f>
        <v>1</v>
      </c>
      <c r="E3" s="22">
        <f>Epro_Ra!F$6</f>
        <v>1.4463656642002141</v>
      </c>
      <c r="F3" s="22">
        <f>Epro_Ra!G$6</f>
        <v>1.6620056359537005</v>
      </c>
      <c r="G3" s="22">
        <f>Epro_Ra!H$6</f>
        <v>1.8145314696329957</v>
      </c>
      <c r="H3" s="22">
        <f>Epro_Ra!I$6</f>
        <v>1.9144621882504649</v>
      </c>
      <c r="I3" s="22">
        <f>Epro_Ra!J$6</f>
        <v>1.9723168148184735</v>
      </c>
      <c r="J3" s="22">
        <f>Epro_Ra!K$6</f>
        <v>2.0051887617321147</v>
      </c>
      <c r="K3" s="22">
        <f>Epro_Ra!L$6</f>
        <v>2.0380607086457561</v>
      </c>
      <c r="L3" s="34">
        <f>Epro_Ra!M$6</f>
        <v>2.0512094874112123</v>
      </c>
      <c r="M3" s="39">
        <f>Epro_Ra!N$6</f>
        <v>2.0643582661766691</v>
      </c>
      <c r="N3" s="15" t="s">
        <v>0</v>
      </c>
      <c r="O3" s="7" t="s">
        <v>1</v>
      </c>
    </row>
    <row r="4" spans="1:15" s="15" customFormat="1" x14ac:dyDescent="0.25">
      <c r="A4" s="2">
        <v>2</v>
      </c>
      <c r="B4" s="37" t="s">
        <v>1</v>
      </c>
      <c r="C4" s="40" t="str">
        <f>Epro_Ra!C$6</f>
        <v>CRU</v>
      </c>
      <c r="D4" s="6">
        <f>Epro_Ra!D$6</f>
        <v>1</v>
      </c>
      <c r="E4" s="6">
        <f>Epro_Ra!F$6</f>
        <v>1.4463656642002141</v>
      </c>
      <c r="F4" s="6">
        <f>Epro_Ra!G$6</f>
        <v>1.6620056359537005</v>
      </c>
      <c r="G4" s="6">
        <f>Epro_Ra!H$6</f>
        <v>1.8145314696329957</v>
      </c>
      <c r="H4" s="6">
        <f>Epro_Ra!I$6</f>
        <v>1.9144621882504649</v>
      </c>
      <c r="I4" s="6">
        <f>Epro_Ra!J$6</f>
        <v>1.9723168148184735</v>
      </c>
      <c r="J4" s="6">
        <f>Epro_Ra!K$6</f>
        <v>2.0051887617321147</v>
      </c>
      <c r="K4" s="6">
        <f>Epro_Ra!L$6</f>
        <v>2.0380607086457561</v>
      </c>
      <c r="L4" s="35">
        <f>Epro_Ra!M$6</f>
        <v>2.0512094874112123</v>
      </c>
      <c r="M4" s="26">
        <f>Epro_Ra!N$6</f>
        <v>2.0643582661766691</v>
      </c>
      <c r="N4" s="15" t="s">
        <v>1</v>
      </c>
      <c r="O4" s="7" t="s">
        <v>1</v>
      </c>
    </row>
    <row r="5" spans="1:15" x14ac:dyDescent="0.25">
      <c r="A5" s="21">
        <v>3</v>
      </c>
      <c r="B5" s="37" t="s">
        <v>2</v>
      </c>
      <c r="C5" s="40" t="str">
        <f>Epro_Ra!C$6</f>
        <v>CRU</v>
      </c>
      <c r="D5" s="6">
        <f>Epro_Ra!D$7</f>
        <v>1</v>
      </c>
      <c r="E5" s="6">
        <f>Epro_Ra!F$7</f>
        <v>1.4463656642002141</v>
      </c>
      <c r="F5" s="6">
        <f>Epro_Ra!G$7</f>
        <v>1.6620056359537005</v>
      </c>
      <c r="G5" s="6">
        <f>Epro_Ra!H$7</f>
        <v>1.8145314696329957</v>
      </c>
      <c r="H5" s="6">
        <f>Epro_Ra!I$7</f>
        <v>1.9144621882504649</v>
      </c>
      <c r="I5" s="6">
        <f>Epro_Ra!J$7</f>
        <v>1.9723168148184735</v>
      </c>
      <c r="J5" s="6">
        <f>Epro_Ra!K$7</f>
        <v>2.0051887617321147</v>
      </c>
      <c r="K5" s="6">
        <f>Epro_Ra!L$7</f>
        <v>2.0380607086457561</v>
      </c>
      <c r="L5" s="35">
        <f>Epro_Ra!M$7</f>
        <v>2.0512094874112123</v>
      </c>
      <c r="M5" s="26">
        <f>Epro_Ra!N$7</f>
        <v>2.0643582661766691</v>
      </c>
      <c r="N5" t="s">
        <v>2</v>
      </c>
      <c r="O5" s="1" t="s">
        <v>18</v>
      </c>
    </row>
    <row r="6" spans="1:15" x14ac:dyDescent="0.25">
      <c r="A6" s="2">
        <v>4</v>
      </c>
      <c r="B6" s="37" t="s">
        <v>3</v>
      </c>
      <c r="C6" s="40" t="str">
        <f>Epro_Ra!C$6</f>
        <v>CRU</v>
      </c>
      <c r="D6" s="6">
        <f>Epro_Ra!D$7</f>
        <v>1</v>
      </c>
      <c r="E6" s="6">
        <f>Epro_Ra!F$7</f>
        <v>1.4463656642002141</v>
      </c>
      <c r="F6" s="6">
        <f>Epro_Ra!G$7</f>
        <v>1.6620056359537005</v>
      </c>
      <c r="G6" s="6">
        <f>Epro_Ra!H$7</f>
        <v>1.8145314696329957</v>
      </c>
      <c r="H6" s="6">
        <f>Epro_Ra!I$7</f>
        <v>1.9144621882504649</v>
      </c>
      <c r="I6" s="6">
        <f>Epro_Ra!J$7</f>
        <v>1.9723168148184735</v>
      </c>
      <c r="J6" s="6">
        <f>Epro_Ra!K$7</f>
        <v>2.0051887617321147</v>
      </c>
      <c r="K6" s="6">
        <f>Epro_Ra!L$7</f>
        <v>2.0380607086457561</v>
      </c>
      <c r="L6" s="35">
        <f>Epro_Ra!M$7</f>
        <v>2.0512094874112123</v>
      </c>
      <c r="M6" s="26">
        <f>Epro_Ra!N$7</f>
        <v>2.0643582661766691</v>
      </c>
      <c r="N6" t="s">
        <v>3</v>
      </c>
      <c r="O6" s="1" t="s">
        <v>18</v>
      </c>
    </row>
    <row r="7" spans="1:15" x14ac:dyDescent="0.25">
      <c r="A7" s="21">
        <v>5</v>
      </c>
      <c r="B7" s="37" t="s">
        <v>4</v>
      </c>
      <c r="C7" s="40" t="str">
        <f>Epro_Ra!C$6</f>
        <v>CRU</v>
      </c>
      <c r="D7" s="6">
        <f>Epro_Ra!D$9</f>
        <v>1</v>
      </c>
      <c r="E7" s="6">
        <f>Epro_Ra!F$9</f>
        <v>1.4463656642002141</v>
      </c>
      <c r="F7" s="6">
        <f>Epro_Ra!G$9</f>
        <v>1.6620056359537005</v>
      </c>
      <c r="G7" s="6">
        <f>Epro_Ra!H$9</f>
        <v>1.8145314696329957</v>
      </c>
      <c r="H7" s="6">
        <f>Epro_Ra!I$9</f>
        <v>1.9144621882504649</v>
      </c>
      <c r="I7" s="6">
        <f>Epro_Ra!J$9</f>
        <v>1.9723168148184735</v>
      </c>
      <c r="J7" s="6">
        <f>Epro_Ra!K$9</f>
        <v>2.0051887617321147</v>
      </c>
      <c r="K7" s="6">
        <f>Epro_Ra!L$9</f>
        <v>2.0380607086457561</v>
      </c>
      <c r="L7" s="35">
        <f>Epro_Ra!M$9</f>
        <v>2.0512094874112123</v>
      </c>
      <c r="M7" s="26">
        <f>Epro_Ra!N$9</f>
        <v>2.0643582661766691</v>
      </c>
      <c r="N7" t="s">
        <v>4</v>
      </c>
      <c r="O7" s="8" t="s">
        <v>19</v>
      </c>
    </row>
    <row r="8" spans="1:15" x14ac:dyDescent="0.25">
      <c r="A8" s="2">
        <v>6</v>
      </c>
      <c r="B8" s="37" t="s">
        <v>5</v>
      </c>
      <c r="C8" s="40" t="str">
        <f>Epro_Ra!C$6</f>
        <v>CRU</v>
      </c>
      <c r="D8" s="6">
        <f>Epro_Ra!D$7</f>
        <v>1</v>
      </c>
      <c r="E8" s="6">
        <f>Epro_Ra!F$7</f>
        <v>1.4463656642002141</v>
      </c>
      <c r="F8" s="6">
        <f>Epro_Ra!G$7</f>
        <v>1.6620056359537005</v>
      </c>
      <c r="G8" s="6">
        <f>Epro_Ra!H$7</f>
        <v>1.8145314696329957</v>
      </c>
      <c r="H8" s="6">
        <f>Epro_Ra!I$7</f>
        <v>1.9144621882504649</v>
      </c>
      <c r="I8" s="6">
        <f>Epro_Ra!J$7</f>
        <v>1.9723168148184735</v>
      </c>
      <c r="J8" s="6">
        <f>Epro_Ra!K$7</f>
        <v>2.0051887617321147</v>
      </c>
      <c r="K8" s="6">
        <f>Epro_Ra!L$7</f>
        <v>2.0380607086457561</v>
      </c>
      <c r="L8" s="35">
        <f>Epro_Ra!M$7</f>
        <v>2.0512094874112123</v>
      </c>
      <c r="M8" s="26">
        <f>Epro_Ra!N$7</f>
        <v>2.0643582661766691</v>
      </c>
      <c r="N8" s="15" t="s">
        <v>5</v>
      </c>
      <c r="O8" s="1" t="s">
        <v>18</v>
      </c>
    </row>
    <row r="9" spans="1:15" x14ac:dyDescent="0.25">
      <c r="A9" s="21">
        <v>7</v>
      </c>
      <c r="B9" s="37" t="s">
        <v>6</v>
      </c>
      <c r="C9" s="40" t="str">
        <f>Epro_Ra!C$6</f>
        <v>CRU</v>
      </c>
      <c r="D9" s="6">
        <f>Epro_Ra!D$7</f>
        <v>1</v>
      </c>
      <c r="E9" s="6">
        <f>Epro_Ra!F$7</f>
        <v>1.4463656642002141</v>
      </c>
      <c r="F9" s="6">
        <f>Epro_Ra!G$7</f>
        <v>1.6620056359537005</v>
      </c>
      <c r="G9" s="6">
        <f>Epro_Ra!H$7</f>
        <v>1.8145314696329957</v>
      </c>
      <c r="H9" s="6">
        <f>Epro_Ra!I$7</f>
        <v>1.9144621882504649</v>
      </c>
      <c r="I9" s="6">
        <f>Epro_Ra!J$7</f>
        <v>1.9723168148184735</v>
      </c>
      <c r="J9" s="6">
        <f>Epro_Ra!K$7</f>
        <v>2.0051887617321147</v>
      </c>
      <c r="K9" s="6">
        <f>Epro_Ra!L$7</f>
        <v>2.0380607086457561</v>
      </c>
      <c r="L9" s="35">
        <f>Epro_Ra!M$7</f>
        <v>2.0512094874112123</v>
      </c>
      <c r="M9" s="26">
        <f>Epro_Ra!N$7</f>
        <v>2.0643582661766691</v>
      </c>
      <c r="N9" s="15" t="s">
        <v>6</v>
      </c>
      <c r="O9" s="1" t="s">
        <v>18</v>
      </c>
    </row>
    <row r="10" spans="1:15" x14ac:dyDescent="0.25">
      <c r="A10" s="2">
        <v>8</v>
      </c>
      <c r="B10" s="37" t="s">
        <v>7</v>
      </c>
      <c r="C10" s="40" t="str">
        <f>Epro_Ra!C$6</f>
        <v>CRU</v>
      </c>
      <c r="D10" s="6">
        <f>Epro_Ra!D$8</f>
        <v>1</v>
      </c>
      <c r="E10" s="6">
        <f>Epro_Ra!F$8</f>
        <v>1.4463656642002141</v>
      </c>
      <c r="F10" s="6">
        <f>Epro_Ra!G$8</f>
        <v>1.6620056359537005</v>
      </c>
      <c r="G10" s="6">
        <f>Epro_Ra!H$8</f>
        <v>1.8145314696329957</v>
      </c>
      <c r="H10" s="6">
        <f>Epro_Ra!I$8</f>
        <v>1.9144621882504649</v>
      </c>
      <c r="I10" s="6">
        <f>Epro_Ra!J$8</f>
        <v>1.9723168148184735</v>
      </c>
      <c r="J10" s="6">
        <f>Epro_Ra!K$8</f>
        <v>2.0051887617321147</v>
      </c>
      <c r="K10" s="6">
        <f>Epro_Ra!L$8</f>
        <v>2.0380607086457561</v>
      </c>
      <c r="L10" s="35">
        <f>Epro_Ra!M$8</f>
        <v>2.0512094874112123</v>
      </c>
      <c r="M10" s="26">
        <f>Epro_Ra!N$8</f>
        <v>2.0643582661766691</v>
      </c>
      <c r="N10" t="s">
        <v>7</v>
      </c>
      <c r="O10" s="14" t="s">
        <v>20</v>
      </c>
    </row>
    <row r="11" spans="1:15" x14ac:dyDescent="0.25">
      <c r="A11" s="21">
        <v>9</v>
      </c>
      <c r="B11" s="37" t="s">
        <v>8</v>
      </c>
      <c r="C11" s="40" t="str">
        <f>Epro_Ra!C$6</f>
        <v>CRU</v>
      </c>
      <c r="D11" s="6">
        <f>Epro_Ra!D$12</f>
        <v>1</v>
      </c>
      <c r="E11" s="6">
        <f>Epro_Ra!F$12</f>
        <v>1.4463656642002141</v>
      </c>
      <c r="F11" s="6">
        <f>Epro_Ra!G$12</f>
        <v>1.6620056359537005</v>
      </c>
      <c r="G11" s="6">
        <f>Epro_Ra!H$12</f>
        <v>1.8145314696329957</v>
      </c>
      <c r="H11" s="6">
        <f>Epro_Ra!I$12</f>
        <v>1.9144621882504649</v>
      </c>
      <c r="I11" s="6">
        <f>Epro_Ra!J$12</f>
        <v>1.9723168148184735</v>
      </c>
      <c r="J11" s="6">
        <f>Epro_Ra!K$12</f>
        <v>2.0051887617321147</v>
      </c>
      <c r="K11" s="6">
        <f>Epro_Ra!L$12</f>
        <v>2.0380607086457561</v>
      </c>
      <c r="L11" s="35">
        <f>Epro_Ra!M$12</f>
        <v>2.0512094874112123</v>
      </c>
      <c r="M11" s="26">
        <f>Epro_Ra!N$12</f>
        <v>2.0643582661766691</v>
      </c>
      <c r="N11" t="s">
        <v>8</v>
      </c>
      <c r="O11" s="11" t="s">
        <v>8</v>
      </c>
    </row>
    <row r="12" spans="1:15" x14ac:dyDescent="0.25">
      <c r="A12" s="2">
        <v>10</v>
      </c>
      <c r="B12" s="37" t="s">
        <v>9</v>
      </c>
      <c r="C12" s="40" t="str">
        <f>Epro_Ra!C$6</f>
        <v>CRU</v>
      </c>
      <c r="D12" s="6">
        <f>Epro_Ra!D$15</f>
        <v>1</v>
      </c>
      <c r="E12" s="6">
        <f>Epro_Ra!F$15</f>
        <v>1.4463656642002141</v>
      </c>
      <c r="F12" s="6">
        <f>Epro_Ra!G$15</f>
        <v>1.6620056359537005</v>
      </c>
      <c r="G12" s="6">
        <f>Epro_Ra!H$15</f>
        <v>1.8145314696329957</v>
      </c>
      <c r="H12" s="6">
        <f>Epro_Ra!I$15</f>
        <v>1.9144621882504649</v>
      </c>
      <c r="I12" s="6">
        <f>Epro_Ra!J$15</f>
        <v>1.9723168148184735</v>
      </c>
      <c r="J12" s="6">
        <f>Epro_Ra!K$15</f>
        <v>2.0051887617321147</v>
      </c>
      <c r="K12" s="6">
        <f>Epro_Ra!L$15</f>
        <v>2.0380607086457561</v>
      </c>
      <c r="L12" s="35">
        <f>Epro_Ra!M$15</f>
        <v>2.0512094874112123</v>
      </c>
      <c r="M12" s="26">
        <f>Epro_Ra!N$15</f>
        <v>2.0643582661766691</v>
      </c>
      <c r="N12" t="s">
        <v>9</v>
      </c>
      <c r="O12" s="9" t="s">
        <v>21</v>
      </c>
    </row>
    <row r="13" spans="1:15" x14ac:dyDescent="0.25">
      <c r="A13" s="21">
        <v>11</v>
      </c>
      <c r="B13" s="37" t="s">
        <v>10</v>
      </c>
      <c r="C13" s="40" t="str">
        <f>Epro_Ra!C$6</f>
        <v>CRU</v>
      </c>
      <c r="D13" s="6">
        <f>Epro_Ra!D$10</f>
        <v>1</v>
      </c>
      <c r="E13" s="6">
        <f>Epro_Ra!F$10</f>
        <v>1.4463656642002141</v>
      </c>
      <c r="F13" s="6">
        <f>Epro_Ra!G$10</f>
        <v>1.6620056359537005</v>
      </c>
      <c r="G13" s="6">
        <f>Epro_Ra!H$10</f>
        <v>1.8145314696329957</v>
      </c>
      <c r="H13" s="6">
        <f>Epro_Ra!I$10</f>
        <v>1.9144621882504649</v>
      </c>
      <c r="I13" s="6">
        <f>Epro_Ra!J$10</f>
        <v>1.9723168148184735</v>
      </c>
      <c r="J13" s="6">
        <f>Epro_Ra!K$10</f>
        <v>2.0051887617321147</v>
      </c>
      <c r="K13" s="6">
        <f>Epro_Ra!L$10</f>
        <v>2.0380607086457561</v>
      </c>
      <c r="L13" s="35">
        <f>Epro_Ra!M$10</f>
        <v>2.0512094874112123</v>
      </c>
      <c r="M13" s="26">
        <f>Epro_Ra!N$10</f>
        <v>2.0643582661766691</v>
      </c>
      <c r="N13" t="s">
        <v>10</v>
      </c>
      <c r="O13" s="13" t="s">
        <v>10</v>
      </c>
    </row>
    <row r="14" spans="1:15" x14ac:dyDescent="0.25">
      <c r="A14" s="2">
        <v>12</v>
      </c>
      <c r="B14" s="37" t="s">
        <v>11</v>
      </c>
      <c r="C14" s="40" t="str">
        <f>Epro_Ra!C$6</f>
        <v>CRU</v>
      </c>
      <c r="D14" s="6">
        <f>Epro_Ra!D$14</f>
        <v>1</v>
      </c>
      <c r="E14" s="6">
        <f>Epro_Ra!F$14</f>
        <v>1.4463656642002141</v>
      </c>
      <c r="F14" s="6">
        <f>Epro_Ra!G$14</f>
        <v>1.6620056359537005</v>
      </c>
      <c r="G14" s="6">
        <f>Epro_Ra!H$14</f>
        <v>1.8145314696329957</v>
      </c>
      <c r="H14" s="6">
        <f>Epro_Ra!I$14</f>
        <v>1.9144621882504649</v>
      </c>
      <c r="I14" s="6">
        <f>Epro_Ra!J$14</f>
        <v>1.9723168148184735</v>
      </c>
      <c r="J14" s="6">
        <f>Epro_Ra!K$14</f>
        <v>2.0051887617321147</v>
      </c>
      <c r="K14" s="6">
        <f>Epro_Ra!L$14</f>
        <v>2.0380607086457561</v>
      </c>
      <c r="L14" s="35">
        <f>Epro_Ra!M$14</f>
        <v>2.0512094874112123</v>
      </c>
      <c r="M14" s="26">
        <f>Epro_Ra!N$14</f>
        <v>2.0643582661766691</v>
      </c>
      <c r="N14" t="s">
        <v>11</v>
      </c>
      <c r="O14" s="10" t="s">
        <v>12</v>
      </c>
    </row>
    <row r="15" spans="1:15" x14ac:dyDescent="0.25">
      <c r="A15" s="21">
        <v>13</v>
      </c>
      <c r="B15" s="37" t="s">
        <v>12</v>
      </c>
      <c r="C15" s="40" t="str">
        <f>Epro_Ra!C$6</f>
        <v>CRU</v>
      </c>
      <c r="D15" s="6">
        <f>Epro_Ra!D$14</f>
        <v>1</v>
      </c>
      <c r="E15" s="6">
        <f>Epro_Ra!F$14</f>
        <v>1.4463656642002141</v>
      </c>
      <c r="F15" s="6">
        <f>Epro_Ra!G$14</f>
        <v>1.6620056359537005</v>
      </c>
      <c r="G15" s="6">
        <f>Epro_Ra!H$14</f>
        <v>1.8145314696329957</v>
      </c>
      <c r="H15" s="6">
        <f>Epro_Ra!I$14</f>
        <v>1.9144621882504649</v>
      </c>
      <c r="I15" s="6">
        <f>Epro_Ra!J$14</f>
        <v>1.9723168148184735</v>
      </c>
      <c r="J15" s="6">
        <f>Epro_Ra!K$14</f>
        <v>2.0051887617321147</v>
      </c>
      <c r="K15" s="6">
        <f>Epro_Ra!L$14</f>
        <v>2.0380607086457561</v>
      </c>
      <c r="L15" s="35">
        <f>Epro_Ra!M$14</f>
        <v>2.0512094874112123</v>
      </c>
      <c r="M15" s="26">
        <f>Epro_Ra!N$14</f>
        <v>2.0643582661766691</v>
      </c>
      <c r="N15" t="s">
        <v>12</v>
      </c>
      <c r="O15" s="10" t="s">
        <v>12</v>
      </c>
    </row>
    <row r="16" spans="1:15" x14ac:dyDescent="0.25">
      <c r="A16" s="2">
        <v>14</v>
      </c>
      <c r="B16" s="37" t="s">
        <v>13</v>
      </c>
      <c r="C16" s="40" t="str">
        <f>Epro_Ra!C$6</f>
        <v>CRU</v>
      </c>
      <c r="D16" s="6">
        <f>Epro_Ra!D$15</f>
        <v>1</v>
      </c>
      <c r="E16" s="6">
        <f>Epro_Ra!F$15</f>
        <v>1.4463656642002141</v>
      </c>
      <c r="F16" s="6">
        <f>Epro_Ra!G$15</f>
        <v>1.6620056359537005</v>
      </c>
      <c r="G16" s="6">
        <f>Epro_Ra!H$15</f>
        <v>1.8145314696329957</v>
      </c>
      <c r="H16" s="6">
        <f>Epro_Ra!I$15</f>
        <v>1.9144621882504649</v>
      </c>
      <c r="I16" s="6">
        <f>Epro_Ra!J$15</f>
        <v>1.9723168148184735</v>
      </c>
      <c r="J16" s="6">
        <f>Epro_Ra!K$15</f>
        <v>2.0051887617321147</v>
      </c>
      <c r="K16" s="6">
        <f>Epro_Ra!L$15</f>
        <v>2.0380607086457561</v>
      </c>
      <c r="L16" s="35">
        <f>Epro_Ra!M$15</f>
        <v>2.0512094874112123</v>
      </c>
      <c r="M16" s="26">
        <f>Epro_Ra!N$15</f>
        <v>2.0643582661766691</v>
      </c>
      <c r="N16" t="s">
        <v>13</v>
      </c>
      <c r="O16" s="9" t="s">
        <v>21</v>
      </c>
    </row>
    <row r="17" spans="1:15" x14ac:dyDescent="0.25">
      <c r="A17" s="21">
        <v>15</v>
      </c>
      <c r="B17" s="37" t="s">
        <v>33</v>
      </c>
      <c r="C17" s="40" t="str">
        <f>Epro_Ra!C$6</f>
        <v>CRU</v>
      </c>
      <c r="D17" s="6">
        <f>Epro_Ra!D$11</f>
        <v>1</v>
      </c>
      <c r="E17" s="6">
        <f>Epro_Ra!F$11</f>
        <v>1.4463656642002141</v>
      </c>
      <c r="F17" s="6">
        <f>Epro_Ra!G$11</f>
        <v>1.6620056359537005</v>
      </c>
      <c r="G17" s="6">
        <f>Epro_Ra!H$11</f>
        <v>1.8145314696329957</v>
      </c>
      <c r="H17" s="6">
        <f>Epro_Ra!I$11</f>
        <v>1.9144621882504649</v>
      </c>
      <c r="I17" s="6">
        <f>Epro_Ra!J$11</f>
        <v>1.9723168148184735</v>
      </c>
      <c r="J17" s="6">
        <f>Epro_Ra!K$11</f>
        <v>2.0051887617321147</v>
      </c>
      <c r="K17" s="6">
        <f>Epro_Ra!L$11</f>
        <v>2.0380607086457561</v>
      </c>
      <c r="L17" s="35">
        <f>Epro_Ra!M$11</f>
        <v>2.0512094874112123</v>
      </c>
      <c r="M17" s="26">
        <f>Epro_Ra!N$11</f>
        <v>2.0643582661766691</v>
      </c>
      <c r="N17" s="15" t="s">
        <v>14</v>
      </c>
      <c r="O17" s="16" t="s">
        <v>24</v>
      </c>
    </row>
    <row r="18" spans="1:15" x14ac:dyDescent="0.25">
      <c r="A18" s="2">
        <v>16</v>
      </c>
      <c r="B18" s="37" t="s">
        <v>34</v>
      </c>
      <c r="C18" s="40" t="str">
        <f>Epro_Ra!C$6</f>
        <v>CRU</v>
      </c>
      <c r="D18" s="6">
        <f>Epro_Ra!D$13</f>
        <v>1</v>
      </c>
      <c r="E18" s="6">
        <f>Epro_Ra!F$13</f>
        <v>1.4463656642002141</v>
      </c>
      <c r="F18" s="6">
        <f>Epro_Ra!G$13</f>
        <v>1.6620056359537005</v>
      </c>
      <c r="G18" s="6">
        <f>Epro_Ra!H$13</f>
        <v>1.8145314696329957</v>
      </c>
      <c r="H18" s="6">
        <f>Epro_Ra!I$13</f>
        <v>1.9144621882504649</v>
      </c>
      <c r="I18" s="6">
        <f>Epro_Ra!J$13</f>
        <v>1.9723168148184735</v>
      </c>
      <c r="J18" s="6">
        <f>Epro_Ra!K$13</f>
        <v>2.0051887617321147</v>
      </c>
      <c r="K18" s="6">
        <f>Epro_Ra!L$13</f>
        <v>2.0380607086457561</v>
      </c>
      <c r="L18" s="35">
        <f>Epro_Ra!M$13</f>
        <v>2.0512094874112123</v>
      </c>
      <c r="M18" s="26">
        <f>Epro_Ra!N$13</f>
        <v>2.0643582661766691</v>
      </c>
      <c r="N18" s="15" t="s">
        <v>15</v>
      </c>
      <c r="O18" s="12" t="s">
        <v>22</v>
      </c>
    </row>
    <row r="19" spans="1:15" x14ac:dyDescent="0.25">
      <c r="A19" s="21">
        <v>17</v>
      </c>
      <c r="B19" s="37" t="s">
        <v>22</v>
      </c>
      <c r="C19" s="40" t="str">
        <f>Epro_Ra!C$6</f>
        <v>CRU</v>
      </c>
      <c r="D19" s="6">
        <f>Epro_Ra!D$13</f>
        <v>1</v>
      </c>
      <c r="E19" s="6">
        <f>Epro_Ra!F$13</f>
        <v>1.4463656642002141</v>
      </c>
      <c r="F19" s="6">
        <f>Epro_Ra!G$13</f>
        <v>1.6620056359537005</v>
      </c>
      <c r="G19" s="6">
        <f>Epro_Ra!H$13</f>
        <v>1.8145314696329957</v>
      </c>
      <c r="H19" s="6">
        <f>Epro_Ra!I$13</f>
        <v>1.9144621882504649</v>
      </c>
      <c r="I19" s="6">
        <f>Epro_Ra!J$13</f>
        <v>1.9723168148184735</v>
      </c>
      <c r="J19" s="6">
        <f>Epro_Ra!K$13</f>
        <v>2.0051887617321147</v>
      </c>
      <c r="K19" s="6">
        <f>Epro_Ra!L$13</f>
        <v>2.0380607086457561</v>
      </c>
      <c r="L19" s="35">
        <f>Epro_Ra!M$13</f>
        <v>2.0512094874112123</v>
      </c>
      <c r="M19" s="26">
        <f>Epro_Ra!N$13</f>
        <v>2.0643582661766691</v>
      </c>
      <c r="N19" t="s">
        <v>16</v>
      </c>
      <c r="O19" s="12" t="s">
        <v>22</v>
      </c>
    </row>
    <row r="20" spans="1:15" x14ac:dyDescent="0.25">
      <c r="A20" s="2">
        <v>18</v>
      </c>
      <c r="B20" s="37" t="s">
        <v>21</v>
      </c>
      <c r="C20" s="40" t="str">
        <f>Epro_Ra!C$6</f>
        <v>CRU</v>
      </c>
      <c r="D20" s="6">
        <f>Epro_Ra!D$15</f>
        <v>1</v>
      </c>
      <c r="E20" s="6">
        <f>Epro_Ra!F$15</f>
        <v>1.4463656642002141</v>
      </c>
      <c r="F20" s="6">
        <f>Epro_Ra!G$15</f>
        <v>1.6620056359537005</v>
      </c>
      <c r="G20" s="6">
        <f>Epro_Ra!H$15</f>
        <v>1.8145314696329957</v>
      </c>
      <c r="H20" s="6">
        <f>Epro_Ra!I$15</f>
        <v>1.9144621882504649</v>
      </c>
      <c r="I20" s="6">
        <f>Epro_Ra!J$15</f>
        <v>1.9723168148184735</v>
      </c>
      <c r="J20" s="6">
        <f>Epro_Ra!K$15</f>
        <v>2.0051887617321147</v>
      </c>
      <c r="K20" s="6">
        <f>Epro_Ra!L$15</f>
        <v>2.0380607086457561</v>
      </c>
      <c r="L20" s="35">
        <f>Epro_Ra!M$15</f>
        <v>2.0512094874112123</v>
      </c>
      <c r="M20" s="26">
        <f>Epro_Ra!N$15</f>
        <v>2.0643582661766691</v>
      </c>
      <c r="N20" s="15" t="s">
        <v>17</v>
      </c>
      <c r="O20" s="9" t="s">
        <v>21</v>
      </c>
    </row>
    <row r="24" spans="1:15" x14ac:dyDescent="0.25">
      <c r="I24" t="s">
        <v>31</v>
      </c>
    </row>
  </sheetData>
  <conditionalFormatting sqref="C3:M20">
    <cfRule type="cellIs" dxfId="0" priority="3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0" zoomScaleNormal="90" workbookViewId="0">
      <selection activeCell="E39" sqref="E39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4" width="8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32</v>
      </c>
    </row>
    <row r="4" spans="1:14" x14ac:dyDescent="0.25">
      <c r="A4" s="4"/>
    </row>
    <row r="5" spans="1:14" x14ac:dyDescent="0.25">
      <c r="A5" s="19"/>
      <c r="B5" s="20"/>
      <c r="C5" s="20"/>
      <c r="D5" s="20">
        <f>[2]NEWAGE_PREIS!D16</f>
        <v>2004</v>
      </c>
      <c r="E5" s="20">
        <f>[2]NEWAGE_PREIS!E16</f>
        <v>2005</v>
      </c>
      <c r="F5" s="20">
        <f>[2]NEWAGE_PREIS!F16</f>
        <v>2010</v>
      </c>
      <c r="G5" s="20">
        <f>[2]NEWAGE_PREIS!G16</f>
        <v>2015</v>
      </c>
      <c r="H5" s="20">
        <f>[2]NEWAGE_PREIS!H16</f>
        <v>2020</v>
      </c>
      <c r="I5" s="20">
        <f>[2]NEWAGE_PREIS!I16</f>
        <v>2025</v>
      </c>
      <c r="J5" s="20">
        <f>[2]NEWAGE_PREIS!J16</f>
        <v>2030</v>
      </c>
      <c r="K5" s="20">
        <f>[2]NEWAGE_PREIS!K16</f>
        <v>2035</v>
      </c>
      <c r="L5" s="20">
        <f>[2]NEWAGE_PREIS!L16</f>
        <v>2040</v>
      </c>
      <c r="M5" s="20">
        <f>[2]NEWAGE_PREIS!M16</f>
        <v>2045</v>
      </c>
      <c r="N5" s="20">
        <f>[2]NEWAGE_PREIS!N16</f>
        <v>2050</v>
      </c>
    </row>
    <row r="6" spans="1:14" x14ac:dyDescent="0.25">
      <c r="A6" s="5">
        <v>1</v>
      </c>
      <c r="B6" s="5" t="str">
        <f>[2]NEWAGE_PREIS!C17</f>
        <v>DEU</v>
      </c>
      <c r="C6" s="5" t="str">
        <f>[2]NEWAGE_PREIS!B17</f>
        <v>CRU</v>
      </c>
      <c r="D6" s="17">
        <f>[2]NEWAGE_PREIS!D17</f>
        <v>1</v>
      </c>
      <c r="E6" s="18">
        <f>[2]NEWAGE_PREIS!E17</f>
        <v>1.3836449375866853</v>
      </c>
      <c r="F6" s="18">
        <f>[2]NEWAGE_PREIS!F17</f>
        <v>1.4463656642002141</v>
      </c>
      <c r="G6" s="18">
        <f>[2]NEWAGE_PREIS!G17</f>
        <v>1.6620056359537005</v>
      </c>
      <c r="H6" s="18">
        <f>[2]NEWAGE_PREIS!H17</f>
        <v>1.8145314696329957</v>
      </c>
      <c r="I6" s="18">
        <f>[2]NEWAGE_PREIS!I17</f>
        <v>1.9144621882504649</v>
      </c>
      <c r="J6" s="18">
        <f>[2]NEWAGE_PREIS!J17</f>
        <v>1.9723168148184735</v>
      </c>
      <c r="K6" s="18">
        <f>[2]NEWAGE_PREIS!K17</f>
        <v>2.0051887617321147</v>
      </c>
      <c r="L6" s="18">
        <f>[2]NEWAGE_PREIS!L17</f>
        <v>2.0380607086457561</v>
      </c>
      <c r="M6" s="18">
        <f>[2]NEWAGE_PREIS!M17</f>
        <v>2.0512094874112123</v>
      </c>
      <c r="N6" s="18">
        <f>[2]NEWAGE_PREIS!N17</f>
        <v>2.0643582661766691</v>
      </c>
    </row>
    <row r="7" spans="1:14" x14ac:dyDescent="0.25">
      <c r="A7" s="5">
        <v>2</v>
      </c>
      <c r="B7" s="5" t="str">
        <f>[2]NEWAGE_PREIS!C18</f>
        <v>OEU</v>
      </c>
      <c r="C7" s="5" t="str">
        <f>[2]NEWAGE_PREIS!B18</f>
        <v>CRU</v>
      </c>
      <c r="D7" s="17">
        <f>[2]NEWAGE_PREIS!D18</f>
        <v>1</v>
      </c>
      <c r="E7" s="18">
        <f>[2]NEWAGE_PREIS!E18</f>
        <v>1.3836449375866853</v>
      </c>
      <c r="F7" s="18">
        <f>[2]NEWAGE_PREIS!F18</f>
        <v>1.4463656642002141</v>
      </c>
      <c r="G7" s="18">
        <f>[2]NEWAGE_PREIS!G18</f>
        <v>1.6620056359537005</v>
      </c>
      <c r="H7" s="18">
        <f>[2]NEWAGE_PREIS!H18</f>
        <v>1.8145314696329957</v>
      </c>
      <c r="I7" s="18">
        <f>[2]NEWAGE_PREIS!I18</f>
        <v>1.9144621882504649</v>
      </c>
      <c r="J7" s="18">
        <f>[2]NEWAGE_PREIS!J18</f>
        <v>1.9723168148184735</v>
      </c>
      <c r="K7" s="18">
        <f>[2]NEWAGE_PREIS!K18</f>
        <v>2.0051887617321147</v>
      </c>
      <c r="L7" s="18">
        <f>[2]NEWAGE_PREIS!L18</f>
        <v>2.0380607086457561</v>
      </c>
      <c r="M7" s="18">
        <f>[2]NEWAGE_PREIS!M18</f>
        <v>2.0512094874112123</v>
      </c>
      <c r="N7" s="18">
        <f>[2]NEWAGE_PREIS!N18</f>
        <v>2.0643582661766691</v>
      </c>
    </row>
    <row r="8" spans="1:14" x14ac:dyDescent="0.25">
      <c r="A8" s="5">
        <v>3</v>
      </c>
      <c r="B8" s="5" t="str">
        <f>[2]NEWAGE_PREIS!C19</f>
        <v>NEU</v>
      </c>
      <c r="C8" s="5" t="str">
        <f>[2]NEWAGE_PREIS!B19</f>
        <v>CRU</v>
      </c>
      <c r="D8" s="17">
        <f>[2]NEWAGE_PREIS!D19</f>
        <v>1</v>
      </c>
      <c r="E8" s="18">
        <f>[2]NEWAGE_PREIS!E19</f>
        <v>1.3836449375866853</v>
      </c>
      <c r="F8" s="18">
        <f>[2]NEWAGE_PREIS!F19</f>
        <v>1.4463656642002141</v>
      </c>
      <c r="G8" s="18">
        <f>[2]NEWAGE_PREIS!G19</f>
        <v>1.6620056359537005</v>
      </c>
      <c r="H8" s="18">
        <f>[2]NEWAGE_PREIS!H19</f>
        <v>1.8145314696329957</v>
      </c>
      <c r="I8" s="18">
        <f>[2]NEWAGE_PREIS!I19</f>
        <v>1.9144621882504649</v>
      </c>
      <c r="J8" s="18">
        <f>[2]NEWAGE_PREIS!J19</f>
        <v>1.9723168148184735</v>
      </c>
      <c r="K8" s="18">
        <f>[2]NEWAGE_PREIS!K19</f>
        <v>2.0051887617321147</v>
      </c>
      <c r="L8" s="18">
        <f>[2]NEWAGE_PREIS!L19</f>
        <v>2.0380607086457561</v>
      </c>
      <c r="M8" s="18">
        <f>[2]NEWAGE_PREIS!M19</f>
        <v>2.0512094874112123</v>
      </c>
      <c r="N8" s="18">
        <f>[2]NEWAGE_PREIS!N19</f>
        <v>2.0643582661766691</v>
      </c>
    </row>
    <row r="9" spans="1:14" x14ac:dyDescent="0.25">
      <c r="A9" s="5">
        <v>4</v>
      </c>
      <c r="B9" s="5" t="str">
        <f>[2]NEWAGE_PREIS!C20</f>
        <v>EAB</v>
      </c>
      <c r="C9" s="5" t="str">
        <f>[2]NEWAGE_PREIS!B20</f>
        <v>CRU</v>
      </c>
      <c r="D9" s="17">
        <f>[2]NEWAGE_PREIS!D20</f>
        <v>1</v>
      </c>
      <c r="E9" s="18">
        <f>[2]NEWAGE_PREIS!E20</f>
        <v>1.3836449375866853</v>
      </c>
      <c r="F9" s="18">
        <f>[2]NEWAGE_PREIS!F20</f>
        <v>1.4463656642002141</v>
      </c>
      <c r="G9" s="18">
        <f>[2]NEWAGE_PREIS!G20</f>
        <v>1.6620056359537005</v>
      </c>
      <c r="H9" s="18">
        <f>[2]NEWAGE_PREIS!H20</f>
        <v>1.8145314696329957</v>
      </c>
      <c r="I9" s="18">
        <f>[2]NEWAGE_PREIS!I20</f>
        <v>1.9144621882504649</v>
      </c>
      <c r="J9" s="18">
        <f>[2]NEWAGE_PREIS!J20</f>
        <v>1.9723168148184735</v>
      </c>
      <c r="K9" s="18">
        <f>[2]NEWAGE_PREIS!K20</f>
        <v>2.0051887617321147</v>
      </c>
      <c r="L9" s="18">
        <f>[2]NEWAGE_PREIS!L20</f>
        <v>2.0380607086457561</v>
      </c>
      <c r="M9" s="18">
        <f>[2]NEWAGE_PREIS!M20</f>
        <v>2.0512094874112123</v>
      </c>
      <c r="N9" s="18">
        <f>[2]NEWAGE_PREIS!N20</f>
        <v>2.0643582661766691</v>
      </c>
    </row>
    <row r="10" spans="1:14" x14ac:dyDescent="0.25">
      <c r="A10" s="5">
        <v>5</v>
      </c>
      <c r="B10" s="5" t="str">
        <f>[2]NEWAGE_PREIS!C21</f>
        <v>RUS</v>
      </c>
      <c r="C10" s="5" t="str">
        <f>[2]NEWAGE_PREIS!B21</f>
        <v>CRU</v>
      </c>
      <c r="D10" s="17">
        <f>[2]NEWAGE_PREIS!D21</f>
        <v>1</v>
      </c>
      <c r="E10" s="18">
        <f>[2]NEWAGE_PREIS!E21</f>
        <v>1.3836449375866853</v>
      </c>
      <c r="F10" s="18">
        <f>[2]NEWAGE_PREIS!F21</f>
        <v>1.4463656642002141</v>
      </c>
      <c r="G10" s="18">
        <f>[2]NEWAGE_PREIS!G21</f>
        <v>1.6620056359537005</v>
      </c>
      <c r="H10" s="18">
        <f>[2]NEWAGE_PREIS!H21</f>
        <v>1.8145314696329957</v>
      </c>
      <c r="I10" s="18">
        <f>[2]NEWAGE_PREIS!I21</f>
        <v>1.9144621882504649</v>
      </c>
      <c r="J10" s="18">
        <f>[2]NEWAGE_PREIS!J21</f>
        <v>1.9723168148184735</v>
      </c>
      <c r="K10" s="18">
        <f>[2]NEWAGE_PREIS!K21</f>
        <v>2.0051887617321147</v>
      </c>
      <c r="L10" s="18">
        <f>[2]NEWAGE_PREIS!L21</f>
        <v>2.0380607086457561</v>
      </c>
      <c r="M10" s="18">
        <f>[2]NEWAGE_PREIS!M21</f>
        <v>2.0512094874112123</v>
      </c>
      <c r="N10" s="18">
        <f>[2]NEWAGE_PREIS!N21</f>
        <v>2.0643582661766691</v>
      </c>
    </row>
    <row r="11" spans="1:14" x14ac:dyDescent="0.25">
      <c r="A11" s="5">
        <v>6</v>
      </c>
      <c r="B11" s="5" t="str">
        <f>[2]NEWAGE_PREIS!C22</f>
        <v>RAB</v>
      </c>
      <c r="C11" s="5" t="str">
        <f>[2]NEWAGE_PREIS!B22</f>
        <v>CRU</v>
      </c>
      <c r="D11" s="17">
        <f>[2]NEWAGE_PREIS!D22</f>
        <v>1</v>
      </c>
      <c r="E11" s="18">
        <f>[2]NEWAGE_PREIS!E22</f>
        <v>1.3836449375866853</v>
      </c>
      <c r="F11" s="18">
        <f>[2]NEWAGE_PREIS!F22</f>
        <v>1.4463656642002141</v>
      </c>
      <c r="G11" s="18">
        <f>[2]NEWAGE_PREIS!G22</f>
        <v>1.6620056359537005</v>
      </c>
      <c r="H11" s="18">
        <f>[2]NEWAGE_PREIS!H22</f>
        <v>1.8145314696329957</v>
      </c>
      <c r="I11" s="18">
        <f>[2]NEWAGE_PREIS!I22</f>
        <v>1.9144621882504649</v>
      </c>
      <c r="J11" s="18">
        <f>[2]NEWAGE_PREIS!J22</f>
        <v>1.9723168148184735</v>
      </c>
      <c r="K11" s="18">
        <f>[2]NEWAGE_PREIS!K22</f>
        <v>2.0051887617321147</v>
      </c>
      <c r="L11" s="18">
        <f>[2]NEWAGE_PREIS!L22</f>
        <v>2.0380607086457561</v>
      </c>
      <c r="M11" s="18">
        <f>[2]NEWAGE_PREIS!M22</f>
        <v>2.0512094874112123</v>
      </c>
      <c r="N11" s="18">
        <f>[2]NEWAGE_PREIS!N22</f>
        <v>2.0643582661766691</v>
      </c>
    </row>
    <row r="12" spans="1:14" x14ac:dyDescent="0.25">
      <c r="A12" s="5">
        <v>7</v>
      </c>
      <c r="B12" s="5" t="str">
        <f>[2]NEWAGE_PREIS!C23</f>
        <v>USA</v>
      </c>
      <c r="C12" s="5" t="str">
        <f>[2]NEWAGE_PREIS!B23</f>
        <v>CRU</v>
      </c>
      <c r="D12" s="17">
        <f>[2]NEWAGE_PREIS!D23</f>
        <v>1</v>
      </c>
      <c r="E12" s="18">
        <f>[2]NEWAGE_PREIS!E23</f>
        <v>1.3836449375866853</v>
      </c>
      <c r="F12" s="18">
        <f>[2]NEWAGE_PREIS!F23</f>
        <v>1.4463656642002141</v>
      </c>
      <c r="G12" s="18">
        <f>[2]NEWAGE_PREIS!G23</f>
        <v>1.6620056359537005</v>
      </c>
      <c r="H12" s="18">
        <f>[2]NEWAGE_PREIS!H23</f>
        <v>1.8145314696329957</v>
      </c>
      <c r="I12" s="18">
        <f>[2]NEWAGE_PREIS!I23</f>
        <v>1.9144621882504649</v>
      </c>
      <c r="J12" s="18">
        <f>[2]NEWAGE_PREIS!J23</f>
        <v>1.9723168148184735</v>
      </c>
      <c r="K12" s="18">
        <f>[2]NEWAGE_PREIS!K23</f>
        <v>2.0051887617321147</v>
      </c>
      <c r="L12" s="18">
        <f>[2]NEWAGE_PREIS!L23</f>
        <v>2.0380607086457561</v>
      </c>
      <c r="M12" s="18">
        <f>[2]NEWAGE_PREIS!M23</f>
        <v>2.0512094874112123</v>
      </c>
      <c r="N12" s="18">
        <f>[2]NEWAGE_PREIS!N23</f>
        <v>2.0643582661766691</v>
      </c>
    </row>
    <row r="13" spans="1:14" x14ac:dyDescent="0.25">
      <c r="A13" s="5">
        <v>8</v>
      </c>
      <c r="B13" s="5" t="str">
        <f>[2]NEWAGE_PREIS!C24</f>
        <v>CHI</v>
      </c>
      <c r="C13" s="5" t="str">
        <f>[2]NEWAGE_PREIS!B24</f>
        <v>CRU</v>
      </c>
      <c r="D13" s="17">
        <f>[2]NEWAGE_PREIS!D24</f>
        <v>1</v>
      </c>
      <c r="E13" s="18">
        <f>[2]NEWAGE_PREIS!E24</f>
        <v>1.3836449375866853</v>
      </c>
      <c r="F13" s="18">
        <f>[2]NEWAGE_PREIS!F24</f>
        <v>1.4463656642002141</v>
      </c>
      <c r="G13" s="18">
        <f>[2]NEWAGE_PREIS!G24</f>
        <v>1.6620056359537005</v>
      </c>
      <c r="H13" s="18">
        <f>[2]NEWAGE_PREIS!H24</f>
        <v>1.8145314696329957</v>
      </c>
      <c r="I13" s="18">
        <f>[2]NEWAGE_PREIS!I24</f>
        <v>1.9144621882504649</v>
      </c>
      <c r="J13" s="18">
        <f>[2]NEWAGE_PREIS!J24</f>
        <v>1.9723168148184735</v>
      </c>
      <c r="K13" s="18">
        <f>[2]NEWAGE_PREIS!K24</f>
        <v>2.0051887617321147</v>
      </c>
      <c r="L13" s="18">
        <f>[2]NEWAGE_PREIS!L24</f>
        <v>2.0380607086457561</v>
      </c>
      <c r="M13" s="18">
        <f>[2]NEWAGE_PREIS!M24</f>
        <v>2.0512094874112123</v>
      </c>
      <c r="N13" s="18">
        <f>[2]NEWAGE_PREIS!N24</f>
        <v>2.0643582661766691</v>
      </c>
    </row>
    <row r="14" spans="1:14" x14ac:dyDescent="0.25">
      <c r="A14" s="5">
        <v>9</v>
      </c>
      <c r="B14" s="5" t="str">
        <f>[2]NEWAGE_PREIS!C25</f>
        <v>OPE</v>
      </c>
      <c r="C14" s="5" t="str">
        <f>[2]NEWAGE_PREIS!B25</f>
        <v>CRU</v>
      </c>
      <c r="D14" s="17">
        <f>[2]NEWAGE_PREIS!D25</f>
        <v>1</v>
      </c>
      <c r="E14" s="18">
        <f>[2]NEWAGE_PREIS!E25</f>
        <v>1.3836449375866853</v>
      </c>
      <c r="F14" s="18">
        <f>[2]NEWAGE_PREIS!F25</f>
        <v>1.4463656642002141</v>
      </c>
      <c r="G14" s="18">
        <f>[2]NEWAGE_PREIS!G25</f>
        <v>1.6620056359537005</v>
      </c>
      <c r="H14" s="18">
        <f>[2]NEWAGE_PREIS!H25</f>
        <v>1.8145314696329957</v>
      </c>
      <c r="I14" s="18">
        <f>[2]NEWAGE_PREIS!I25</f>
        <v>1.9144621882504649</v>
      </c>
      <c r="J14" s="18">
        <f>[2]NEWAGE_PREIS!J25</f>
        <v>1.9723168148184735</v>
      </c>
      <c r="K14" s="18">
        <f>[2]NEWAGE_PREIS!K25</f>
        <v>2.0051887617321147</v>
      </c>
      <c r="L14" s="18">
        <f>[2]NEWAGE_PREIS!L25</f>
        <v>2.0380607086457561</v>
      </c>
      <c r="M14" s="18">
        <f>[2]NEWAGE_PREIS!M25</f>
        <v>2.0512094874112123</v>
      </c>
      <c r="N14" s="18">
        <f>[2]NEWAGE_PREIS!N25</f>
        <v>2.0643582661766691</v>
      </c>
    </row>
    <row r="15" spans="1:14" x14ac:dyDescent="0.25">
      <c r="A15" s="5">
        <v>10</v>
      </c>
      <c r="B15" s="5" t="str">
        <f>[2]NEWAGE_PREIS!C26</f>
        <v>ROW</v>
      </c>
      <c r="C15" s="5" t="str">
        <f>[2]NEWAGE_PREIS!B26</f>
        <v>CRU</v>
      </c>
      <c r="D15" s="17">
        <f>[2]NEWAGE_PREIS!D26</f>
        <v>1</v>
      </c>
      <c r="E15" s="18">
        <f>[2]NEWAGE_PREIS!E26</f>
        <v>1.3836449375866853</v>
      </c>
      <c r="F15" s="18">
        <f>[2]NEWAGE_PREIS!F26</f>
        <v>1.4463656642002141</v>
      </c>
      <c r="G15" s="18">
        <f>[2]NEWAGE_PREIS!G26</f>
        <v>1.6620056359537005</v>
      </c>
      <c r="H15" s="18">
        <f>[2]NEWAGE_PREIS!H26</f>
        <v>1.8145314696329957</v>
      </c>
      <c r="I15" s="18">
        <f>[2]NEWAGE_PREIS!I26</f>
        <v>1.9144621882504649</v>
      </c>
      <c r="J15" s="18">
        <f>[2]NEWAGE_PREIS!J26</f>
        <v>1.9723168148184735</v>
      </c>
      <c r="K15" s="18">
        <f>[2]NEWAGE_PREIS!K26</f>
        <v>2.0051887617321147</v>
      </c>
      <c r="L15" s="18">
        <f>[2]NEWAGE_PREIS!L26</f>
        <v>2.0380607086457561</v>
      </c>
      <c r="M15" s="18">
        <f>[2]NEWAGE_PREIS!M26</f>
        <v>2.0512094874112123</v>
      </c>
      <c r="N15" s="18">
        <f>[2]NEWAGE_PREIS!N26</f>
        <v>2.0643582661766691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J22" sqref="J22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3" width="8" customWidth="1"/>
    <col min="14" max="14" width="8" style="33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29</v>
      </c>
    </row>
    <row r="4" spans="1:14" x14ac:dyDescent="0.25">
      <c r="A4" s="4"/>
    </row>
    <row r="5" spans="1:14" x14ac:dyDescent="0.25">
      <c r="A5" s="20"/>
      <c r="B5" s="20"/>
      <c r="C5" s="20"/>
      <c r="D5" s="20">
        <f>[2]NEWAGE_PREIS!D116</f>
        <v>2004</v>
      </c>
      <c r="E5" s="20">
        <f>[2]NEWAGE_PREIS!E116</f>
        <v>2005</v>
      </c>
      <c r="F5" s="20">
        <f>[2]NEWAGE_PREIS!F116</f>
        <v>2010</v>
      </c>
      <c r="G5" s="20">
        <f>[2]NEWAGE_PREIS!G116</f>
        <v>2015</v>
      </c>
      <c r="H5" s="20">
        <f>[2]NEWAGE_PREIS!H116</f>
        <v>2020</v>
      </c>
      <c r="I5" s="20">
        <f>[2]NEWAGE_PREIS!I116</f>
        <v>2025</v>
      </c>
      <c r="J5" s="20">
        <f>[2]NEWAGE_PREIS!J116</f>
        <v>2030</v>
      </c>
      <c r="K5" s="20">
        <f>[2]NEWAGE_PREIS!K116</f>
        <v>2035</v>
      </c>
      <c r="L5" s="20">
        <f>[2]NEWAGE_PREIS!L116</f>
        <v>2040</v>
      </c>
      <c r="M5" s="20">
        <f>[2]NEWAGE_PREIS!M116</f>
        <v>2045</v>
      </c>
      <c r="N5" s="20">
        <f>[2]NEWAGE_PREIS!N116</f>
        <v>2050</v>
      </c>
    </row>
    <row r="6" spans="1:14" x14ac:dyDescent="0.25">
      <c r="A6" s="5">
        <v>1</v>
      </c>
      <c r="B6" s="5" t="str">
        <f>[2]NEWAGE_PREIS!C117</f>
        <v>DEU</v>
      </c>
      <c r="C6" s="5" t="str">
        <f>[2]NEWAGE_PREIS!B117</f>
        <v>CRU</v>
      </c>
      <c r="D6" s="17">
        <f>[2]NEWAGE_PREIS!D117</f>
        <v>1</v>
      </c>
      <c r="E6" s="18">
        <f>[2]NEWAGE_PREIS!E117</f>
        <v>1.3836449375866853</v>
      </c>
      <c r="F6" s="18">
        <f>[2]NEWAGE_PREIS!F117</f>
        <v>1.9490052346651159</v>
      </c>
      <c r="G6" s="18">
        <f>[2]NEWAGE_PREIS!G117</f>
        <v>1.9490052346651159</v>
      </c>
      <c r="H6" s="18">
        <f>[2]NEWAGE_PREIS!H117</f>
        <v>1.9830118690758487</v>
      </c>
      <c r="I6" s="18">
        <f>[2]NEWAGE_PREIS!I117</f>
        <v>2.1466687971774996</v>
      </c>
      <c r="J6" s="18">
        <f>[2]NEWAGE_PREIS!J117</f>
        <v>2.2529395297110391</v>
      </c>
      <c r="K6" s="18">
        <f>[2]NEWAGE_PREIS!K117</f>
        <v>2.3209527985325042</v>
      </c>
      <c r="L6" s="18">
        <f>[2]NEWAGE_PREIS!L117</f>
        <v>2.3868406527032988</v>
      </c>
      <c r="M6" s="18">
        <f>[2]NEWAGE_PREIS!M117</f>
        <v>2.4208472871140319</v>
      </c>
      <c r="N6" s="18">
        <f>[2]NEWAGE_PREIS!N117</f>
        <v>2.4527285068740934</v>
      </c>
    </row>
    <row r="7" spans="1:14" x14ac:dyDescent="0.25">
      <c r="A7" s="5">
        <v>2</v>
      </c>
      <c r="B7" s="5" t="str">
        <f>[2]NEWAGE_PREIS!C118</f>
        <v>OEU</v>
      </c>
      <c r="C7" s="5" t="str">
        <f>[2]NEWAGE_PREIS!B118</f>
        <v>CRU</v>
      </c>
      <c r="D7" s="17">
        <f>[2]NEWAGE_PREIS!D118</f>
        <v>1</v>
      </c>
      <c r="E7" s="18">
        <f>[2]NEWAGE_PREIS!E118</f>
        <v>1.3836449375866853</v>
      </c>
      <c r="F7" s="18">
        <f>[2]NEWAGE_PREIS!F118</f>
        <v>1.9490052346651159</v>
      </c>
      <c r="G7" s="18">
        <f>[2]NEWAGE_PREIS!G118</f>
        <v>1.9490052346651159</v>
      </c>
      <c r="H7" s="18">
        <f>[2]NEWAGE_PREIS!H118</f>
        <v>1.9830118690758487</v>
      </c>
      <c r="I7" s="18">
        <f>[2]NEWAGE_PREIS!I118</f>
        <v>2.1466687971774996</v>
      </c>
      <c r="J7" s="18">
        <f>[2]NEWAGE_PREIS!J118</f>
        <v>2.2529395297110391</v>
      </c>
      <c r="K7" s="18">
        <f>[2]NEWAGE_PREIS!K118</f>
        <v>2.3209527985325042</v>
      </c>
      <c r="L7" s="18">
        <f>[2]NEWAGE_PREIS!L118</f>
        <v>2.3868406527032988</v>
      </c>
      <c r="M7" s="18">
        <f>[2]NEWAGE_PREIS!M118</f>
        <v>2.4208472871140319</v>
      </c>
      <c r="N7" s="18">
        <f>[2]NEWAGE_PREIS!N118</f>
        <v>2.4527285068740934</v>
      </c>
    </row>
    <row r="8" spans="1:14" x14ac:dyDescent="0.25">
      <c r="A8" s="5">
        <v>3</v>
      </c>
      <c r="B8" s="5" t="str">
        <f>[2]NEWAGE_PREIS!C119</f>
        <v>NEU</v>
      </c>
      <c r="C8" s="5" t="str">
        <f>[2]NEWAGE_PREIS!B119</f>
        <v>CRU</v>
      </c>
      <c r="D8" s="17">
        <f>[2]NEWAGE_PREIS!D119</f>
        <v>1</v>
      </c>
      <c r="E8" s="18">
        <f>[2]NEWAGE_PREIS!E119</f>
        <v>1.3836449375866853</v>
      </c>
      <c r="F8" s="18">
        <f>[2]NEWAGE_PREIS!F119</f>
        <v>1.9490052346651159</v>
      </c>
      <c r="G8" s="18">
        <f>[2]NEWAGE_PREIS!G119</f>
        <v>1.9490052346651159</v>
      </c>
      <c r="H8" s="18">
        <f>[2]NEWAGE_PREIS!H119</f>
        <v>1.9830118690758487</v>
      </c>
      <c r="I8" s="18">
        <f>[2]NEWAGE_PREIS!I119</f>
        <v>2.1466687971774996</v>
      </c>
      <c r="J8" s="18">
        <f>[2]NEWAGE_PREIS!J119</f>
        <v>2.2529395297110391</v>
      </c>
      <c r="K8" s="18">
        <f>[2]NEWAGE_PREIS!K119</f>
        <v>2.3209527985325042</v>
      </c>
      <c r="L8" s="18">
        <f>[2]NEWAGE_PREIS!L119</f>
        <v>2.3868406527032988</v>
      </c>
      <c r="M8" s="18">
        <f>[2]NEWAGE_PREIS!M119</f>
        <v>2.4208472871140319</v>
      </c>
      <c r="N8" s="18">
        <f>[2]NEWAGE_PREIS!N119</f>
        <v>2.4527285068740934</v>
      </c>
    </row>
    <row r="9" spans="1:14" x14ac:dyDescent="0.25">
      <c r="A9" s="5">
        <v>4</v>
      </c>
      <c r="B9" s="5" t="str">
        <f>[2]NEWAGE_PREIS!C120</f>
        <v>EAB</v>
      </c>
      <c r="C9" s="5" t="str">
        <f>[2]NEWAGE_PREIS!B120</f>
        <v>CRU</v>
      </c>
      <c r="D9" s="17">
        <f>[2]NEWAGE_PREIS!D120</f>
        <v>1</v>
      </c>
      <c r="E9" s="18">
        <f>[2]NEWAGE_PREIS!E120</f>
        <v>1.3836449375866853</v>
      </c>
      <c r="F9" s="18">
        <f>[2]NEWAGE_PREIS!F120</f>
        <v>1.9490052346651159</v>
      </c>
      <c r="G9" s="18">
        <f>[2]NEWAGE_PREIS!G120</f>
        <v>1.9490052346651159</v>
      </c>
      <c r="H9" s="18">
        <f>[2]NEWAGE_PREIS!H120</f>
        <v>1.9830118690758487</v>
      </c>
      <c r="I9" s="18">
        <f>[2]NEWAGE_PREIS!I120</f>
        <v>2.1466687971774996</v>
      </c>
      <c r="J9" s="18">
        <f>[2]NEWAGE_PREIS!J120</f>
        <v>2.2529395297110391</v>
      </c>
      <c r="K9" s="18">
        <f>[2]NEWAGE_PREIS!K120</f>
        <v>2.3209527985325042</v>
      </c>
      <c r="L9" s="18">
        <f>[2]NEWAGE_PREIS!L120</f>
        <v>2.3868406527032988</v>
      </c>
      <c r="M9" s="18">
        <f>[2]NEWAGE_PREIS!M120</f>
        <v>2.4208472871140319</v>
      </c>
      <c r="N9" s="18">
        <f>[2]NEWAGE_PREIS!N120</f>
        <v>2.4527285068740934</v>
      </c>
    </row>
    <row r="10" spans="1:14" x14ac:dyDescent="0.25">
      <c r="A10" s="5">
        <v>5</v>
      </c>
      <c r="B10" s="5" t="str">
        <f>[2]NEWAGE_PREIS!C121</f>
        <v>RUS</v>
      </c>
      <c r="C10" s="5" t="str">
        <f>[2]NEWAGE_PREIS!B121</f>
        <v>CRU</v>
      </c>
      <c r="D10" s="17">
        <f>[2]NEWAGE_PREIS!D121</f>
        <v>1</v>
      </c>
      <c r="E10" s="18">
        <f>[2]NEWAGE_PREIS!E121</f>
        <v>1.3836449375866853</v>
      </c>
      <c r="F10" s="18">
        <f>[2]NEWAGE_PREIS!F121</f>
        <v>1.9490052346651159</v>
      </c>
      <c r="G10" s="18">
        <f>[2]NEWAGE_PREIS!G121</f>
        <v>1.9490052346651159</v>
      </c>
      <c r="H10" s="18">
        <f>[2]NEWAGE_PREIS!H121</f>
        <v>1.9830118690758487</v>
      </c>
      <c r="I10" s="18">
        <f>[2]NEWAGE_PREIS!I121</f>
        <v>2.1466687971774996</v>
      </c>
      <c r="J10" s="18">
        <f>[2]NEWAGE_PREIS!J121</f>
        <v>2.2529395297110391</v>
      </c>
      <c r="K10" s="18">
        <f>[2]NEWAGE_PREIS!K121</f>
        <v>2.3209527985325042</v>
      </c>
      <c r="L10" s="18">
        <f>[2]NEWAGE_PREIS!L121</f>
        <v>2.3868406527032988</v>
      </c>
      <c r="M10" s="18">
        <f>[2]NEWAGE_PREIS!M121</f>
        <v>2.4208472871140319</v>
      </c>
      <c r="N10" s="18">
        <f>[2]NEWAGE_PREIS!N121</f>
        <v>2.4527285068740934</v>
      </c>
    </row>
    <row r="11" spans="1:14" x14ac:dyDescent="0.25">
      <c r="A11" s="5">
        <v>6</v>
      </c>
      <c r="B11" s="5" t="str">
        <f>[2]NEWAGE_PREIS!C122</f>
        <v>RAB</v>
      </c>
      <c r="C11" s="5" t="str">
        <f>[2]NEWAGE_PREIS!B122</f>
        <v>CRU</v>
      </c>
      <c r="D11" s="17">
        <f>[2]NEWAGE_PREIS!D122</f>
        <v>1</v>
      </c>
      <c r="E11" s="18">
        <f>[2]NEWAGE_PREIS!E122</f>
        <v>1.3836449375866853</v>
      </c>
      <c r="F11" s="18">
        <f>[2]NEWAGE_PREIS!F122</f>
        <v>1.9490052346651159</v>
      </c>
      <c r="G11" s="18">
        <f>[2]NEWAGE_PREIS!G122</f>
        <v>1.9490052346651159</v>
      </c>
      <c r="H11" s="18">
        <f>[2]NEWAGE_PREIS!H122</f>
        <v>1.9830118690758487</v>
      </c>
      <c r="I11" s="18">
        <f>[2]NEWAGE_PREIS!I122</f>
        <v>2.1466687971774996</v>
      </c>
      <c r="J11" s="18">
        <f>[2]NEWAGE_PREIS!J122</f>
        <v>2.2529395297110391</v>
      </c>
      <c r="K11" s="18">
        <f>[2]NEWAGE_PREIS!K122</f>
        <v>2.3209527985325042</v>
      </c>
      <c r="L11" s="18">
        <f>[2]NEWAGE_PREIS!L122</f>
        <v>2.3868406527032988</v>
      </c>
      <c r="M11" s="18">
        <f>[2]NEWAGE_PREIS!M122</f>
        <v>2.4208472871140319</v>
      </c>
      <c r="N11" s="18">
        <f>[2]NEWAGE_PREIS!N122</f>
        <v>2.4527285068740934</v>
      </c>
    </row>
    <row r="12" spans="1:14" x14ac:dyDescent="0.25">
      <c r="A12" s="5">
        <v>7</v>
      </c>
      <c r="B12" s="5" t="str">
        <f>[2]NEWAGE_PREIS!C123</f>
        <v>USA</v>
      </c>
      <c r="C12" s="5" t="str">
        <f>[2]NEWAGE_PREIS!B123</f>
        <v>CRU</v>
      </c>
      <c r="D12" s="17">
        <f>[2]NEWAGE_PREIS!D123</f>
        <v>1</v>
      </c>
      <c r="E12" s="18">
        <f>[2]NEWAGE_PREIS!E123</f>
        <v>1.3836449375866853</v>
      </c>
      <c r="F12" s="18">
        <f>[2]NEWAGE_PREIS!F123</f>
        <v>1.9490052346651159</v>
      </c>
      <c r="G12" s="18">
        <f>[2]NEWAGE_PREIS!G123</f>
        <v>1.9490052346651159</v>
      </c>
      <c r="H12" s="18">
        <f>[2]NEWAGE_PREIS!H123</f>
        <v>1.9830118690758487</v>
      </c>
      <c r="I12" s="18">
        <f>[2]NEWAGE_PREIS!I123</f>
        <v>2.1466687971774996</v>
      </c>
      <c r="J12" s="18">
        <f>[2]NEWAGE_PREIS!J123</f>
        <v>2.2529395297110391</v>
      </c>
      <c r="K12" s="18">
        <f>[2]NEWAGE_PREIS!K123</f>
        <v>2.3209527985325042</v>
      </c>
      <c r="L12" s="18">
        <f>[2]NEWAGE_PREIS!L123</f>
        <v>2.3868406527032988</v>
      </c>
      <c r="M12" s="18">
        <f>[2]NEWAGE_PREIS!M123</f>
        <v>2.4208472871140319</v>
      </c>
      <c r="N12" s="18">
        <f>[2]NEWAGE_PREIS!N123</f>
        <v>2.4527285068740934</v>
      </c>
    </row>
    <row r="13" spans="1:14" x14ac:dyDescent="0.25">
      <c r="A13" s="5">
        <v>8</v>
      </c>
      <c r="B13" s="5" t="str">
        <f>[2]NEWAGE_PREIS!C124</f>
        <v>CHI</v>
      </c>
      <c r="C13" s="5" t="str">
        <f>[2]NEWAGE_PREIS!B124</f>
        <v>CRU</v>
      </c>
      <c r="D13" s="17">
        <f>[2]NEWAGE_PREIS!D124</f>
        <v>1</v>
      </c>
      <c r="E13" s="18">
        <f>[2]NEWAGE_PREIS!E124</f>
        <v>1.3836449375866853</v>
      </c>
      <c r="F13" s="18">
        <f>[2]NEWAGE_PREIS!F124</f>
        <v>1.9490052346651159</v>
      </c>
      <c r="G13" s="18">
        <f>[2]NEWAGE_PREIS!G124</f>
        <v>1.9490052346651159</v>
      </c>
      <c r="H13" s="18">
        <f>[2]NEWAGE_PREIS!H124</f>
        <v>1.9830118690758487</v>
      </c>
      <c r="I13" s="18">
        <f>[2]NEWAGE_PREIS!I124</f>
        <v>2.1466687971774996</v>
      </c>
      <c r="J13" s="18">
        <f>[2]NEWAGE_PREIS!J124</f>
        <v>2.2529395297110391</v>
      </c>
      <c r="K13" s="18">
        <f>[2]NEWAGE_PREIS!K124</f>
        <v>2.3209527985325042</v>
      </c>
      <c r="L13" s="18">
        <f>[2]NEWAGE_PREIS!L124</f>
        <v>2.3868406527032988</v>
      </c>
      <c r="M13" s="18">
        <f>[2]NEWAGE_PREIS!M124</f>
        <v>2.4208472871140319</v>
      </c>
      <c r="N13" s="18">
        <f>[2]NEWAGE_PREIS!N124</f>
        <v>2.4527285068740934</v>
      </c>
    </row>
    <row r="14" spans="1:14" x14ac:dyDescent="0.25">
      <c r="A14" s="5">
        <v>9</v>
      </c>
      <c r="B14" s="5" t="str">
        <f>[2]NEWAGE_PREIS!C125</f>
        <v>OPE</v>
      </c>
      <c r="C14" s="5" t="str">
        <f>[2]NEWAGE_PREIS!B125</f>
        <v>CRU</v>
      </c>
      <c r="D14" s="17">
        <f>[2]NEWAGE_PREIS!D125</f>
        <v>1</v>
      </c>
      <c r="E14" s="18">
        <f>[2]NEWAGE_PREIS!E125</f>
        <v>1.3836449375866853</v>
      </c>
      <c r="F14" s="18">
        <f>[2]NEWAGE_PREIS!F125</f>
        <v>1.9490052346651159</v>
      </c>
      <c r="G14" s="18">
        <f>[2]NEWAGE_PREIS!G125</f>
        <v>1.9490052346651159</v>
      </c>
      <c r="H14" s="18">
        <f>[2]NEWAGE_PREIS!H125</f>
        <v>1.9830118690758487</v>
      </c>
      <c r="I14" s="18">
        <f>[2]NEWAGE_PREIS!I125</f>
        <v>2.1466687971774996</v>
      </c>
      <c r="J14" s="18">
        <f>[2]NEWAGE_PREIS!J125</f>
        <v>2.2529395297110391</v>
      </c>
      <c r="K14" s="18">
        <f>[2]NEWAGE_PREIS!K125</f>
        <v>2.3209527985325042</v>
      </c>
      <c r="L14" s="18">
        <f>[2]NEWAGE_PREIS!L125</f>
        <v>2.3868406527032988</v>
      </c>
      <c r="M14" s="18">
        <f>[2]NEWAGE_PREIS!M125</f>
        <v>2.4208472871140319</v>
      </c>
      <c r="N14" s="18">
        <f>[2]NEWAGE_PREIS!N125</f>
        <v>2.4527285068740934</v>
      </c>
    </row>
    <row r="15" spans="1:14" x14ac:dyDescent="0.25">
      <c r="A15" s="5">
        <v>10</v>
      </c>
      <c r="B15" s="5" t="str">
        <f>[2]NEWAGE_PREIS!C126</f>
        <v>ROW</v>
      </c>
      <c r="C15" s="5" t="str">
        <f>[2]NEWAGE_PREIS!B126</f>
        <v>CRU</v>
      </c>
      <c r="D15" s="17">
        <f>[2]NEWAGE_PREIS!D126</f>
        <v>1</v>
      </c>
      <c r="E15" s="18">
        <f>[2]NEWAGE_PREIS!E126</f>
        <v>1.3836449375866853</v>
      </c>
      <c r="F15" s="18">
        <f>[2]NEWAGE_PREIS!F126</f>
        <v>1.9490052346651159</v>
      </c>
      <c r="G15" s="18">
        <f>[2]NEWAGE_PREIS!G126</f>
        <v>1.9490052346651159</v>
      </c>
      <c r="H15" s="18">
        <f>[2]NEWAGE_PREIS!H126</f>
        <v>1.9830118690758487</v>
      </c>
      <c r="I15" s="18">
        <f>[2]NEWAGE_PREIS!I126</f>
        <v>2.1466687971774996</v>
      </c>
      <c r="J15" s="18">
        <f>[2]NEWAGE_PREIS!J126</f>
        <v>2.2529395297110391</v>
      </c>
      <c r="K15" s="18">
        <f>[2]NEWAGE_PREIS!K126</f>
        <v>2.3209527985325042</v>
      </c>
      <c r="L15" s="18">
        <f>[2]NEWAGE_PREIS!L126</f>
        <v>2.3868406527032988</v>
      </c>
      <c r="M15" s="18">
        <f>[2]NEWAGE_PREIS!M126</f>
        <v>2.4208472871140319</v>
      </c>
      <c r="N15" s="18">
        <f>[2]NEWAGE_PREIS!N126</f>
        <v>2.4527285068740934</v>
      </c>
    </row>
    <row r="16" spans="1:14" x14ac:dyDescent="0.25">
      <c r="N16"/>
    </row>
  </sheetData>
  <autoFilter ref="A5:N5">
    <sortState ref="A6:N38">
      <sortCondition ref="A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pytarget_RWE</vt:lpstr>
      <vt:lpstr>pytarget_RWE_vorher</vt:lpstr>
      <vt:lpstr>pytarget</vt:lpstr>
      <vt:lpstr>Epro_Ra</vt:lpstr>
      <vt:lpstr>REF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Robert Beestermöller</cp:lastModifiedBy>
  <dcterms:created xsi:type="dcterms:W3CDTF">2013-05-17T08:29:13Z</dcterms:created>
  <dcterms:modified xsi:type="dcterms:W3CDTF">2016-02-03T11:25:04Z</dcterms:modified>
</cp:coreProperties>
</file>