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MS\NEWAGE_REEEM_Kopernikus\xcel_data\"/>
    </mc:Choice>
  </mc:AlternateContent>
  <bookViews>
    <workbookView xWindow="120" yWindow="45" windowWidth="28515" windowHeight="11820"/>
  </bookViews>
  <sheets>
    <sheet name="pytarget_RWE" sheetId="18" r:id="rId1"/>
    <sheet name="pytarget_RWE_vorher" sheetId="19" r:id="rId2"/>
    <sheet name="pytarget" sheetId="17" r:id="rId3"/>
    <sheet name="Epro_Ra" sheetId="11" r:id="rId4"/>
    <sheet name="REF" sheetId="13" r:id="rId5"/>
  </sheets>
  <externalReferences>
    <externalReference r:id="rId6"/>
    <externalReference r:id="rId7"/>
    <externalReference r:id="rId8"/>
  </externalReferences>
  <definedNames>
    <definedName name="_xlnm._FilterDatabase" localSheetId="3" hidden="1">Epro_Ra!$A$5:$M$5</definedName>
    <definedName name="_xlnm._FilterDatabase" localSheetId="4" hidden="1">REF!$A$5:$M$5</definedName>
  </definedNames>
  <calcPr calcId="162913"/>
</workbook>
</file>

<file path=xl/calcChain.xml><?xml version="1.0" encoding="utf-8"?>
<calcChain xmlns="http://schemas.openxmlformats.org/spreadsheetml/2006/main">
  <c r="D39" i="18" l="1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21" i="18"/>
  <c r="T27" i="18"/>
  <c r="Y27" i="18"/>
  <c r="Y28" i="18"/>
  <c r="Y26" i="18"/>
  <c r="W27" i="18"/>
  <c r="W28" i="18"/>
  <c r="W26" i="18"/>
  <c r="U27" i="18"/>
  <c r="V27" i="18" s="1"/>
  <c r="U28" i="18"/>
  <c r="V28" i="18" s="1"/>
  <c r="U26" i="18"/>
  <c r="V26" i="18" s="1"/>
  <c r="S28" i="18"/>
  <c r="S27" i="18"/>
  <c r="S26" i="18"/>
  <c r="R27" i="18"/>
  <c r="R28" i="18"/>
  <c r="R26" i="18"/>
  <c r="T26" i="18" l="1"/>
  <c r="X26" i="18"/>
  <c r="X27" i="18"/>
  <c r="T28" i="18"/>
  <c r="X28" i="18"/>
  <c r="C20" i="18"/>
  <c r="L3" i="17" l="1"/>
  <c r="E3" i="17"/>
  <c r="F3" i="17"/>
  <c r="G3" i="17"/>
  <c r="H3" i="17"/>
  <c r="I3" i="17"/>
  <c r="J3" i="17"/>
  <c r="K3" i="17"/>
  <c r="E4" i="17"/>
  <c r="F4" i="17"/>
  <c r="G4" i="17"/>
  <c r="H4" i="17"/>
  <c r="I4" i="17"/>
  <c r="J4" i="17"/>
  <c r="K4" i="17"/>
  <c r="L4" i="17"/>
  <c r="E5" i="17"/>
  <c r="F5" i="17"/>
  <c r="G5" i="17"/>
  <c r="H5" i="17"/>
  <c r="I5" i="17"/>
  <c r="J5" i="17"/>
  <c r="K5" i="17"/>
  <c r="L5" i="17"/>
  <c r="E6" i="17"/>
  <c r="F6" i="17"/>
  <c r="G6" i="17"/>
  <c r="H6" i="17"/>
  <c r="I6" i="17"/>
  <c r="J6" i="17"/>
  <c r="K6" i="17"/>
  <c r="L6" i="17"/>
  <c r="E7" i="17"/>
  <c r="F7" i="17"/>
  <c r="G7" i="17"/>
  <c r="H7" i="17"/>
  <c r="I7" i="17"/>
  <c r="J7" i="17"/>
  <c r="K7" i="17"/>
  <c r="L7" i="17"/>
  <c r="E8" i="17"/>
  <c r="F8" i="17"/>
  <c r="G8" i="17"/>
  <c r="H8" i="17"/>
  <c r="I8" i="17"/>
  <c r="J8" i="17"/>
  <c r="K8" i="17"/>
  <c r="L8" i="17"/>
  <c r="E9" i="17"/>
  <c r="F9" i="17"/>
  <c r="G9" i="17"/>
  <c r="H9" i="17"/>
  <c r="I9" i="17"/>
  <c r="J9" i="17"/>
  <c r="K9" i="17"/>
  <c r="L9" i="17"/>
  <c r="E10" i="17"/>
  <c r="F10" i="17"/>
  <c r="G10" i="17"/>
  <c r="H10" i="17"/>
  <c r="I10" i="17"/>
  <c r="J10" i="17"/>
  <c r="K10" i="17"/>
  <c r="L10" i="17"/>
  <c r="E11" i="17"/>
  <c r="F11" i="17"/>
  <c r="G11" i="17"/>
  <c r="H11" i="17"/>
  <c r="I11" i="17"/>
  <c r="J11" i="17"/>
  <c r="K11" i="17"/>
  <c r="L11" i="17"/>
  <c r="E12" i="17"/>
  <c r="F12" i="17"/>
  <c r="G12" i="17"/>
  <c r="H12" i="17"/>
  <c r="I12" i="17"/>
  <c r="J12" i="17"/>
  <c r="K12" i="17"/>
  <c r="L12" i="17"/>
  <c r="E13" i="17"/>
  <c r="F13" i="17"/>
  <c r="G13" i="17"/>
  <c r="H13" i="17"/>
  <c r="I13" i="17"/>
  <c r="J13" i="17"/>
  <c r="K13" i="17"/>
  <c r="L13" i="17"/>
  <c r="E14" i="17"/>
  <c r="F14" i="17"/>
  <c r="G14" i="17"/>
  <c r="H14" i="17"/>
  <c r="I14" i="17"/>
  <c r="J14" i="17"/>
  <c r="K14" i="17"/>
  <c r="L14" i="17"/>
  <c r="E15" i="17"/>
  <c r="F15" i="17"/>
  <c r="G15" i="17"/>
  <c r="H15" i="17"/>
  <c r="I15" i="17"/>
  <c r="J15" i="17"/>
  <c r="K15" i="17"/>
  <c r="L15" i="17"/>
  <c r="E16" i="17"/>
  <c r="F16" i="17"/>
  <c r="G16" i="17"/>
  <c r="H16" i="17"/>
  <c r="I16" i="17"/>
  <c r="J16" i="17"/>
  <c r="K16" i="17"/>
  <c r="L16" i="17"/>
  <c r="E17" i="17"/>
  <c r="F17" i="17"/>
  <c r="G17" i="17"/>
  <c r="H17" i="17"/>
  <c r="I17" i="17"/>
  <c r="J17" i="17"/>
  <c r="K17" i="17"/>
  <c r="L17" i="17"/>
  <c r="E18" i="17"/>
  <c r="F18" i="17"/>
  <c r="G18" i="17"/>
  <c r="H18" i="17"/>
  <c r="I18" i="17"/>
  <c r="J18" i="17"/>
  <c r="K18" i="17"/>
  <c r="L18" i="17"/>
  <c r="E19" i="17"/>
  <c r="F19" i="17"/>
  <c r="G19" i="17"/>
  <c r="H19" i="17"/>
  <c r="I19" i="17"/>
  <c r="J19" i="17"/>
  <c r="K19" i="17"/>
  <c r="L19" i="17"/>
  <c r="E20" i="17"/>
  <c r="F20" i="17"/>
  <c r="G20" i="17"/>
  <c r="H20" i="17"/>
  <c r="I20" i="17"/>
  <c r="J20" i="17"/>
  <c r="K20" i="17"/>
  <c r="L20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3" i="17"/>
  <c r="F35" i="19" l="1"/>
  <c r="G35" i="19" s="1"/>
  <c r="H35" i="19" s="1"/>
  <c r="I35" i="19" s="1"/>
  <c r="J35" i="19" s="1"/>
  <c r="K35" i="19" s="1"/>
  <c r="C30" i="19"/>
  <c r="C29" i="19"/>
  <c r="C28" i="19"/>
  <c r="K36" i="19" s="1"/>
  <c r="G36" i="19" l="1"/>
  <c r="F36" i="19"/>
  <c r="H36" i="19"/>
  <c r="E36" i="19"/>
  <c r="I36" i="19"/>
  <c r="J36" i="19" s="1"/>
  <c r="C36" i="19"/>
  <c r="D36" i="19" s="1"/>
  <c r="S33" i="18"/>
  <c r="T33" i="18" s="1"/>
  <c r="U33" i="18" s="1"/>
  <c r="V33" i="18" s="1"/>
  <c r="W33" i="18" s="1"/>
  <c r="X33" i="18" s="1"/>
  <c r="P27" i="18"/>
  <c r="P28" i="18"/>
  <c r="P26" i="18"/>
  <c r="T36" i="18" l="1"/>
  <c r="V36" i="18"/>
  <c r="X36" i="18"/>
  <c r="Q36" i="18"/>
  <c r="R36" i="18"/>
  <c r="U36" i="18"/>
  <c r="S36" i="18"/>
  <c r="W36" i="18"/>
  <c r="Q35" i="18"/>
  <c r="T35" i="18"/>
  <c r="U35" i="18"/>
  <c r="V35" i="18"/>
  <c r="R35" i="18"/>
  <c r="X35" i="18"/>
  <c r="S35" i="18"/>
  <c r="W35" i="18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N5" i="13"/>
  <c r="M5" i="13"/>
  <c r="L5" i="13"/>
  <c r="K5" i="13"/>
  <c r="J5" i="13"/>
  <c r="I5" i="13"/>
  <c r="H5" i="13"/>
  <c r="G5" i="13"/>
  <c r="F5" i="13"/>
  <c r="E5" i="13"/>
  <c r="D5" i="13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N5" i="11"/>
  <c r="M5" i="11"/>
  <c r="L5" i="11"/>
  <c r="K5" i="11"/>
  <c r="J5" i="11"/>
  <c r="I5" i="11"/>
  <c r="H5" i="11"/>
  <c r="G5" i="11"/>
  <c r="F5" i="11"/>
  <c r="E5" i="11"/>
  <c r="D5" i="11"/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3" i="18"/>
  <c r="J3" i="18"/>
  <c r="J5" i="18"/>
  <c r="J7" i="18"/>
  <c r="J8" i="18"/>
  <c r="J10" i="18"/>
  <c r="J13" i="18"/>
  <c r="J15" i="18"/>
  <c r="J17" i="18"/>
  <c r="J19" i="18"/>
  <c r="J11" i="18"/>
  <c r="J4" i="18"/>
  <c r="J6" i="18"/>
  <c r="J9" i="18"/>
  <c r="J12" i="18"/>
  <c r="J14" i="18"/>
  <c r="J16" i="18"/>
  <c r="J18" i="18"/>
  <c r="J20" i="18"/>
  <c r="I4" i="18"/>
  <c r="I7" i="18"/>
  <c r="I9" i="18"/>
  <c r="I11" i="18"/>
  <c r="I13" i="18"/>
  <c r="I15" i="18"/>
  <c r="I17" i="18"/>
  <c r="I19" i="18"/>
  <c r="I3" i="18"/>
  <c r="I5" i="18"/>
  <c r="I6" i="18"/>
  <c r="I8" i="18"/>
  <c r="I10" i="18"/>
  <c r="I12" i="18"/>
  <c r="I14" i="18"/>
  <c r="I16" i="18"/>
  <c r="I18" i="18"/>
  <c r="I20" i="18"/>
  <c r="L10" i="18"/>
  <c r="L14" i="18"/>
  <c r="L17" i="18"/>
  <c r="L20" i="18"/>
  <c r="L9" i="18"/>
  <c r="L13" i="18"/>
  <c r="L16" i="18"/>
  <c r="L19" i="18"/>
  <c r="L3" i="18"/>
  <c r="L4" i="18"/>
  <c r="L5" i="18"/>
  <c r="L6" i="18"/>
  <c r="L7" i="18"/>
  <c r="L8" i="18"/>
  <c r="L11" i="18"/>
  <c r="L12" i="18"/>
  <c r="L15" i="18"/>
  <c r="L1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J22" i="18"/>
  <c r="J30" i="18"/>
  <c r="J38" i="18"/>
  <c r="J21" i="18"/>
  <c r="J23" i="18"/>
  <c r="J31" i="18"/>
  <c r="J24" i="18"/>
  <c r="J32" i="18"/>
  <c r="J25" i="18"/>
  <c r="J33" i="18"/>
  <c r="J35" i="18"/>
  <c r="J26" i="18"/>
  <c r="J34" i="18"/>
  <c r="J27" i="18"/>
  <c r="J28" i="18"/>
  <c r="J36" i="18"/>
  <c r="J29" i="18"/>
  <c r="J37" i="18"/>
  <c r="I23" i="18"/>
  <c r="I31" i="18"/>
  <c r="I24" i="18"/>
  <c r="I32" i="18"/>
  <c r="I25" i="18"/>
  <c r="I33" i="18"/>
  <c r="I26" i="18"/>
  <c r="I34" i="18"/>
  <c r="I27" i="18"/>
  <c r="I35" i="18"/>
  <c r="I28" i="18"/>
  <c r="I36" i="18"/>
  <c r="I29" i="18"/>
  <c r="I37" i="18"/>
  <c r="I22" i="18"/>
  <c r="I30" i="18"/>
  <c r="I21" i="18"/>
  <c r="I38" i="18"/>
  <c r="K29" i="18"/>
  <c r="K37" i="18"/>
  <c r="K22" i="18"/>
  <c r="K30" i="18"/>
  <c r="K38" i="18"/>
  <c r="K21" i="18"/>
  <c r="K23" i="18"/>
  <c r="K31" i="18"/>
  <c r="K24" i="18"/>
  <c r="K32" i="18"/>
  <c r="K25" i="18"/>
  <c r="K33" i="18"/>
  <c r="K26" i="18"/>
  <c r="K34" i="18"/>
  <c r="K27" i="18"/>
  <c r="K35" i="18"/>
  <c r="K28" i="18"/>
  <c r="K36" i="18"/>
  <c r="K40" i="18"/>
  <c r="K48" i="18"/>
  <c r="K56" i="18"/>
  <c r="K41" i="18"/>
  <c r="K49" i="18"/>
  <c r="K42" i="18"/>
  <c r="K50" i="18"/>
  <c r="K43" i="18"/>
  <c r="K51" i="18"/>
  <c r="K44" i="18"/>
  <c r="K52" i="18"/>
  <c r="K45" i="18"/>
  <c r="K53" i="18"/>
  <c r="K46" i="18"/>
  <c r="K54" i="18"/>
  <c r="K39" i="18"/>
  <c r="K47" i="18"/>
  <c r="K55" i="18"/>
  <c r="L28" i="18"/>
  <c r="L36" i="18"/>
  <c r="L29" i="18"/>
  <c r="L37" i="18"/>
  <c r="L22" i="18"/>
  <c r="L30" i="18"/>
  <c r="L38" i="18"/>
  <c r="L21" i="18"/>
  <c r="L23" i="18"/>
  <c r="L31" i="18"/>
  <c r="L24" i="18"/>
  <c r="L32" i="18"/>
  <c r="L25" i="18"/>
  <c r="L33" i="18"/>
  <c r="L26" i="18"/>
  <c r="L34" i="18"/>
  <c r="L27" i="18"/>
  <c r="L35" i="18"/>
  <c r="I42" i="18"/>
  <c r="I50" i="18"/>
  <c r="I43" i="18"/>
  <c r="I51" i="18"/>
  <c r="I44" i="18"/>
  <c r="I52" i="18"/>
  <c r="I45" i="18"/>
  <c r="I53" i="18"/>
  <c r="I46" i="18"/>
  <c r="I54" i="18"/>
  <c r="I39" i="18"/>
  <c r="I47" i="18"/>
  <c r="I55" i="18"/>
  <c r="I40" i="18"/>
  <c r="I48" i="18"/>
  <c r="I56" i="18"/>
  <c r="I41" i="18"/>
  <c r="I49" i="18"/>
  <c r="F26" i="18"/>
  <c r="F34" i="18"/>
  <c r="F27" i="18"/>
  <c r="F35" i="18"/>
  <c r="F28" i="18"/>
  <c r="F36" i="18"/>
  <c r="F29" i="18"/>
  <c r="F37" i="18"/>
  <c r="F22" i="18"/>
  <c r="F30" i="18"/>
  <c r="F38" i="18"/>
  <c r="F21" i="18"/>
  <c r="F23" i="18"/>
  <c r="F31" i="18"/>
  <c r="F24" i="18"/>
  <c r="F32" i="18"/>
  <c r="F25" i="18"/>
  <c r="F33" i="18"/>
  <c r="F45" i="18"/>
  <c r="F53" i="18"/>
  <c r="F46" i="18"/>
  <c r="F54" i="18"/>
  <c r="F39" i="18"/>
  <c r="F47" i="18"/>
  <c r="F55" i="18"/>
  <c r="F40" i="18"/>
  <c r="F48" i="18"/>
  <c r="F56" i="18"/>
  <c r="F41" i="18"/>
  <c r="F49" i="18"/>
  <c r="F42" i="18"/>
  <c r="F50" i="18"/>
  <c r="F43" i="18"/>
  <c r="F51" i="18"/>
  <c r="F44" i="18"/>
  <c r="F52" i="18"/>
  <c r="G44" i="18"/>
  <c r="G52" i="18"/>
  <c r="G45" i="18"/>
  <c r="G53" i="18"/>
  <c r="G46" i="18"/>
  <c r="G54" i="18"/>
  <c r="G39" i="18"/>
  <c r="G47" i="18"/>
  <c r="G55" i="18"/>
  <c r="G40" i="18"/>
  <c r="G48" i="18"/>
  <c r="G56" i="18"/>
  <c r="G41" i="18"/>
  <c r="G49" i="18"/>
  <c r="G42" i="18"/>
  <c r="G50" i="18"/>
  <c r="G43" i="18"/>
  <c r="G51" i="18"/>
  <c r="H24" i="18"/>
  <c r="H32" i="18"/>
  <c r="H25" i="18"/>
  <c r="H33" i="18"/>
  <c r="H26" i="18"/>
  <c r="H34" i="18"/>
  <c r="H27" i="18"/>
  <c r="H35" i="18"/>
  <c r="H37" i="18"/>
  <c r="H28" i="18"/>
  <c r="H36" i="18"/>
  <c r="H29" i="18"/>
  <c r="H22" i="18"/>
  <c r="H30" i="18"/>
  <c r="H38" i="18"/>
  <c r="H21" i="18"/>
  <c r="H23" i="18"/>
  <c r="H31" i="18"/>
  <c r="J41" i="18"/>
  <c r="J49" i="18"/>
  <c r="J42" i="18"/>
  <c r="J50" i="18"/>
  <c r="J43" i="18"/>
  <c r="J51" i="18"/>
  <c r="J44" i="18"/>
  <c r="J52" i="18"/>
  <c r="J45" i="18"/>
  <c r="J53" i="18"/>
  <c r="J46" i="18"/>
  <c r="J54" i="18"/>
  <c r="J39" i="18"/>
  <c r="J47" i="18"/>
  <c r="J55" i="18"/>
  <c r="J40" i="18"/>
  <c r="J48" i="18"/>
  <c r="J56" i="18"/>
  <c r="G25" i="18"/>
  <c r="G33" i="18"/>
  <c r="G26" i="18"/>
  <c r="G34" i="18"/>
  <c r="G27" i="18"/>
  <c r="G35" i="18"/>
  <c r="G28" i="18"/>
  <c r="G36" i="18"/>
  <c r="G21" i="18"/>
  <c r="G29" i="18"/>
  <c r="G37" i="18"/>
  <c r="G22" i="18"/>
  <c r="G30" i="18"/>
  <c r="G38" i="18"/>
  <c r="G23" i="18"/>
  <c r="G31" i="18"/>
  <c r="G24" i="18"/>
  <c r="G32" i="18"/>
  <c r="E46" i="18"/>
  <c r="E54" i="18"/>
  <c r="E39" i="18"/>
  <c r="E47" i="18"/>
  <c r="E55" i="18"/>
  <c r="E40" i="18"/>
  <c r="E48" i="18"/>
  <c r="E56" i="18"/>
  <c r="E41" i="18"/>
  <c r="E49" i="18"/>
  <c r="E42" i="18"/>
  <c r="E50" i="18"/>
  <c r="E43" i="18"/>
  <c r="E51" i="18"/>
  <c r="E44" i="18"/>
  <c r="E52" i="18"/>
  <c r="E45" i="18"/>
  <c r="E53" i="18"/>
  <c r="L39" i="18"/>
  <c r="L47" i="18"/>
  <c r="L55" i="18"/>
  <c r="L40" i="18"/>
  <c r="L48" i="18"/>
  <c r="L56" i="18"/>
  <c r="L41" i="18"/>
  <c r="L49" i="18"/>
  <c r="L42" i="18"/>
  <c r="L50" i="18"/>
  <c r="L43" i="18"/>
  <c r="L51" i="18"/>
  <c r="L44" i="18"/>
  <c r="L52" i="18"/>
  <c r="L45" i="18"/>
  <c r="L53" i="18"/>
  <c r="L46" i="18"/>
  <c r="L54" i="18"/>
  <c r="E27" i="18"/>
  <c r="E35" i="18"/>
  <c r="E28" i="18"/>
  <c r="E36" i="18"/>
  <c r="E29" i="18"/>
  <c r="E37" i="18"/>
  <c r="E22" i="18"/>
  <c r="E30" i="18"/>
  <c r="E38" i="18"/>
  <c r="E21" i="18"/>
  <c r="E23" i="18"/>
  <c r="E31" i="18"/>
  <c r="E24" i="18"/>
  <c r="E32" i="18"/>
  <c r="E25" i="18"/>
  <c r="E33" i="18"/>
  <c r="E26" i="18"/>
  <c r="E34" i="18"/>
  <c r="H43" i="18"/>
  <c r="H51" i="18"/>
  <c r="H44" i="18"/>
  <c r="H52" i="18"/>
  <c r="H45" i="18"/>
  <c r="H53" i="18"/>
  <c r="H46" i="18"/>
  <c r="H54" i="18"/>
  <c r="H39" i="18"/>
  <c r="H47" i="18"/>
  <c r="H55" i="18"/>
  <c r="H40" i="18"/>
  <c r="H48" i="18"/>
  <c r="H56" i="18"/>
  <c r="H41" i="18"/>
  <c r="H49" i="18"/>
  <c r="H42" i="18"/>
  <c r="H50" i="18"/>
  <c r="D7" i="19"/>
  <c r="E17" i="19"/>
  <c r="E15" i="19"/>
  <c r="E4" i="19"/>
  <c r="E19" i="19"/>
  <c r="E8" i="19"/>
  <c r="E6" i="19"/>
  <c r="E12" i="19"/>
  <c r="E16" i="19"/>
  <c r="E14" i="19"/>
  <c r="E10" i="19"/>
  <c r="E3" i="19"/>
  <c r="E5" i="19"/>
  <c r="E18" i="19"/>
  <c r="E11" i="19"/>
  <c r="E20" i="19"/>
  <c r="E13" i="19"/>
  <c r="E9" i="19"/>
  <c r="E7" i="19"/>
  <c r="D10" i="19"/>
  <c r="D11" i="19"/>
  <c r="C20" i="19"/>
  <c r="C13" i="19"/>
  <c r="C9" i="19"/>
  <c r="C7" i="19"/>
  <c r="C17" i="19"/>
  <c r="C15" i="19"/>
  <c r="C4" i="19"/>
  <c r="C19" i="19"/>
  <c r="C8" i="19"/>
  <c r="C6" i="19"/>
  <c r="C12" i="19"/>
  <c r="C16" i="19"/>
  <c r="C14" i="19"/>
  <c r="C10" i="19"/>
  <c r="C3" i="19"/>
  <c r="C5" i="19"/>
  <c r="C18" i="19"/>
  <c r="C11" i="19"/>
  <c r="D17" i="19"/>
  <c r="D13" i="19"/>
  <c r="D4" i="19"/>
  <c r="D3" i="19"/>
  <c r="D15" i="19"/>
  <c r="D14" i="19"/>
  <c r="D19" i="19"/>
  <c r="D18" i="19"/>
  <c r="D9" i="19"/>
  <c r="D8" i="19"/>
  <c r="D6" i="19"/>
  <c r="D5" i="19"/>
  <c r="D12" i="19"/>
  <c r="D16" i="19"/>
  <c r="D20" i="19"/>
  <c r="C12" i="18"/>
  <c r="C4" i="18"/>
  <c r="C8" i="18"/>
  <c r="C13" i="18"/>
  <c r="C17" i="18"/>
  <c r="C9" i="18"/>
  <c r="C14" i="18"/>
  <c r="C6" i="18"/>
  <c r="C19" i="18"/>
  <c r="C11" i="18"/>
  <c r="C3" i="18"/>
  <c r="C16" i="18"/>
  <c r="C18" i="18"/>
  <c r="C10" i="18"/>
  <c r="C15" i="18"/>
  <c r="C7" i="18"/>
  <c r="C5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3" i="17"/>
  <c r="I6" i="19" l="1"/>
  <c r="G6" i="19"/>
  <c r="K6" i="19"/>
  <c r="H6" i="19"/>
  <c r="M6" i="19"/>
  <c r="J6" i="19"/>
  <c r="F6" i="19"/>
  <c r="L6" i="19"/>
  <c r="H18" i="19"/>
  <c r="J18" i="19"/>
  <c r="I18" i="19"/>
  <c r="M18" i="19"/>
  <c r="K18" i="19"/>
  <c r="G18" i="19"/>
  <c r="L18" i="19"/>
  <c r="F18" i="19"/>
  <c r="J3" i="19"/>
  <c r="M3" i="19"/>
  <c r="G3" i="19"/>
  <c r="I3" i="19"/>
  <c r="H3" i="19"/>
  <c r="K3" i="19"/>
  <c r="F3" i="19"/>
  <c r="L3" i="19"/>
  <c r="J4" i="19"/>
  <c r="I4" i="19"/>
  <c r="M4" i="19"/>
  <c r="H4" i="19"/>
  <c r="G4" i="19"/>
  <c r="F4" i="19"/>
  <c r="K4" i="19"/>
  <c r="L4" i="19"/>
  <c r="J7" i="19"/>
  <c r="I7" i="19"/>
  <c r="H7" i="19"/>
  <c r="M7" i="19"/>
  <c r="K7" i="19"/>
  <c r="G7" i="19"/>
  <c r="F7" i="19"/>
  <c r="L7" i="19"/>
  <c r="J10" i="19"/>
  <c r="I10" i="19"/>
  <c r="H10" i="19"/>
  <c r="M10" i="19"/>
  <c r="G10" i="19"/>
  <c r="L10" i="19"/>
  <c r="K10" i="19"/>
  <c r="F10" i="19"/>
  <c r="J15" i="19"/>
  <c r="I15" i="19"/>
  <c r="H15" i="19"/>
  <c r="M15" i="19"/>
  <c r="G15" i="19"/>
  <c r="F15" i="19"/>
  <c r="K15" i="19"/>
  <c r="L15" i="19"/>
  <c r="J19" i="19"/>
  <c r="M19" i="19"/>
  <c r="H19" i="19"/>
  <c r="K19" i="19"/>
  <c r="I19" i="19"/>
  <c r="L19" i="19"/>
  <c r="G19" i="19"/>
  <c r="F19" i="19"/>
  <c r="H9" i="19"/>
  <c r="M9" i="19"/>
  <c r="I9" i="19"/>
  <c r="J9" i="19"/>
  <c r="G9" i="19"/>
  <c r="L9" i="19"/>
  <c r="K9" i="19"/>
  <c r="F9" i="19"/>
  <c r="H17" i="19"/>
  <c r="M17" i="19"/>
  <c r="J17" i="19"/>
  <c r="I17" i="19"/>
  <c r="G17" i="19"/>
  <c r="L17" i="19"/>
  <c r="F17" i="19"/>
  <c r="K17" i="19"/>
  <c r="J13" i="19"/>
  <c r="I13" i="19"/>
  <c r="M13" i="19"/>
  <c r="H13" i="19"/>
  <c r="L13" i="19"/>
  <c r="G13" i="19"/>
  <c r="K13" i="19"/>
  <c r="F13" i="19"/>
  <c r="H16" i="19"/>
  <c r="M16" i="19"/>
  <c r="J16" i="19"/>
  <c r="I16" i="19"/>
  <c r="G16" i="19"/>
  <c r="K16" i="19"/>
  <c r="L16" i="19"/>
  <c r="F16" i="19"/>
  <c r="J11" i="19"/>
  <c r="H11" i="19"/>
  <c r="M11" i="19"/>
  <c r="I11" i="19"/>
  <c r="G11" i="19"/>
  <c r="F11" i="19"/>
  <c r="L11" i="19"/>
  <c r="K11" i="19"/>
  <c r="H8" i="19"/>
  <c r="I8" i="19"/>
  <c r="K8" i="19"/>
  <c r="M8" i="19"/>
  <c r="J8" i="19"/>
  <c r="F8" i="19"/>
  <c r="L8" i="19"/>
  <c r="G8" i="19"/>
  <c r="M5" i="19"/>
  <c r="I5" i="19"/>
  <c r="J5" i="19"/>
  <c r="H5" i="19"/>
  <c r="F5" i="19"/>
  <c r="G5" i="19"/>
  <c r="K5" i="19"/>
  <c r="L5" i="19"/>
  <c r="I14" i="19"/>
  <c r="H14" i="19"/>
  <c r="K14" i="19"/>
  <c r="M14" i="19"/>
  <c r="J14" i="19"/>
  <c r="G14" i="19"/>
  <c r="L14" i="19"/>
  <c r="F14" i="19"/>
  <c r="J20" i="19"/>
  <c r="M20" i="19"/>
  <c r="I20" i="19"/>
  <c r="H20" i="19"/>
  <c r="G20" i="19"/>
  <c r="L20" i="19"/>
  <c r="K20" i="19"/>
  <c r="F20" i="19"/>
  <c r="J12" i="19"/>
  <c r="H12" i="19"/>
  <c r="M12" i="19"/>
  <c r="I12" i="19"/>
  <c r="G12" i="19"/>
  <c r="F12" i="19"/>
  <c r="K12" i="19"/>
  <c r="L12" i="19"/>
</calcChain>
</file>

<file path=xl/sharedStrings.xml><?xml version="1.0" encoding="utf-8"?>
<sst xmlns="http://schemas.openxmlformats.org/spreadsheetml/2006/main" count="285" uniqueCount="61">
  <si>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</si>
  <si>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</si>
  <si>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</si>
  <si>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</si>
  <si>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</si>
  <si>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</si>
  <si>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</si>
  <si>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</si>
  <si>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</si>
  <si>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</si>
  <si>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</si>
  <si>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</si>
  <si>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</si>
  <si>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</si>
  <si>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</si>
  <si>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</si>
  <si>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</si>
  <si>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</si>
  <si>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</si>
  <si>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EAB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</si>
  <si>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</si>
  <si>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</si>
  <si>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</si>
  <si>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</si>
  <si>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</si>
  <si>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</si>
  <si>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</si>
  <si>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E:\GAMS\NEWAGE_GTAP8_26x19x4\2013-05-15\newage_dataload.gms</t>
  </si>
  <si>
    <t>CO2PFAD_ETS Parameter (Carbon emissions cap) for ETS-sectors</t>
  </si>
  <si>
    <t>$libinclude xlimport     pytarget_yr     090318_Rohoelpreispfade_ZfES.xls        newage_preis!b116:n126</t>
  </si>
  <si>
    <t>E:\ob\Desktop\NEWAGE - GTAP8 Calibration Data\alt\090318_Rohoelpreispfade_ZfES.xls</t>
  </si>
  <si>
    <t xml:space="preserve">  </t>
  </si>
  <si>
    <t>$libinclude    xlimport    pytarget_yr    090318_rohoelpreispfade.xls    newage_preis!b16:n26</t>
  </si>
  <si>
    <t>OEC</t>
  </si>
  <si>
    <t>ARB</t>
  </si>
  <si>
    <r>
      <t>2020</t>
    </r>
    <r>
      <rPr>
        <vertAlign val="superscript"/>
        <sz val="11"/>
        <color theme="1"/>
        <rFont val="Times New Roman"/>
        <family val="1"/>
      </rPr>
      <t>*</t>
    </r>
  </si>
  <si>
    <r>
      <t>2025</t>
    </r>
    <r>
      <rPr>
        <vertAlign val="superscript"/>
        <sz val="11"/>
        <color theme="1"/>
        <rFont val="Times New Roman"/>
        <family val="1"/>
      </rPr>
      <t>*</t>
    </r>
  </si>
  <si>
    <r>
      <t>2030</t>
    </r>
    <r>
      <rPr>
        <vertAlign val="superscript"/>
        <sz val="11"/>
        <color theme="1"/>
        <rFont val="Times New Roman"/>
        <family val="1"/>
      </rPr>
      <t>*</t>
    </r>
  </si>
  <si>
    <r>
      <t>2035</t>
    </r>
    <r>
      <rPr>
        <vertAlign val="superscript"/>
        <sz val="11"/>
        <color theme="1"/>
        <rFont val="Times New Roman"/>
        <family val="1"/>
      </rPr>
      <t>*</t>
    </r>
  </si>
  <si>
    <r>
      <t>2040</t>
    </r>
    <r>
      <rPr>
        <vertAlign val="superscript"/>
        <sz val="11"/>
        <color theme="1"/>
        <rFont val="Times New Roman"/>
        <family val="1"/>
      </rPr>
      <t>*</t>
    </r>
  </si>
  <si>
    <r>
      <t>2045</t>
    </r>
    <r>
      <rPr>
        <vertAlign val="superscript"/>
        <sz val="11"/>
        <color theme="1"/>
        <rFont val="Times New Roman"/>
        <family val="1"/>
      </rPr>
      <t>#</t>
    </r>
  </si>
  <si>
    <r>
      <t>2050</t>
    </r>
    <r>
      <rPr>
        <vertAlign val="superscript"/>
        <sz val="11"/>
        <color theme="1"/>
        <rFont val="Times New Roman"/>
        <family val="1"/>
      </rPr>
      <t>#</t>
    </r>
  </si>
  <si>
    <r>
      <t>Energieträger- und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-Preise [€</t>
    </r>
    <r>
      <rPr>
        <vertAlign val="subscript"/>
        <sz val="11"/>
        <color theme="1"/>
        <rFont val="Times New Roman"/>
        <family val="1"/>
      </rPr>
      <t>2012</t>
    </r>
    <r>
      <rPr>
        <sz val="11"/>
        <color theme="1"/>
        <rFont val="Times New Roman"/>
        <family val="1"/>
      </rPr>
      <t xml:space="preserve"> je GJ bzw. t CO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]</t>
    </r>
  </si>
  <si>
    <t>Rohöl</t>
  </si>
  <si>
    <t>Erdgas</t>
  </si>
  <si>
    <t>Steinkohle</t>
  </si>
  <si>
    <r>
      <t>Braunkohle</t>
    </r>
    <r>
      <rPr>
        <vertAlign val="superscript"/>
        <sz val="11"/>
        <color theme="1"/>
        <rFont val="Times New Roman"/>
        <family val="1"/>
      </rPr>
      <t>~</t>
    </r>
  </si>
  <si>
    <r>
      <t>*</t>
    </r>
    <r>
      <rPr>
        <sz val="11"/>
        <color theme="1"/>
        <rFont val="Times New Roman"/>
        <family val="1"/>
      </rPr>
      <t xml:space="preserve">IEA 2014d, </t>
    </r>
    <r>
      <rPr>
        <vertAlign val="superscript"/>
        <sz val="11"/>
        <color theme="1"/>
        <rFont val="Times New Roman"/>
        <family val="1"/>
      </rPr>
      <t>#</t>
    </r>
    <r>
      <rPr>
        <sz val="11"/>
        <color theme="1"/>
        <rFont val="Times New Roman"/>
        <family val="1"/>
      </rPr>
      <t xml:space="preserve">IEA 2014b, </t>
    </r>
    <r>
      <rPr>
        <vertAlign val="superscript"/>
        <sz val="11"/>
        <color theme="1"/>
        <rFont val="Times New Roman"/>
        <family val="1"/>
      </rPr>
      <t>~</t>
    </r>
    <r>
      <rPr>
        <sz val="11"/>
        <color theme="1"/>
        <rFont val="Times New Roman"/>
        <family val="1"/>
      </rPr>
      <t>Kerlen 2014</t>
    </r>
  </si>
  <si>
    <t>RWE_Braunkohle_Zwischenbericht_20150213, S. 4, Tabelle 1</t>
  </si>
  <si>
    <t>CRU</t>
  </si>
  <si>
    <t>geglättet</t>
  </si>
  <si>
    <t>ITA</t>
  </si>
  <si>
    <t>FRA</t>
  </si>
  <si>
    <t>POL</t>
  </si>
  <si>
    <t>UKI</t>
  </si>
  <si>
    <t>ESP</t>
  </si>
  <si>
    <t>BNL</t>
  </si>
  <si>
    <t>OPA</t>
  </si>
  <si>
    <t>GAS</t>
  </si>
  <si>
    <t>COL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</si>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</sst>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0" fillId="0" borderId="0" xfId="0" applyFont="1" applyFill="1"/>
    <xf numFmtId="2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1" fillId="0" borderId="2" xfId="0" applyNumberFormat="1" applyFont="1" applyFill="1" applyBorder="1"/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1"/>
    <xf numFmtId="0" fontId="4" fillId="14" borderId="0" xfId="0" applyFont="1" applyFill="1"/>
    <xf numFmtId="2" fontId="4" fillId="14" borderId="0" xfId="0" applyNumberFormat="1" applyFont="1" applyFill="1"/>
    <xf numFmtId="2" fontId="5" fillId="0" borderId="0" xfId="0" applyNumberFormat="1" applyFont="1" applyAlignment="1">
      <alignment horizontal="right" vertical="center" wrapText="1"/>
    </xf>
    <xf numFmtId="0" fontId="0" fillId="0" borderId="8" xfId="0" applyBorder="1"/>
    <xf numFmtId="0" fontId="1" fillId="0" borderId="2" xfId="0" applyFont="1" applyBorder="1"/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3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F-4C7A-A3B6-A70201233297}"/>
            </c:ext>
          </c:extLst>
        </c:ser>
        <c:ser>
          <c:idx val="1"/>
          <c:order val="1"/>
          <c:tx>
            <c:strRef>
              <c:f>pytarget_RWE!$B$3:$C$3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pytarget_RWE!$D$3:$L$3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C7A-A3B6-A70201233297}"/>
            </c:ext>
          </c:extLst>
        </c:ser>
        <c:ser>
          <c:idx val="2"/>
          <c:order val="2"/>
          <c:tx>
            <c:strRef>
              <c:f>pytarget_RWE!$B$4:$C$4</c:f>
              <c:strCache>
                <c:ptCount val="2"/>
                <c:pt idx="0">
                  <c:v>ITA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pytarget_RWE!$D$4:$L$4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F-4C7A-A3B6-A70201233297}"/>
            </c:ext>
          </c:extLst>
        </c:ser>
        <c:ser>
          <c:idx val="3"/>
          <c:order val="3"/>
          <c:tx>
            <c:strRef>
              <c:f>pytarget_RWE!$B$5:$C$5</c:f>
              <c:strCache>
                <c:ptCount val="2"/>
                <c:pt idx="0">
                  <c:v>FRA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pytarget_RWE!$D$5:$L$5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F-4C7A-A3B6-A70201233297}"/>
            </c:ext>
          </c:extLst>
        </c:ser>
        <c:ser>
          <c:idx val="4"/>
          <c:order val="4"/>
          <c:tx>
            <c:strRef>
              <c:f>pytarget_RWE!$B$6:$C$6</c:f>
              <c:strCache>
                <c:ptCount val="2"/>
                <c:pt idx="0">
                  <c:v>POL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pytarget_RWE!$D$6:$L$6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F-4C7A-A3B6-A70201233297}"/>
            </c:ext>
          </c:extLst>
        </c:ser>
        <c:ser>
          <c:idx val="5"/>
          <c:order val="5"/>
          <c:tx>
            <c:strRef>
              <c:f>pytarget_RWE!$B$7:$C$7</c:f>
              <c:strCache>
                <c:ptCount val="2"/>
                <c:pt idx="0">
                  <c:v>UKI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pytarget_RWE!$D$7:$L$7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5F-4C7A-A3B6-A70201233297}"/>
            </c:ext>
          </c:extLst>
        </c:ser>
        <c:ser>
          <c:idx val="6"/>
          <c:order val="6"/>
          <c:tx>
            <c:strRef>
              <c:f>pytarget_RWE!$B$8:$C$8</c:f>
              <c:strCache>
                <c:ptCount val="2"/>
                <c:pt idx="0">
                  <c:v>ESP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pytarget_RWE!$D$8:$L$8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5F-4C7A-A3B6-A70201233297}"/>
            </c:ext>
          </c:extLst>
        </c:ser>
        <c:ser>
          <c:idx val="7"/>
          <c:order val="7"/>
          <c:tx>
            <c:strRef>
              <c:f>pytarget_RWE!$B$9:$C$9</c:f>
              <c:strCache>
                <c:ptCount val="2"/>
                <c:pt idx="0">
                  <c:v>BNL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pytarget_RWE!$D$9:$L$9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5F-4C7A-A3B6-A70201233297}"/>
            </c:ext>
          </c:extLst>
        </c:ser>
        <c:ser>
          <c:idx val="8"/>
          <c:order val="8"/>
          <c:tx>
            <c:strRef>
              <c:f>pytarget_RWE!$B$10:$C$10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pytarget_RWE!$D$10:$L$10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5F-4C7A-A3B6-A70201233297}"/>
            </c:ext>
          </c:extLst>
        </c:ser>
        <c:ser>
          <c:idx val="9"/>
          <c:order val="9"/>
          <c:tx>
            <c:strRef>
              <c:f>pytarget_RWE!$B$11:$C$11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pytarget_RWE!$D$11:$L$11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5F-4C7A-A3B6-A70201233297}"/>
            </c:ext>
          </c:extLst>
        </c:ser>
        <c:ser>
          <c:idx val="10"/>
          <c:order val="10"/>
          <c:tx>
            <c:strRef>
              <c:f>pytarget_RWE!$B$12:$C$12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pytarget_RWE!$D$12:$L$12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5F-4C7A-A3B6-A70201233297}"/>
            </c:ext>
          </c:extLst>
        </c:ser>
        <c:ser>
          <c:idx val="11"/>
          <c:order val="11"/>
          <c:tx>
            <c:strRef>
              <c:f>pytarget_RWE!$B$13:$C$13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pytarget_RWE!$D$13:$L$13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5F-4C7A-A3B6-A70201233297}"/>
            </c:ext>
          </c:extLst>
        </c:ser>
        <c:ser>
          <c:idx val="12"/>
          <c:order val="12"/>
          <c:tx>
            <c:strRef>
              <c:f>pytarget_RWE!$B$14:$C$14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pytarget_RWE!$D$14:$L$14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5F-4C7A-A3B6-A70201233297}"/>
            </c:ext>
          </c:extLst>
        </c:ser>
        <c:ser>
          <c:idx val="13"/>
          <c:order val="13"/>
          <c:tx>
            <c:strRef>
              <c:f>pytarget_RWE!$B$15:$C$15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pytarget_RWE!$D$15:$L$15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5F-4C7A-A3B6-A70201233297}"/>
            </c:ext>
          </c:extLst>
        </c:ser>
        <c:ser>
          <c:idx val="14"/>
          <c:order val="14"/>
          <c:tx>
            <c:strRef>
              <c:f>pytarget_RWE!$B$16:$C$16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pytarget_RWE!$D$16:$L$16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5F-4C7A-A3B6-A70201233297}"/>
            </c:ext>
          </c:extLst>
        </c:ser>
        <c:ser>
          <c:idx val="15"/>
          <c:order val="15"/>
          <c:tx>
            <c:strRef>
              <c:f>pytarget_RWE!$B$17:$C$17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pytarget_RWE!$D$17:$L$17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5F-4C7A-A3B6-A70201233297}"/>
            </c:ext>
          </c:extLst>
        </c:ser>
        <c:ser>
          <c:idx val="16"/>
          <c:order val="16"/>
          <c:tx>
            <c:strRef>
              <c:f>pytarget_RWE!$B$18:$C$18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pytarget_RWE!$D$18:$L$18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5F-4C7A-A3B6-A70201233297}"/>
            </c:ext>
          </c:extLst>
        </c:ser>
        <c:ser>
          <c:idx val="17"/>
          <c:order val="17"/>
          <c:tx>
            <c:strRef>
              <c:f>pytarget_RWE!$B$19:$C$19</c:f>
              <c:strCache>
                <c:ptCount val="2"/>
                <c:pt idx="0">
                  <c:v>OPA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pytarget_RWE!$D$19:$L$19</c:f>
              <c:numCache>
                <c:formatCode>0.00</c:formatCode>
                <c:ptCount val="9"/>
                <c:pt idx="0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5F-4C7A-A3B6-A7020123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3680"/>
        <c:axId val="55995776"/>
      </c:lineChart>
      <c:catAx>
        <c:axId val="1061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5776"/>
        <c:crosses val="autoZero"/>
        <c:auto val="1"/>
        <c:lblAlgn val="ctr"/>
        <c:lblOffset val="100"/>
        <c:noMultiLvlLbl val="0"/>
      </c:catAx>
      <c:valAx>
        <c:axId val="559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pytarget_RWE!$O$34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pytarget_RWE!$P$33:$X$33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pytarget_RWE!$P$34:$X$34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0.57403500354216386</c:v>
                </c:pt>
                <c:pt idx="2">
                  <c:v>0.86447555192056202</c:v>
                </c:pt>
                <c:pt idx="3">
                  <c:v>1.030441579565361</c:v>
                </c:pt>
                <c:pt idx="4">
                  <c:v>1.1964076072101599</c:v>
                </c:pt>
                <c:pt idx="5">
                  <c:v>1.1445432235711603</c:v>
                </c:pt>
                <c:pt idx="6">
                  <c:v>1.0926788399321605</c:v>
                </c:pt>
                <c:pt idx="7">
                  <c:v>0.94901449725213161</c:v>
                </c:pt>
                <c:pt idx="8">
                  <c:v>0.80535015457210235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7E9-A34C-CA5DA7778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84192"/>
        <c:axId val="55999232"/>
      </c:lineChart>
      <c:catAx>
        <c:axId val="10618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999232"/>
        <c:crosses val="autoZero"/>
        <c:auto val="1"/>
        <c:lblAlgn val="ctr"/>
        <c:lblOffset val="100"/>
        <c:noMultiLvlLbl val="0"/>
      </c:catAx>
      <c:valAx>
        <c:axId val="5599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8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pytarget_RWE_vorher!$D$3:$M$3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8-493D-836A-CE00DC93BC43}"/>
            </c:ext>
          </c:extLst>
        </c:ser>
        <c:ser>
          <c:idx val="1"/>
          <c:order val="1"/>
          <c:tx>
            <c:strRef>
              <c:f>pytarget_RWE_vorher!$B$4:$C$4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pytarget_RWE_vorher!$D$4:$M$4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8-493D-836A-CE00DC93BC43}"/>
            </c:ext>
          </c:extLst>
        </c:ser>
        <c:ser>
          <c:idx val="2"/>
          <c:order val="2"/>
          <c:tx>
            <c:strRef>
              <c:f>pytarget_RWE_vorher!$B$5:$C$5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pytarget_RWE_vorher!$D$5:$M$5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8-493D-836A-CE00DC93BC43}"/>
            </c:ext>
          </c:extLst>
        </c:ser>
        <c:ser>
          <c:idx val="3"/>
          <c:order val="3"/>
          <c:tx>
            <c:strRef>
              <c:f>pytarget_RWE_vorher!$B$6:$C$6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pytarget_RWE_vorher!$D$6:$M$6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78-493D-836A-CE00DC93BC43}"/>
            </c:ext>
          </c:extLst>
        </c:ser>
        <c:ser>
          <c:idx val="4"/>
          <c:order val="4"/>
          <c:tx>
            <c:strRef>
              <c:f>pytarget_RWE_vorher!$B$7:$C$7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pytarget_RWE_vorher!$D$7:$M$7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8-493D-836A-CE00DC93BC43}"/>
            </c:ext>
          </c:extLst>
        </c:ser>
        <c:ser>
          <c:idx val="5"/>
          <c:order val="5"/>
          <c:tx>
            <c:strRef>
              <c:f>pytarget_RWE_vorher!$B$8:$C$8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pytarget_RWE_vorher!$D$8:$M$8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78-493D-836A-CE00DC93BC43}"/>
            </c:ext>
          </c:extLst>
        </c:ser>
        <c:ser>
          <c:idx val="6"/>
          <c:order val="6"/>
          <c:tx>
            <c:strRef>
              <c:f>pytarget_RWE_vorher!$B$9:$C$9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pytarget_RWE_vorher!$D$9:$M$9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78-493D-836A-CE00DC93BC43}"/>
            </c:ext>
          </c:extLst>
        </c:ser>
        <c:ser>
          <c:idx val="7"/>
          <c:order val="7"/>
          <c:tx>
            <c:strRef>
              <c:f>pytarget_RWE_vorher!$B$10:$C$10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pytarget_RWE_vorher!$D$10:$M$10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78-493D-836A-CE00DC93BC43}"/>
            </c:ext>
          </c:extLst>
        </c:ser>
        <c:ser>
          <c:idx val="8"/>
          <c:order val="8"/>
          <c:tx>
            <c:strRef>
              <c:f>pytarget_RWE_vorher!$B$11:$C$11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pytarget_RWE_vorher!$D$11:$M$11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78-493D-836A-CE00DC93BC43}"/>
            </c:ext>
          </c:extLst>
        </c:ser>
        <c:ser>
          <c:idx val="9"/>
          <c:order val="9"/>
          <c:tx>
            <c:strRef>
              <c:f>pytarget_RWE_vorher!$B$12:$C$12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pytarget_RWE_vorher!$D$12:$M$12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78-493D-836A-CE00DC93BC43}"/>
            </c:ext>
          </c:extLst>
        </c:ser>
        <c:ser>
          <c:idx val="10"/>
          <c:order val="10"/>
          <c:tx>
            <c:strRef>
              <c:f>pytarget_RWE_vorher!$B$13:$C$13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pytarget_RWE_vorher!$D$13:$M$13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8-493D-836A-CE00DC93BC43}"/>
            </c:ext>
          </c:extLst>
        </c:ser>
        <c:ser>
          <c:idx val="11"/>
          <c:order val="11"/>
          <c:tx>
            <c:strRef>
              <c:f>pytarget_RWE_vorher!$B$14:$C$14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pytarget_RWE_vorher!$D$14:$M$14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78-493D-836A-CE00DC93BC43}"/>
            </c:ext>
          </c:extLst>
        </c:ser>
        <c:ser>
          <c:idx val="12"/>
          <c:order val="12"/>
          <c:tx>
            <c:strRef>
              <c:f>pytarget_RWE_vorher!$B$15:$C$15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pytarget_RWE_vorher!$D$15:$M$15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278-493D-836A-CE00DC93BC43}"/>
            </c:ext>
          </c:extLst>
        </c:ser>
        <c:ser>
          <c:idx val="13"/>
          <c:order val="13"/>
          <c:tx>
            <c:strRef>
              <c:f>pytarget_RWE_vorher!$B$16:$C$16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pytarget_RWE_vorher!$D$16:$M$16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78-493D-836A-CE00DC93BC43}"/>
            </c:ext>
          </c:extLst>
        </c:ser>
        <c:ser>
          <c:idx val="14"/>
          <c:order val="14"/>
          <c:tx>
            <c:strRef>
              <c:f>pytarget_RWE_vorher!$B$17:$C$17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pytarget_RWE_vorher!$D$17:$M$17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278-493D-836A-CE00DC93BC43}"/>
            </c:ext>
          </c:extLst>
        </c:ser>
        <c:ser>
          <c:idx val="15"/>
          <c:order val="15"/>
          <c:tx>
            <c:strRef>
              <c:f>pytarget_RWE_vorher!$B$18:$C$18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pytarget_RWE_vorher!$D$18:$M$18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278-493D-836A-CE00DC93BC43}"/>
            </c:ext>
          </c:extLst>
        </c:ser>
        <c:ser>
          <c:idx val="16"/>
          <c:order val="16"/>
          <c:tx>
            <c:strRef>
              <c:f>pytarget_RWE_vorher!$B$19:$C$19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pytarget_RWE_vorher!$D$19:$M$19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278-493D-836A-CE00DC93BC43}"/>
            </c:ext>
          </c:extLst>
        </c:ser>
        <c:ser>
          <c:idx val="17"/>
          <c:order val="17"/>
          <c:tx>
            <c:strRef>
              <c:f>pytarget_RWE_vorher!$B$20:$C$20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pytarget_RWE_vorher!$D$2:$M$2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pytarget_RWE_vorher!$D$20:$M$20</c:f>
              <c:numCache>
                <c:formatCode>0.00</c:formatCode>
                <c:ptCount val="10"/>
                <c:pt idx="0">
                  <c:v>1</c:v>
                </c:pt>
                <c:pt idx="1">
                  <c:v>1.4463656642002141</c:v>
                </c:pt>
                <c:pt idx="2">
                  <c:v>1.7079181489041884</c:v>
                </c:pt>
                <c:pt idx="3">
                  <c:v>1.9694706336081629</c:v>
                </c:pt>
                <c:pt idx="4">
                  <c:v>2.0607705967555612</c:v>
                </c:pt>
                <c:pt idx="5">
                  <c:v>2.1520705599029597</c:v>
                </c:pt>
                <c:pt idx="6">
                  <c:v>2.2303276711721582</c:v>
                </c:pt>
                <c:pt idx="7">
                  <c:v>2.3085847824413563</c:v>
                </c:pt>
                <c:pt idx="8">
                  <c:v>2.4194490234060542</c:v>
                </c:pt>
                <c:pt idx="9">
                  <c:v>2.530313264370752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278-493D-836A-CE00DC93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1312"/>
        <c:axId val="35574272"/>
      </c:lineChart>
      <c:catAx>
        <c:axId val="683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74272"/>
        <c:crosses val="autoZero"/>
        <c:auto val="1"/>
        <c:lblAlgn val="ctr"/>
        <c:lblOffset val="100"/>
        <c:noMultiLvlLbl val="0"/>
      </c:catAx>
      <c:valAx>
        <c:axId val="35574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8301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pytarget_RWE_vorher!$B$36</c:f>
              <c:strCache>
                <c:ptCount val="1"/>
                <c:pt idx="0">
                  <c:v>CRU</c:v>
                </c:pt>
              </c:strCache>
            </c:strRef>
          </c:tx>
          <c:marker>
            <c:symbol val="none"/>
          </c:marker>
          <c:cat>
            <c:numRef>
              <c:f>pytarget_RWE_vorher!$C$35:$K$35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pytarget_RWE_vorher!$C$36:$K$36</c:f>
              <c:numCache>
                <c:formatCode>0.00</c:formatCode>
                <c:ptCount val="9"/>
                <c:pt idx="0" formatCode="General">
                  <c:v>1</c:v>
                </c:pt>
                <c:pt idx="1">
                  <c:v>1.1808342739168958</c:v>
                </c:pt>
                <c:pt idx="2">
                  <c:v>1.3616685478337915</c:v>
                </c:pt>
                <c:pt idx="3">
                  <c:v>1.4247922553492653</c:v>
                </c:pt>
                <c:pt idx="4">
                  <c:v>1.4879159628647392</c:v>
                </c:pt>
                <c:pt idx="5">
                  <c:v>1.5420219978780025</c:v>
                </c:pt>
                <c:pt idx="6">
                  <c:v>1.5961280328912655</c:v>
                </c:pt>
                <c:pt idx="7">
                  <c:v>1.6727782491600549</c:v>
                </c:pt>
                <c:pt idx="8">
                  <c:v>1.7494284654288446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8-42C1-9C0E-1B317DE5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544"/>
        <c:axId val="68805184"/>
      </c:lineChart>
      <c:catAx>
        <c:axId val="408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805184"/>
        <c:crosses val="autoZero"/>
        <c:auto val="1"/>
        <c:lblAlgn val="ctr"/>
        <c:lblOffset val="100"/>
        <c:noMultiLvlLbl val="0"/>
      </c:catAx>
      <c:valAx>
        <c:axId val="6880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pytarget!$B$3:$C$3</c:f>
              <c:strCache>
                <c:ptCount val="2"/>
                <c:pt idx="0">
                  <c:v>BAW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pytarget!$D$3:$L$3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C-4FDA-87D1-42A909667ED1}"/>
            </c:ext>
          </c:extLst>
        </c:ser>
        <c:ser>
          <c:idx val="1"/>
          <c:order val="1"/>
          <c:tx>
            <c:strRef>
              <c:f>pytarget!$B$4:$C$4</c:f>
              <c:strCache>
                <c:ptCount val="2"/>
                <c:pt idx="0">
                  <c:v>DEU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pytarget!$D$4:$L$4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C-4FDA-87D1-42A909667ED1}"/>
            </c:ext>
          </c:extLst>
        </c:ser>
        <c:ser>
          <c:idx val="2"/>
          <c:order val="2"/>
          <c:tx>
            <c:strRef>
              <c:f>pytarget!$B$5:$C$5</c:f>
              <c:strCache>
                <c:ptCount val="2"/>
                <c:pt idx="0">
                  <c:v>FRA 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pytarget!$D$5:$L$5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C-4FDA-87D1-42A909667ED1}"/>
            </c:ext>
          </c:extLst>
        </c:ser>
        <c:ser>
          <c:idx val="3"/>
          <c:order val="3"/>
          <c:tx>
            <c:strRef>
              <c:f>pytarget!$B$6:$C$6</c:f>
              <c:strCache>
                <c:ptCount val="2"/>
                <c:pt idx="0">
                  <c:v>AUT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pytarget!$D$6:$L$6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EC-4FDA-87D1-42A909667ED1}"/>
            </c:ext>
          </c:extLst>
        </c:ser>
        <c:ser>
          <c:idx val="4"/>
          <c:order val="4"/>
          <c:tx>
            <c:strRef>
              <c:f>pytarget!$B$7:$C$7</c:f>
              <c:strCache>
                <c:ptCount val="2"/>
                <c:pt idx="0">
                  <c:v>SWZ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pytarget!$D$7:$L$7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C-4FDA-87D1-42A909667ED1}"/>
            </c:ext>
          </c:extLst>
        </c:ser>
        <c:ser>
          <c:idx val="5"/>
          <c:order val="5"/>
          <c:tx>
            <c:strRef>
              <c:f>pytarget!$B$8:$C$8</c:f>
              <c:strCache>
                <c:ptCount val="2"/>
                <c:pt idx="0">
                  <c:v>EUN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pytarget!$D$8:$L$8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EC-4FDA-87D1-42A909667ED1}"/>
            </c:ext>
          </c:extLst>
        </c:ser>
        <c:ser>
          <c:idx val="6"/>
          <c:order val="6"/>
          <c:tx>
            <c:strRef>
              <c:f>pytarget!$B$9:$C$9</c:f>
              <c:strCache>
                <c:ptCount val="2"/>
                <c:pt idx="0">
                  <c:v>EUS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pytarget!$D$9:$L$9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EC-4FDA-87D1-42A909667ED1}"/>
            </c:ext>
          </c:extLst>
        </c:ser>
        <c:ser>
          <c:idx val="7"/>
          <c:order val="7"/>
          <c:tx>
            <c:strRef>
              <c:f>pytarget!$B$10:$C$10</c:f>
              <c:strCache>
                <c:ptCount val="2"/>
                <c:pt idx="0">
                  <c:v>EUE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pytarget!$D$10:$L$10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EC-4FDA-87D1-42A909667ED1}"/>
            </c:ext>
          </c:extLst>
        </c:ser>
        <c:ser>
          <c:idx val="8"/>
          <c:order val="8"/>
          <c:tx>
            <c:strRef>
              <c:f>pytarget!$B$11:$C$11</c:f>
              <c:strCache>
                <c:ptCount val="2"/>
                <c:pt idx="0">
                  <c:v>USA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pytarget!$D$11:$L$11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EC-4FDA-87D1-42A909667ED1}"/>
            </c:ext>
          </c:extLst>
        </c:ser>
        <c:ser>
          <c:idx val="9"/>
          <c:order val="9"/>
          <c:tx>
            <c:strRef>
              <c:f>pytarget!$B$12:$C$12</c:f>
              <c:strCache>
                <c:ptCount val="2"/>
                <c:pt idx="0">
                  <c:v>BRZ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pytarget!$D$12:$L$12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EC-4FDA-87D1-42A909667ED1}"/>
            </c:ext>
          </c:extLst>
        </c:ser>
        <c:ser>
          <c:idx val="10"/>
          <c:order val="10"/>
          <c:tx>
            <c:strRef>
              <c:f>pytarget!$B$13:$C$13</c:f>
              <c:strCache>
                <c:ptCount val="2"/>
                <c:pt idx="0">
                  <c:v>RUS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pytarget!$D$13:$L$13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EC-4FDA-87D1-42A909667ED1}"/>
            </c:ext>
          </c:extLst>
        </c:ser>
        <c:ser>
          <c:idx val="11"/>
          <c:order val="11"/>
          <c:tx>
            <c:strRef>
              <c:f>pytarget!$B$14:$C$14</c:f>
              <c:strCache>
                <c:ptCount val="2"/>
                <c:pt idx="0">
                  <c:v>IND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pytarget!$D$14:$L$14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EC-4FDA-87D1-42A909667ED1}"/>
            </c:ext>
          </c:extLst>
        </c:ser>
        <c:ser>
          <c:idx val="12"/>
          <c:order val="12"/>
          <c:tx>
            <c:strRef>
              <c:f>pytarget!$B$15:$C$15</c:f>
              <c:strCache>
                <c:ptCount val="2"/>
                <c:pt idx="0">
                  <c:v>CHI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pytarget!$D$15:$L$15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EC-4FDA-87D1-42A909667ED1}"/>
            </c:ext>
          </c:extLst>
        </c:ser>
        <c:ser>
          <c:idx val="13"/>
          <c:order val="13"/>
          <c:tx>
            <c:strRef>
              <c:f>pytarget!$B$16:$C$16</c:f>
              <c:strCache>
                <c:ptCount val="2"/>
                <c:pt idx="0">
                  <c:v>RSA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pytarget!$D$16:$L$16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EC-4FDA-87D1-42A909667ED1}"/>
            </c:ext>
          </c:extLst>
        </c:ser>
        <c:ser>
          <c:idx val="14"/>
          <c:order val="14"/>
          <c:tx>
            <c:strRef>
              <c:f>pytarget!$B$17:$C$17</c:f>
              <c:strCache>
                <c:ptCount val="2"/>
                <c:pt idx="0">
                  <c:v>OEC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pytarget!$D$17:$L$17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EC-4FDA-87D1-42A909667ED1}"/>
            </c:ext>
          </c:extLst>
        </c:ser>
        <c:ser>
          <c:idx val="15"/>
          <c:order val="15"/>
          <c:tx>
            <c:strRef>
              <c:f>pytarget!$B$18:$C$18</c:f>
              <c:strCache>
                <c:ptCount val="2"/>
                <c:pt idx="0">
                  <c:v>ARB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pytarget!$D$18:$L$18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EC-4FDA-87D1-42A909667ED1}"/>
            </c:ext>
          </c:extLst>
        </c:ser>
        <c:ser>
          <c:idx val="16"/>
          <c:order val="16"/>
          <c:tx>
            <c:strRef>
              <c:f>pytarget!$B$19:$C$19</c:f>
              <c:strCache>
                <c:ptCount val="2"/>
                <c:pt idx="0">
                  <c:v>OPE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pytarget!$D$19:$L$19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EC-4FDA-87D1-42A909667ED1}"/>
            </c:ext>
          </c:extLst>
        </c:ser>
        <c:ser>
          <c:idx val="17"/>
          <c:order val="17"/>
          <c:tx>
            <c:strRef>
              <c:f>pytarget!$B$20:$C$20</c:f>
              <c:strCache>
                <c:ptCount val="2"/>
                <c:pt idx="0">
                  <c:v>ROW</c:v>
                </c:pt>
                <c:pt idx="1">
                  <c:v>CRU</c:v>
                </c:pt>
              </c:strCache>
            </c:strRef>
          </c:tx>
          <c:marker>
            <c:symbol val="none"/>
          </c:marker>
          <c:cat>
            <c:numRef>
              <c:f>pytarget!$D$2:$L$2</c:f>
              <c:numCache>
                <c:formatCode>General</c:formatCode>
                <c:ptCount val="9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pytarget!$D$20:$L$20</c:f>
              <c:numCache>
                <c:formatCode>0.00</c:formatCode>
                <c:ptCount val="9"/>
                <c:pt idx="0">
                  <c:v>1</c:v>
                </c:pt>
                <c:pt idx="1">
                  <c:v>1.1490909090909092</c:v>
                </c:pt>
                <c:pt idx="2">
                  <c:v>1.2545454545454544</c:v>
                </c:pt>
                <c:pt idx="3">
                  <c:v>1.3236363636363635</c:v>
                </c:pt>
                <c:pt idx="4">
                  <c:v>1.3636363636363635</c:v>
                </c:pt>
                <c:pt idx="5">
                  <c:v>1.3863636363636362</c:v>
                </c:pt>
                <c:pt idx="6">
                  <c:v>1.4090909090909089</c:v>
                </c:pt>
                <c:pt idx="7">
                  <c:v>1.418181818181818</c:v>
                </c:pt>
                <c:pt idx="8">
                  <c:v>1.4272727272727272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EC-4FDA-87D1-42A90966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1248"/>
        <c:axId val="107364928"/>
      </c:lineChart>
      <c:catAx>
        <c:axId val="1086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64928"/>
        <c:crosses val="autoZero"/>
        <c:auto val="1"/>
        <c:lblAlgn val="ctr"/>
        <c:lblOffset val="100"/>
        <c:noMultiLvlLbl val="0"/>
      </c:catAx>
      <c:valAx>
        <c:axId val="1073649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866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012467191601055"/>
          <c:y val="4.9087653752627851E-2"/>
          <c:w val="0.19320866141732285"/>
          <c:h val="0.9370282087808748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3</xdr:row>
      <xdr:rowOff>71437</xdr:rowOff>
    </xdr:from>
    <xdr:to>
      <xdr:col>20</xdr:col>
      <xdr:colOff>647700</xdr:colOff>
      <xdr:row>19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48</xdr:row>
      <xdr:rowOff>90487</xdr:rowOff>
    </xdr:from>
    <xdr:to>
      <xdr:col>20</xdr:col>
      <xdr:colOff>152400</xdr:colOff>
      <xdr:row>62</xdr:row>
      <xdr:rowOff>166687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647700</xdr:colOff>
      <xdr:row>4</xdr:row>
      <xdr:rowOff>71437</xdr:rowOff>
    </xdr:from>
    <xdr:to>
      <xdr:col>21</xdr:col>
      <xdr:colOff>647700</xdr:colOff>
      <xdr:row>20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27</xdr:row>
      <xdr:rowOff>23812</xdr:rowOff>
    </xdr:from>
    <xdr:to>
      <xdr:col>17</xdr:col>
      <xdr:colOff>457200</xdr:colOff>
      <xdr:row>41</xdr:row>
      <xdr:rowOff>4762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71437</xdr:rowOff>
    </xdr:from>
    <xdr:to>
      <xdr:col>20</xdr:col>
      <xdr:colOff>647700</xdr:colOff>
      <xdr:row>20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sa\671_Braunkohle%202030%20RWE\Daten\E-Traegerpreise_201411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Referenzdateien/20170119_Preisannah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MS/NEWAGE_REEEM/xcel_data/OriginalEXCELDateien/090318_Rohoelpreispfade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zug-2030"/>
      <sheetName val="Auszug-2050"/>
      <sheetName val="Vergleich"/>
      <sheetName val="Vergleich_ETP"/>
      <sheetName val="Vergleich_ETP (2)"/>
      <sheetName val="WEO_ETP"/>
      <sheetName val="WEO2014_ETP"/>
      <sheetName val="Vergleich Energiereferenzprogno"/>
      <sheetName val="WEO2014_ETP_2DS"/>
      <sheetName val="Originalwerte_Statistik"/>
      <sheetName val="Originalwerte_IEA_WEO2013"/>
      <sheetName val="Originalwerte_EWI_Prognos"/>
      <sheetName val="Studie2012_E-Trägerpreise"/>
    </sheetNames>
    <sheetDataSet>
      <sheetData sheetId="0"/>
      <sheetData sheetId="1"/>
      <sheetData sheetId="2"/>
      <sheetData sheetId="3">
        <row r="20">
          <cell r="B20">
            <v>11.089335965071539</v>
          </cell>
        </row>
        <row r="21">
          <cell r="B21">
            <v>5.9607659999999996</v>
          </cell>
        </row>
        <row r="22">
          <cell r="B22">
            <v>3.0308629043264634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IEA_CO2_Total"/>
      <sheetName val="IEA_CO2_Strom"/>
    </sheetNames>
    <sheetDataSet>
      <sheetData sheetId="0">
        <row r="51">
          <cell r="K51">
            <v>7.9308094156221092</v>
          </cell>
          <cell r="L51">
            <v>11.943506588345405</v>
          </cell>
          <cell r="M51">
            <v>16.529446214314888</v>
          </cell>
          <cell r="N51">
            <v>15.096340081199425</v>
          </cell>
          <cell r="O51">
            <v>11.126636092469591</v>
          </cell>
        </row>
        <row r="52">
          <cell r="K52">
            <v>5.3291760000000004</v>
          </cell>
          <cell r="L52">
            <v>5.4087943467013169</v>
          </cell>
          <cell r="M52">
            <v>7.9565814411434799</v>
          </cell>
          <cell r="N52">
            <v>8.2750548279487504</v>
          </cell>
          <cell r="O52">
            <v>7.8769630944421616</v>
          </cell>
        </row>
        <row r="53">
          <cell r="K53">
            <v>2.1592329739320326</v>
          </cell>
          <cell r="L53">
            <v>2.3312033627960767</v>
          </cell>
          <cell r="M53">
            <v>2.6464824090468242</v>
          </cell>
          <cell r="N53">
            <v>2.3598650942734176</v>
          </cell>
          <cell r="O53">
            <v>1.8726156591586263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"/>
      <sheetName val="NEWAGE_PREIS_2004"/>
      <sheetName val="NEWAGE_PREIS"/>
      <sheetName val="Grafik"/>
      <sheetName val="Studienvergleich"/>
      <sheetName val="Tabelle3"/>
    </sheetNames>
    <sheetDataSet>
      <sheetData sheetId="0"/>
      <sheetData sheetId="1"/>
      <sheetData sheetId="2">
        <row r="16">
          <cell r="D16">
            <v>2004</v>
          </cell>
          <cell r="E16">
            <v>2005</v>
          </cell>
          <cell r="F16">
            <v>2010</v>
          </cell>
          <cell r="G16">
            <v>2015</v>
          </cell>
          <cell r="H16">
            <v>2020</v>
          </cell>
          <cell r="I16">
            <v>2025</v>
          </cell>
          <cell r="J16">
            <v>2030</v>
          </cell>
          <cell r="K16">
            <v>2035</v>
          </cell>
          <cell r="L16">
            <v>2040</v>
          </cell>
          <cell r="M16">
            <v>2045</v>
          </cell>
          <cell r="N16">
            <v>2050</v>
          </cell>
        </row>
        <row r="17">
          <cell r="B17" t="str">
            <v>CRU</v>
          </cell>
          <cell r="C17" t="str">
            <v>DEU</v>
          </cell>
          <cell r="D17">
            <v>1</v>
          </cell>
          <cell r="E17">
            <v>1.3836449375866853</v>
          </cell>
          <cell r="F17">
            <v>1.4463656642002141</v>
          </cell>
          <cell r="G17">
            <v>1.6620056359537005</v>
          </cell>
          <cell r="H17">
            <v>1.8145314696329957</v>
          </cell>
          <cell r="I17">
            <v>1.9144621882504649</v>
          </cell>
          <cell r="J17">
            <v>1.9723168148184735</v>
          </cell>
          <cell r="K17">
            <v>2.0051887617321147</v>
          </cell>
          <cell r="L17">
            <v>2.0380607086457561</v>
          </cell>
          <cell r="M17">
            <v>2.0512094874112123</v>
          </cell>
          <cell r="N17">
            <v>2.0643582661766691</v>
          </cell>
        </row>
        <row r="18">
          <cell r="B18" t="str">
            <v>CRU</v>
          </cell>
          <cell r="C18" t="str">
            <v>OEU</v>
          </cell>
          <cell r="D18">
            <v>1</v>
          </cell>
          <cell r="E18">
            <v>1.3836449375866853</v>
          </cell>
          <cell r="F18">
            <v>1.4463656642002141</v>
          </cell>
          <cell r="G18">
            <v>1.6620056359537005</v>
          </cell>
          <cell r="H18">
            <v>1.8145314696329957</v>
          </cell>
          <cell r="I18">
            <v>1.9144621882504649</v>
          </cell>
          <cell r="J18">
            <v>1.9723168148184735</v>
          </cell>
          <cell r="K18">
            <v>2.0051887617321147</v>
          </cell>
          <cell r="L18">
            <v>2.0380607086457561</v>
          </cell>
          <cell r="M18">
            <v>2.0512094874112123</v>
          </cell>
          <cell r="N18">
            <v>2.0643582661766691</v>
          </cell>
        </row>
        <row r="19">
          <cell r="B19" t="str">
            <v>CRU</v>
          </cell>
          <cell r="C19" t="str">
            <v>NEU</v>
          </cell>
          <cell r="D19">
            <v>1</v>
          </cell>
          <cell r="E19">
            <v>1.3836449375866853</v>
          </cell>
          <cell r="F19">
            <v>1.4463656642002141</v>
          </cell>
          <cell r="G19">
            <v>1.6620056359537005</v>
          </cell>
          <cell r="H19">
            <v>1.8145314696329957</v>
          </cell>
          <cell r="I19">
            <v>1.9144621882504649</v>
          </cell>
          <cell r="J19">
            <v>1.9723168148184735</v>
          </cell>
          <cell r="K19">
            <v>2.0051887617321147</v>
          </cell>
          <cell r="L19">
            <v>2.0380607086457561</v>
          </cell>
          <cell r="M19">
            <v>2.0512094874112123</v>
          </cell>
          <cell r="N19">
            <v>2.0643582661766691</v>
          </cell>
        </row>
        <row r="20">
          <cell r="B20" t="str">
            <v>CRU</v>
          </cell>
          <cell r="C20" t="str">
            <v>EAB</v>
          </cell>
          <cell r="D20">
            <v>1</v>
          </cell>
          <cell r="E20">
            <v>1.3836449375866853</v>
          </cell>
          <cell r="F20">
            <v>1.4463656642002141</v>
          </cell>
          <cell r="G20">
            <v>1.6620056359537005</v>
          </cell>
          <cell r="H20">
            <v>1.8145314696329957</v>
          </cell>
          <cell r="I20">
            <v>1.9144621882504649</v>
          </cell>
          <cell r="J20">
            <v>1.9723168148184735</v>
          </cell>
          <cell r="K20">
            <v>2.0051887617321147</v>
          </cell>
          <cell r="L20">
            <v>2.0380607086457561</v>
          </cell>
          <cell r="M20">
            <v>2.0512094874112123</v>
          </cell>
          <cell r="N20">
            <v>2.0643582661766691</v>
          </cell>
        </row>
        <row r="21">
          <cell r="B21" t="str">
            <v>CRU</v>
          </cell>
          <cell r="C21" t="str">
            <v>RUS</v>
          </cell>
          <cell r="D21">
            <v>1</v>
          </cell>
          <cell r="E21">
            <v>1.3836449375866853</v>
          </cell>
          <cell r="F21">
            <v>1.4463656642002141</v>
          </cell>
          <cell r="G21">
            <v>1.6620056359537005</v>
          </cell>
          <cell r="H21">
            <v>1.8145314696329957</v>
          </cell>
          <cell r="I21">
            <v>1.9144621882504649</v>
          </cell>
          <cell r="J21">
            <v>1.9723168148184735</v>
          </cell>
          <cell r="K21">
            <v>2.0051887617321147</v>
          </cell>
          <cell r="L21">
            <v>2.0380607086457561</v>
          </cell>
          <cell r="M21">
            <v>2.0512094874112123</v>
          </cell>
          <cell r="N21">
            <v>2.0643582661766691</v>
          </cell>
        </row>
        <row r="22">
          <cell r="B22" t="str">
            <v>CRU</v>
          </cell>
          <cell r="C22" t="str">
            <v>RAB</v>
          </cell>
          <cell r="D22">
            <v>1</v>
          </cell>
          <cell r="E22">
            <v>1.3836449375866853</v>
          </cell>
          <cell r="F22">
            <v>1.4463656642002141</v>
          </cell>
          <cell r="G22">
            <v>1.6620056359537005</v>
          </cell>
          <cell r="H22">
            <v>1.8145314696329957</v>
          </cell>
          <cell r="I22">
            <v>1.9144621882504649</v>
          </cell>
          <cell r="J22">
            <v>1.9723168148184735</v>
          </cell>
          <cell r="K22">
            <v>2.0051887617321147</v>
          </cell>
          <cell r="L22">
            <v>2.0380607086457561</v>
          </cell>
          <cell r="M22">
            <v>2.0512094874112123</v>
          </cell>
          <cell r="N22">
            <v>2.0643582661766691</v>
          </cell>
        </row>
        <row r="23">
          <cell r="B23" t="str">
            <v>CRU</v>
          </cell>
          <cell r="C23" t="str">
            <v>USA</v>
          </cell>
          <cell r="D23">
            <v>1</v>
          </cell>
          <cell r="E23">
            <v>1.3836449375866853</v>
          </cell>
          <cell r="F23">
            <v>1.4463656642002141</v>
          </cell>
          <cell r="G23">
            <v>1.6620056359537005</v>
          </cell>
          <cell r="H23">
            <v>1.8145314696329957</v>
          </cell>
          <cell r="I23">
            <v>1.9144621882504649</v>
          </cell>
          <cell r="J23">
            <v>1.9723168148184735</v>
          </cell>
          <cell r="K23">
            <v>2.0051887617321147</v>
          </cell>
          <cell r="L23">
            <v>2.0380607086457561</v>
          </cell>
          <cell r="M23">
            <v>2.0512094874112123</v>
          </cell>
          <cell r="N23">
            <v>2.0643582661766691</v>
          </cell>
        </row>
        <row r="24">
          <cell r="B24" t="str">
            <v>CRU</v>
          </cell>
          <cell r="C24" t="str">
            <v>CHI</v>
          </cell>
          <cell r="D24">
            <v>1</v>
          </cell>
          <cell r="E24">
            <v>1.3836449375866853</v>
          </cell>
          <cell r="F24">
            <v>1.4463656642002141</v>
          </cell>
          <cell r="G24">
            <v>1.6620056359537005</v>
          </cell>
          <cell r="H24">
            <v>1.8145314696329957</v>
          </cell>
          <cell r="I24">
            <v>1.9144621882504649</v>
          </cell>
          <cell r="J24">
            <v>1.9723168148184735</v>
          </cell>
          <cell r="K24">
            <v>2.0051887617321147</v>
          </cell>
          <cell r="L24">
            <v>2.0380607086457561</v>
          </cell>
          <cell r="M24">
            <v>2.0512094874112123</v>
          </cell>
          <cell r="N24">
            <v>2.0643582661766691</v>
          </cell>
        </row>
        <row r="25">
          <cell r="B25" t="str">
            <v>CRU</v>
          </cell>
          <cell r="C25" t="str">
            <v>OPE</v>
          </cell>
          <cell r="D25">
            <v>1</v>
          </cell>
          <cell r="E25">
            <v>1.3836449375866853</v>
          </cell>
          <cell r="F25">
            <v>1.4463656642002141</v>
          </cell>
          <cell r="G25">
            <v>1.6620056359537005</v>
          </cell>
          <cell r="H25">
            <v>1.8145314696329957</v>
          </cell>
          <cell r="I25">
            <v>1.9144621882504649</v>
          </cell>
          <cell r="J25">
            <v>1.9723168148184735</v>
          </cell>
          <cell r="K25">
            <v>2.0051887617321147</v>
          </cell>
          <cell r="L25">
            <v>2.0380607086457561</v>
          </cell>
          <cell r="M25">
            <v>2.0512094874112123</v>
          </cell>
          <cell r="N25">
            <v>2.0643582661766691</v>
          </cell>
        </row>
        <row r="26">
          <cell r="B26" t="str">
            <v>CRU</v>
          </cell>
          <cell r="C26" t="str">
            <v>ROW</v>
          </cell>
          <cell r="D26">
            <v>1</v>
          </cell>
          <cell r="E26">
            <v>1.3836449375866853</v>
          </cell>
          <cell r="F26">
            <v>1.4463656642002141</v>
          </cell>
          <cell r="G26">
            <v>1.6620056359537005</v>
          </cell>
          <cell r="H26">
            <v>1.8145314696329957</v>
          </cell>
          <cell r="I26">
            <v>1.9144621882504649</v>
          </cell>
          <cell r="J26">
            <v>1.9723168148184735</v>
          </cell>
          <cell r="K26">
            <v>2.0051887617321147</v>
          </cell>
          <cell r="L26">
            <v>2.0380607086457561</v>
          </cell>
          <cell r="M26">
            <v>2.0512094874112123</v>
          </cell>
          <cell r="N26">
            <v>2.0643582661766691</v>
          </cell>
        </row>
        <row r="116">
          <cell r="D116">
            <v>2004</v>
          </cell>
          <cell r="E116">
            <v>2005</v>
          </cell>
          <cell r="F116">
            <v>2010</v>
          </cell>
          <cell r="G116">
            <v>2015</v>
          </cell>
          <cell r="H116">
            <v>2020</v>
          </cell>
          <cell r="I116">
            <v>2025</v>
          </cell>
          <cell r="J116">
            <v>2030</v>
          </cell>
          <cell r="K116">
            <v>2035</v>
          </cell>
          <cell r="L116">
            <v>2040</v>
          </cell>
          <cell r="M116">
            <v>2045</v>
          </cell>
          <cell r="N116">
            <v>2050</v>
          </cell>
        </row>
        <row r="117">
          <cell r="B117" t="str">
            <v>CRU</v>
          </cell>
          <cell r="C117" t="str">
            <v>DEU</v>
          </cell>
          <cell r="D117">
            <v>1</v>
          </cell>
          <cell r="E117">
            <v>1.3836449375866853</v>
          </cell>
          <cell r="F117">
            <v>1.9490052346651159</v>
          </cell>
          <cell r="G117">
            <v>1.9490052346651159</v>
          </cell>
          <cell r="H117">
            <v>1.9830118690758487</v>
          </cell>
          <cell r="I117">
            <v>2.1466687971774996</v>
          </cell>
          <cell r="J117">
            <v>2.2529395297110391</v>
          </cell>
          <cell r="K117">
            <v>2.3209527985325042</v>
          </cell>
          <cell r="L117">
            <v>2.3868406527032988</v>
          </cell>
          <cell r="M117">
            <v>2.4208472871140319</v>
          </cell>
          <cell r="N117">
            <v>2.4527285068740934</v>
          </cell>
        </row>
        <row r="118">
          <cell r="B118" t="str">
            <v>CRU</v>
          </cell>
          <cell r="C118" t="str">
            <v>OEU</v>
          </cell>
          <cell r="D118">
            <v>1</v>
          </cell>
          <cell r="E118">
            <v>1.3836449375866853</v>
          </cell>
          <cell r="F118">
            <v>1.9490052346651159</v>
          </cell>
          <cell r="G118">
            <v>1.9490052346651159</v>
          </cell>
          <cell r="H118">
            <v>1.9830118690758487</v>
          </cell>
          <cell r="I118">
            <v>2.1466687971774996</v>
          </cell>
          <cell r="J118">
            <v>2.2529395297110391</v>
          </cell>
          <cell r="K118">
            <v>2.3209527985325042</v>
          </cell>
          <cell r="L118">
            <v>2.3868406527032988</v>
          </cell>
          <cell r="M118">
            <v>2.4208472871140319</v>
          </cell>
          <cell r="N118">
            <v>2.4527285068740934</v>
          </cell>
        </row>
        <row r="119">
          <cell r="B119" t="str">
            <v>CRU</v>
          </cell>
          <cell r="C119" t="str">
            <v>NEU</v>
          </cell>
          <cell r="D119">
            <v>1</v>
          </cell>
          <cell r="E119">
            <v>1.3836449375866853</v>
          </cell>
          <cell r="F119">
            <v>1.9490052346651159</v>
          </cell>
          <cell r="G119">
            <v>1.9490052346651159</v>
          </cell>
          <cell r="H119">
            <v>1.9830118690758487</v>
          </cell>
          <cell r="I119">
            <v>2.1466687971774996</v>
          </cell>
          <cell r="J119">
            <v>2.2529395297110391</v>
          </cell>
          <cell r="K119">
            <v>2.3209527985325042</v>
          </cell>
          <cell r="L119">
            <v>2.3868406527032988</v>
          </cell>
          <cell r="M119">
            <v>2.4208472871140319</v>
          </cell>
          <cell r="N119">
            <v>2.4527285068740934</v>
          </cell>
        </row>
        <row r="120">
          <cell r="B120" t="str">
            <v>CRU</v>
          </cell>
          <cell r="C120" t="str">
            <v>EAB</v>
          </cell>
          <cell r="D120">
            <v>1</v>
          </cell>
          <cell r="E120">
            <v>1.3836449375866853</v>
          </cell>
          <cell r="F120">
            <v>1.9490052346651159</v>
          </cell>
          <cell r="G120">
            <v>1.9490052346651159</v>
          </cell>
          <cell r="H120">
            <v>1.9830118690758487</v>
          </cell>
          <cell r="I120">
            <v>2.1466687971774996</v>
          </cell>
          <cell r="J120">
            <v>2.2529395297110391</v>
          </cell>
          <cell r="K120">
            <v>2.3209527985325042</v>
          </cell>
          <cell r="L120">
            <v>2.3868406527032988</v>
          </cell>
          <cell r="M120">
            <v>2.4208472871140319</v>
          </cell>
          <cell r="N120">
            <v>2.4527285068740934</v>
          </cell>
        </row>
        <row r="121">
          <cell r="B121" t="str">
            <v>CRU</v>
          </cell>
          <cell r="C121" t="str">
            <v>RUS</v>
          </cell>
          <cell r="D121">
            <v>1</v>
          </cell>
          <cell r="E121">
            <v>1.3836449375866853</v>
          </cell>
          <cell r="F121">
            <v>1.9490052346651159</v>
          </cell>
          <cell r="G121">
            <v>1.9490052346651159</v>
          </cell>
          <cell r="H121">
            <v>1.9830118690758487</v>
          </cell>
          <cell r="I121">
            <v>2.1466687971774996</v>
          </cell>
          <cell r="J121">
            <v>2.2529395297110391</v>
          </cell>
          <cell r="K121">
            <v>2.3209527985325042</v>
          </cell>
          <cell r="L121">
            <v>2.3868406527032988</v>
          </cell>
          <cell r="M121">
            <v>2.4208472871140319</v>
          </cell>
          <cell r="N121">
            <v>2.4527285068740934</v>
          </cell>
        </row>
        <row r="122">
          <cell r="B122" t="str">
            <v>CRU</v>
          </cell>
          <cell r="C122" t="str">
            <v>RAB</v>
          </cell>
          <cell r="D122">
            <v>1</v>
          </cell>
          <cell r="E122">
            <v>1.3836449375866853</v>
          </cell>
          <cell r="F122">
            <v>1.9490052346651159</v>
          </cell>
          <cell r="G122">
            <v>1.9490052346651159</v>
          </cell>
          <cell r="H122">
            <v>1.9830118690758487</v>
          </cell>
          <cell r="I122">
            <v>2.1466687971774996</v>
          </cell>
          <cell r="J122">
            <v>2.2529395297110391</v>
          </cell>
          <cell r="K122">
            <v>2.3209527985325042</v>
          </cell>
          <cell r="L122">
            <v>2.3868406527032988</v>
          </cell>
          <cell r="M122">
            <v>2.4208472871140319</v>
          </cell>
          <cell r="N122">
            <v>2.4527285068740934</v>
          </cell>
        </row>
        <row r="123">
          <cell r="B123" t="str">
            <v>CRU</v>
          </cell>
          <cell r="C123" t="str">
            <v>USA</v>
          </cell>
          <cell r="D123">
            <v>1</v>
          </cell>
          <cell r="E123">
            <v>1.3836449375866853</v>
          </cell>
          <cell r="F123">
            <v>1.9490052346651159</v>
          </cell>
          <cell r="G123">
            <v>1.9490052346651159</v>
          </cell>
          <cell r="H123">
            <v>1.9830118690758487</v>
          </cell>
          <cell r="I123">
            <v>2.1466687971774996</v>
          </cell>
          <cell r="J123">
            <v>2.2529395297110391</v>
          </cell>
          <cell r="K123">
            <v>2.3209527985325042</v>
          </cell>
          <cell r="L123">
            <v>2.3868406527032988</v>
          </cell>
          <cell r="M123">
            <v>2.4208472871140319</v>
          </cell>
          <cell r="N123">
            <v>2.4527285068740934</v>
          </cell>
        </row>
        <row r="124">
          <cell r="B124" t="str">
            <v>CRU</v>
          </cell>
          <cell r="C124" t="str">
            <v>CHI</v>
          </cell>
          <cell r="D124">
            <v>1</v>
          </cell>
          <cell r="E124">
            <v>1.3836449375866853</v>
          </cell>
          <cell r="F124">
            <v>1.9490052346651159</v>
          </cell>
          <cell r="G124">
            <v>1.9490052346651159</v>
          </cell>
          <cell r="H124">
            <v>1.9830118690758487</v>
          </cell>
          <cell r="I124">
            <v>2.1466687971774996</v>
          </cell>
          <cell r="J124">
            <v>2.2529395297110391</v>
          </cell>
          <cell r="K124">
            <v>2.3209527985325042</v>
          </cell>
          <cell r="L124">
            <v>2.3868406527032988</v>
          </cell>
          <cell r="M124">
            <v>2.4208472871140319</v>
          </cell>
          <cell r="N124">
            <v>2.4527285068740934</v>
          </cell>
        </row>
        <row r="125">
          <cell r="B125" t="str">
            <v>CRU</v>
          </cell>
          <cell r="C125" t="str">
            <v>OPE</v>
          </cell>
          <cell r="D125">
            <v>1</v>
          </cell>
          <cell r="E125">
            <v>1.3836449375866853</v>
          </cell>
          <cell r="F125">
            <v>1.9490052346651159</v>
          </cell>
          <cell r="G125">
            <v>1.9490052346651159</v>
          </cell>
          <cell r="H125">
            <v>1.9830118690758487</v>
          </cell>
          <cell r="I125">
            <v>2.1466687971774996</v>
          </cell>
          <cell r="J125">
            <v>2.2529395297110391</v>
          </cell>
          <cell r="K125">
            <v>2.3209527985325042</v>
          </cell>
          <cell r="L125">
            <v>2.3868406527032988</v>
          </cell>
          <cell r="M125">
            <v>2.4208472871140319</v>
          </cell>
          <cell r="N125">
            <v>2.4527285068740934</v>
          </cell>
        </row>
        <row r="126">
          <cell r="B126" t="str">
            <v>CRU</v>
          </cell>
          <cell r="C126" t="str">
            <v>ROW</v>
          </cell>
          <cell r="D126">
            <v>1</v>
          </cell>
          <cell r="E126">
            <v>1.3836449375866853</v>
          </cell>
          <cell r="F126">
            <v>1.9490052346651159</v>
          </cell>
          <cell r="G126">
            <v>1.9490052346651159</v>
          </cell>
          <cell r="H126">
            <v>1.9830118690758487</v>
          </cell>
          <cell r="I126">
            <v>2.1466687971774996</v>
          </cell>
          <cell r="J126">
            <v>2.2529395297110391</v>
          </cell>
          <cell r="K126">
            <v>2.3209527985325042</v>
          </cell>
          <cell r="L126">
            <v>2.3868406527032988</v>
          </cell>
          <cell r="M126">
            <v>2.4208472871140319</v>
          </cell>
          <cell r="N126">
            <v>2.4527285068740934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darth\groups\esa\671_Braunkohle%202030%20RWE\Bericht\Entwurf_Februar_2015\RWE_Braunkohle_Zwischenbericht_20150213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topLeftCell="E1" workbookViewId="0">
      <selection activeCell="O26" sqref="O26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s="15" customFormat="1" x14ac:dyDescent="0.25">
      <c r="A3" s="2">
        <v>1</v>
      </c>
      <c r="B3" s="36" t="s">
        <v>1</v>
      </c>
      <c r="C3" s="38" t="str">
        <f>Epro_Ra!C$6</f>
        <v>CRU</v>
      </c>
      <c r="D3" s="22">
        <v>1</v>
      </c>
      <c r="E3" s="6">
        <f>$D3*Q$34</f>
        <v>0.57403500354216386</v>
      </c>
      <c r="F3" s="6">
        <f t="shared" ref="F3:L3" si="0">$D3*R$34</f>
        <v>0.86447555192056202</v>
      </c>
      <c r="G3" s="6">
        <f t="shared" si="0"/>
        <v>1.030441579565361</v>
      </c>
      <c r="H3" s="6">
        <f t="shared" si="0"/>
        <v>1.1964076072101599</v>
      </c>
      <c r="I3" s="6">
        <f t="shared" si="0"/>
        <v>1.1445432235711603</v>
      </c>
      <c r="J3" s="6">
        <f t="shared" si="0"/>
        <v>1.0926788399321605</v>
      </c>
      <c r="K3" s="6">
        <f t="shared" si="0"/>
        <v>0.94901449725213161</v>
      </c>
      <c r="L3" s="6">
        <f t="shared" si="0"/>
        <v>0.80535015457210235</v>
      </c>
      <c r="M3" s="15" t="s">
        <v>1</v>
      </c>
      <c r="N3" s="7" t="s">
        <v>1</v>
      </c>
    </row>
    <row r="4" spans="1:14" x14ac:dyDescent="0.25">
      <c r="A4" s="21">
        <v>2</v>
      </c>
      <c r="B4" s="36" t="s">
        <v>51</v>
      </c>
      <c r="C4" s="38" t="str">
        <f>Epro_Ra!C$6</f>
        <v>CRU</v>
      </c>
      <c r="D4" s="22">
        <v>1</v>
      </c>
      <c r="E4" s="6">
        <f t="shared" ref="E4:E20" si="1">$D4*Q$34</f>
        <v>0.57403500354216386</v>
      </c>
      <c r="F4" s="6">
        <f t="shared" ref="F4:F20" si="2">$D4*R$34</f>
        <v>0.86447555192056202</v>
      </c>
      <c r="G4" s="6">
        <f t="shared" ref="G4:G20" si="3">$D4*S$34</f>
        <v>1.030441579565361</v>
      </c>
      <c r="H4" s="6">
        <f t="shared" ref="H4:H20" si="4">$D4*T$34</f>
        <v>1.1964076072101599</v>
      </c>
      <c r="I4" s="6">
        <f t="shared" ref="I4:I20" si="5">$D4*U$34</f>
        <v>1.1445432235711603</v>
      </c>
      <c r="J4" s="6">
        <f t="shared" ref="J4:J20" si="6">$D4*V$34</f>
        <v>1.0926788399321605</v>
      </c>
      <c r="K4" s="6">
        <f t="shared" ref="K4:K20" si="7">$D4*W$34</f>
        <v>0.94901449725213161</v>
      </c>
      <c r="L4" s="6">
        <f t="shared" ref="L4:L20" si="8">$D4*X$34</f>
        <v>0.80535015457210235</v>
      </c>
      <c r="M4" t="s">
        <v>2</v>
      </c>
      <c r="N4" s="1" t="s">
        <v>18</v>
      </c>
    </row>
    <row r="5" spans="1:14" x14ac:dyDescent="0.25">
      <c r="A5" s="2">
        <v>3</v>
      </c>
      <c r="B5" s="36" t="s">
        <v>52</v>
      </c>
      <c r="C5" s="38" t="str">
        <f>Epro_Ra!C$6</f>
        <v>CRU</v>
      </c>
      <c r="D5" s="22">
        <v>1</v>
      </c>
      <c r="E5" s="6">
        <f t="shared" si="1"/>
        <v>0.57403500354216386</v>
      </c>
      <c r="F5" s="6">
        <f t="shared" si="2"/>
        <v>0.86447555192056202</v>
      </c>
      <c r="G5" s="6">
        <f t="shared" si="3"/>
        <v>1.030441579565361</v>
      </c>
      <c r="H5" s="6">
        <f t="shared" si="4"/>
        <v>1.1964076072101599</v>
      </c>
      <c r="I5" s="6">
        <f t="shared" si="5"/>
        <v>1.1445432235711603</v>
      </c>
      <c r="J5" s="6">
        <f t="shared" si="6"/>
        <v>1.0926788399321605</v>
      </c>
      <c r="K5" s="6">
        <f t="shared" si="7"/>
        <v>0.94901449725213161</v>
      </c>
      <c r="L5" s="6">
        <f t="shared" si="8"/>
        <v>0.80535015457210235</v>
      </c>
      <c r="M5" t="s">
        <v>3</v>
      </c>
      <c r="N5" s="1" t="s">
        <v>18</v>
      </c>
    </row>
    <row r="6" spans="1:14" x14ac:dyDescent="0.25">
      <c r="A6" s="21">
        <v>4</v>
      </c>
      <c r="B6" s="36" t="s">
        <v>53</v>
      </c>
      <c r="C6" s="38" t="str">
        <f>Epro_Ra!C$6</f>
        <v>CRU</v>
      </c>
      <c r="D6" s="22">
        <v>1</v>
      </c>
      <c r="E6" s="6">
        <f t="shared" si="1"/>
        <v>0.57403500354216386</v>
      </c>
      <c r="F6" s="6">
        <f t="shared" si="2"/>
        <v>0.86447555192056202</v>
      </c>
      <c r="G6" s="6">
        <f t="shared" si="3"/>
        <v>1.030441579565361</v>
      </c>
      <c r="H6" s="6">
        <f t="shared" si="4"/>
        <v>1.1964076072101599</v>
      </c>
      <c r="I6" s="6">
        <f t="shared" si="5"/>
        <v>1.1445432235711603</v>
      </c>
      <c r="J6" s="6">
        <f t="shared" si="6"/>
        <v>1.0926788399321605</v>
      </c>
      <c r="K6" s="6">
        <f t="shared" si="7"/>
        <v>0.94901449725213161</v>
      </c>
      <c r="L6" s="6">
        <f t="shared" si="8"/>
        <v>0.80535015457210235</v>
      </c>
      <c r="M6" t="s">
        <v>4</v>
      </c>
      <c r="N6" s="8" t="s">
        <v>19</v>
      </c>
    </row>
    <row r="7" spans="1:14" x14ac:dyDescent="0.25">
      <c r="A7" s="2">
        <v>5</v>
      </c>
      <c r="B7" s="36" t="s">
        <v>54</v>
      </c>
      <c r="C7" s="38" t="str">
        <f>Epro_Ra!C$6</f>
        <v>CRU</v>
      </c>
      <c r="D7" s="22">
        <v>1</v>
      </c>
      <c r="E7" s="6">
        <f t="shared" si="1"/>
        <v>0.57403500354216386</v>
      </c>
      <c r="F7" s="6">
        <f t="shared" si="2"/>
        <v>0.86447555192056202</v>
      </c>
      <c r="G7" s="6">
        <f t="shared" si="3"/>
        <v>1.030441579565361</v>
      </c>
      <c r="H7" s="6">
        <f t="shared" si="4"/>
        <v>1.1964076072101599</v>
      </c>
      <c r="I7" s="6">
        <f t="shared" si="5"/>
        <v>1.1445432235711603</v>
      </c>
      <c r="J7" s="6">
        <f t="shared" si="6"/>
        <v>1.0926788399321605</v>
      </c>
      <c r="K7" s="6">
        <f t="shared" si="7"/>
        <v>0.94901449725213161</v>
      </c>
      <c r="L7" s="6">
        <f t="shared" si="8"/>
        <v>0.80535015457210235</v>
      </c>
      <c r="M7" s="15" t="s">
        <v>5</v>
      </c>
      <c r="N7" s="1" t="s">
        <v>18</v>
      </c>
    </row>
    <row r="8" spans="1:14" x14ac:dyDescent="0.25">
      <c r="A8" s="21">
        <v>6</v>
      </c>
      <c r="B8" s="36" t="s">
        <v>55</v>
      </c>
      <c r="C8" s="38" t="str">
        <f>Epro_Ra!C$6</f>
        <v>CRU</v>
      </c>
      <c r="D8" s="22">
        <v>1</v>
      </c>
      <c r="E8" s="6">
        <f t="shared" si="1"/>
        <v>0.57403500354216386</v>
      </c>
      <c r="F8" s="6">
        <f t="shared" si="2"/>
        <v>0.86447555192056202</v>
      </c>
      <c r="G8" s="6">
        <f t="shared" si="3"/>
        <v>1.030441579565361</v>
      </c>
      <c r="H8" s="6">
        <f t="shared" si="4"/>
        <v>1.1964076072101599</v>
      </c>
      <c r="I8" s="6">
        <f t="shared" si="5"/>
        <v>1.1445432235711603</v>
      </c>
      <c r="J8" s="6">
        <f t="shared" si="6"/>
        <v>1.0926788399321605</v>
      </c>
      <c r="K8" s="6">
        <f t="shared" si="7"/>
        <v>0.94901449725213161</v>
      </c>
      <c r="L8" s="6">
        <f t="shared" si="8"/>
        <v>0.80535015457210235</v>
      </c>
      <c r="M8" s="15" t="s">
        <v>6</v>
      </c>
      <c r="N8" s="1" t="s">
        <v>18</v>
      </c>
    </row>
    <row r="9" spans="1:14" x14ac:dyDescent="0.25">
      <c r="A9" s="2">
        <v>7</v>
      </c>
      <c r="B9" s="36" t="s">
        <v>56</v>
      </c>
      <c r="C9" s="38" t="str">
        <f>Epro_Ra!C$6</f>
        <v>CRU</v>
      </c>
      <c r="D9" s="22">
        <v>1</v>
      </c>
      <c r="E9" s="6">
        <f t="shared" si="1"/>
        <v>0.57403500354216386</v>
      </c>
      <c r="F9" s="6">
        <f t="shared" si="2"/>
        <v>0.86447555192056202</v>
      </c>
      <c r="G9" s="6">
        <f t="shared" si="3"/>
        <v>1.030441579565361</v>
      </c>
      <c r="H9" s="6">
        <f t="shared" si="4"/>
        <v>1.1964076072101599</v>
      </c>
      <c r="I9" s="6">
        <f t="shared" si="5"/>
        <v>1.1445432235711603</v>
      </c>
      <c r="J9" s="6">
        <f t="shared" si="6"/>
        <v>1.0926788399321605</v>
      </c>
      <c r="K9" s="6">
        <f t="shared" si="7"/>
        <v>0.94901449725213161</v>
      </c>
      <c r="L9" s="6">
        <f t="shared" si="8"/>
        <v>0.80535015457210235</v>
      </c>
      <c r="M9" t="s">
        <v>7</v>
      </c>
      <c r="N9" s="14" t="s">
        <v>20</v>
      </c>
    </row>
    <row r="10" spans="1:14" x14ac:dyDescent="0.25">
      <c r="A10" s="21">
        <v>8</v>
      </c>
      <c r="B10" s="36" t="s">
        <v>5</v>
      </c>
      <c r="C10" s="38" t="str">
        <f>Epro_Ra!C$6</f>
        <v>CRU</v>
      </c>
      <c r="D10" s="22">
        <v>1</v>
      </c>
      <c r="E10" s="6">
        <f t="shared" si="1"/>
        <v>0.57403500354216386</v>
      </c>
      <c r="F10" s="6">
        <f t="shared" si="2"/>
        <v>0.86447555192056202</v>
      </c>
      <c r="G10" s="6">
        <f t="shared" si="3"/>
        <v>1.030441579565361</v>
      </c>
      <c r="H10" s="6">
        <f t="shared" si="4"/>
        <v>1.1964076072101599</v>
      </c>
      <c r="I10" s="6">
        <f t="shared" si="5"/>
        <v>1.1445432235711603</v>
      </c>
      <c r="J10" s="6">
        <f t="shared" si="6"/>
        <v>1.0926788399321605</v>
      </c>
      <c r="K10" s="6">
        <f t="shared" si="7"/>
        <v>0.94901449725213161</v>
      </c>
      <c r="L10" s="6">
        <f t="shared" si="8"/>
        <v>0.80535015457210235</v>
      </c>
      <c r="M10" t="s">
        <v>8</v>
      </c>
      <c r="N10" s="11" t="s">
        <v>8</v>
      </c>
    </row>
    <row r="11" spans="1:14" x14ac:dyDescent="0.25">
      <c r="A11" s="2">
        <v>9</v>
      </c>
      <c r="B11" s="36" t="s">
        <v>6</v>
      </c>
      <c r="C11" s="38" t="str">
        <f>Epro_Ra!C$6</f>
        <v>CRU</v>
      </c>
      <c r="D11" s="22">
        <v>1</v>
      </c>
      <c r="E11" s="6">
        <f t="shared" si="1"/>
        <v>0.57403500354216386</v>
      </c>
      <c r="F11" s="6">
        <f t="shared" si="2"/>
        <v>0.86447555192056202</v>
      </c>
      <c r="G11" s="6">
        <f t="shared" si="3"/>
        <v>1.030441579565361</v>
      </c>
      <c r="H11" s="6">
        <f t="shared" si="4"/>
        <v>1.1964076072101599</v>
      </c>
      <c r="I11" s="6">
        <f t="shared" si="5"/>
        <v>1.1445432235711603</v>
      </c>
      <c r="J11" s="6">
        <f t="shared" si="6"/>
        <v>1.0926788399321605</v>
      </c>
      <c r="K11" s="6">
        <f t="shared" si="7"/>
        <v>0.94901449725213161</v>
      </c>
      <c r="L11" s="6">
        <f t="shared" si="8"/>
        <v>0.80535015457210235</v>
      </c>
      <c r="M11" t="s">
        <v>9</v>
      </c>
      <c r="N11" s="9" t="s">
        <v>21</v>
      </c>
    </row>
    <row r="12" spans="1:14" x14ac:dyDescent="0.25">
      <c r="A12" s="21">
        <v>10</v>
      </c>
      <c r="B12" s="36" t="s">
        <v>8</v>
      </c>
      <c r="C12" s="38" t="str">
        <f>Epro_Ra!C$6</f>
        <v>CRU</v>
      </c>
      <c r="D12" s="22">
        <v>1</v>
      </c>
      <c r="E12" s="6">
        <f t="shared" si="1"/>
        <v>0.57403500354216386</v>
      </c>
      <c r="F12" s="6">
        <f t="shared" si="2"/>
        <v>0.86447555192056202</v>
      </c>
      <c r="G12" s="6">
        <f t="shared" si="3"/>
        <v>1.030441579565361</v>
      </c>
      <c r="H12" s="6">
        <f t="shared" si="4"/>
        <v>1.1964076072101599</v>
      </c>
      <c r="I12" s="6">
        <f t="shared" si="5"/>
        <v>1.1445432235711603</v>
      </c>
      <c r="J12" s="6">
        <f t="shared" si="6"/>
        <v>1.0926788399321605</v>
      </c>
      <c r="K12" s="6">
        <f t="shared" si="7"/>
        <v>0.94901449725213161</v>
      </c>
      <c r="L12" s="6">
        <f t="shared" si="8"/>
        <v>0.80535015457210235</v>
      </c>
      <c r="M12" t="s">
        <v>10</v>
      </c>
      <c r="N12" s="13" t="s">
        <v>10</v>
      </c>
    </row>
    <row r="13" spans="1:14" x14ac:dyDescent="0.25">
      <c r="A13" s="2">
        <v>11</v>
      </c>
      <c r="B13" s="36" t="s">
        <v>33</v>
      </c>
      <c r="C13" s="38" t="str">
        <f>Epro_Ra!C$6</f>
        <v>CRU</v>
      </c>
      <c r="D13" s="22">
        <v>1</v>
      </c>
      <c r="E13" s="6">
        <f t="shared" si="1"/>
        <v>0.57403500354216386</v>
      </c>
      <c r="F13" s="6">
        <f t="shared" si="2"/>
        <v>0.86447555192056202</v>
      </c>
      <c r="G13" s="6">
        <f t="shared" si="3"/>
        <v>1.030441579565361</v>
      </c>
      <c r="H13" s="6">
        <f t="shared" si="4"/>
        <v>1.1964076072101599</v>
      </c>
      <c r="I13" s="6">
        <f t="shared" si="5"/>
        <v>1.1445432235711603</v>
      </c>
      <c r="J13" s="6">
        <f t="shared" si="6"/>
        <v>1.0926788399321605</v>
      </c>
      <c r="K13" s="6">
        <f t="shared" si="7"/>
        <v>0.94901449725213161</v>
      </c>
      <c r="L13" s="6">
        <f t="shared" si="8"/>
        <v>0.80535015457210235</v>
      </c>
      <c r="M13" t="s">
        <v>11</v>
      </c>
      <c r="N13" s="10" t="s">
        <v>12</v>
      </c>
    </row>
    <row r="14" spans="1:14" x14ac:dyDescent="0.25">
      <c r="A14" s="21">
        <v>12</v>
      </c>
      <c r="B14" s="36" t="s">
        <v>9</v>
      </c>
      <c r="C14" s="38" t="str">
        <f>Epro_Ra!C$6</f>
        <v>CRU</v>
      </c>
      <c r="D14" s="22">
        <v>1</v>
      </c>
      <c r="E14" s="6">
        <f t="shared" si="1"/>
        <v>0.57403500354216386</v>
      </c>
      <c r="F14" s="6">
        <f t="shared" si="2"/>
        <v>0.86447555192056202</v>
      </c>
      <c r="G14" s="6">
        <f t="shared" si="3"/>
        <v>1.030441579565361</v>
      </c>
      <c r="H14" s="6">
        <f t="shared" si="4"/>
        <v>1.1964076072101599</v>
      </c>
      <c r="I14" s="6">
        <f t="shared" si="5"/>
        <v>1.1445432235711603</v>
      </c>
      <c r="J14" s="6">
        <f t="shared" si="6"/>
        <v>1.0926788399321605</v>
      </c>
      <c r="K14" s="6">
        <f t="shared" si="7"/>
        <v>0.94901449725213161</v>
      </c>
      <c r="L14" s="6">
        <f t="shared" si="8"/>
        <v>0.80535015457210235</v>
      </c>
      <c r="M14" t="s">
        <v>12</v>
      </c>
      <c r="N14" s="10" t="s">
        <v>12</v>
      </c>
    </row>
    <row r="15" spans="1:14" x14ac:dyDescent="0.25">
      <c r="A15" s="2">
        <v>13</v>
      </c>
      <c r="B15" s="36" t="s">
        <v>10</v>
      </c>
      <c r="C15" s="38" t="str">
        <f>Epro_Ra!C$6</f>
        <v>CRU</v>
      </c>
      <c r="D15" s="22">
        <v>1</v>
      </c>
      <c r="E15" s="6">
        <f t="shared" si="1"/>
        <v>0.57403500354216386</v>
      </c>
      <c r="F15" s="6">
        <f t="shared" si="2"/>
        <v>0.86447555192056202</v>
      </c>
      <c r="G15" s="6">
        <f t="shared" si="3"/>
        <v>1.030441579565361</v>
      </c>
      <c r="H15" s="6">
        <f t="shared" si="4"/>
        <v>1.1964076072101599</v>
      </c>
      <c r="I15" s="6">
        <f t="shared" si="5"/>
        <v>1.1445432235711603</v>
      </c>
      <c r="J15" s="6">
        <f t="shared" si="6"/>
        <v>1.0926788399321605</v>
      </c>
      <c r="K15" s="6">
        <f t="shared" si="7"/>
        <v>0.94901449725213161</v>
      </c>
      <c r="L15" s="6">
        <f t="shared" si="8"/>
        <v>0.80535015457210235</v>
      </c>
      <c r="M15" t="s">
        <v>13</v>
      </c>
      <c r="N15" s="9" t="s">
        <v>21</v>
      </c>
    </row>
    <row r="16" spans="1:14" x14ac:dyDescent="0.25">
      <c r="A16" s="21">
        <v>14</v>
      </c>
      <c r="B16" s="36" t="s">
        <v>12</v>
      </c>
      <c r="C16" s="38" t="str">
        <f>Epro_Ra!C$6</f>
        <v>CRU</v>
      </c>
      <c r="D16" s="22">
        <v>1</v>
      </c>
      <c r="E16" s="6">
        <f t="shared" si="1"/>
        <v>0.57403500354216386</v>
      </c>
      <c r="F16" s="6">
        <f t="shared" si="2"/>
        <v>0.86447555192056202</v>
      </c>
      <c r="G16" s="6">
        <f t="shared" si="3"/>
        <v>1.030441579565361</v>
      </c>
      <c r="H16" s="6">
        <f t="shared" si="4"/>
        <v>1.1964076072101599</v>
      </c>
      <c r="I16" s="6">
        <f t="shared" si="5"/>
        <v>1.1445432235711603</v>
      </c>
      <c r="J16" s="6">
        <f t="shared" si="6"/>
        <v>1.0926788399321605</v>
      </c>
      <c r="K16" s="6">
        <f t="shared" si="7"/>
        <v>0.94901449725213161</v>
      </c>
      <c r="L16" s="6">
        <f t="shared" si="8"/>
        <v>0.80535015457210235</v>
      </c>
      <c r="M16" s="15" t="s">
        <v>14</v>
      </c>
      <c r="N16" s="16" t="s">
        <v>24</v>
      </c>
    </row>
    <row r="17" spans="1:25" x14ac:dyDescent="0.25">
      <c r="A17" s="2">
        <v>15</v>
      </c>
      <c r="B17" s="36" t="s">
        <v>11</v>
      </c>
      <c r="C17" s="38" t="str">
        <f>Epro_Ra!C$6</f>
        <v>CRU</v>
      </c>
      <c r="D17" s="22">
        <v>1</v>
      </c>
      <c r="E17" s="6">
        <f t="shared" si="1"/>
        <v>0.57403500354216386</v>
      </c>
      <c r="F17" s="6">
        <f t="shared" si="2"/>
        <v>0.86447555192056202</v>
      </c>
      <c r="G17" s="6">
        <f t="shared" si="3"/>
        <v>1.030441579565361</v>
      </c>
      <c r="H17" s="6">
        <f t="shared" si="4"/>
        <v>1.1964076072101599</v>
      </c>
      <c r="I17" s="6">
        <f t="shared" si="5"/>
        <v>1.1445432235711603</v>
      </c>
      <c r="J17" s="6">
        <f t="shared" si="6"/>
        <v>1.0926788399321605</v>
      </c>
      <c r="K17" s="6">
        <f t="shared" si="7"/>
        <v>0.94901449725213161</v>
      </c>
      <c r="L17" s="6">
        <f t="shared" si="8"/>
        <v>0.80535015457210235</v>
      </c>
      <c r="M17" s="15" t="s">
        <v>15</v>
      </c>
      <c r="N17" s="12" t="s">
        <v>22</v>
      </c>
    </row>
    <row r="18" spans="1:25" x14ac:dyDescent="0.25">
      <c r="A18" s="21">
        <v>16</v>
      </c>
      <c r="B18" s="36" t="s">
        <v>13</v>
      </c>
      <c r="C18" s="38" t="str">
        <f>Epro_Ra!C$6</f>
        <v>CRU</v>
      </c>
      <c r="D18" s="22">
        <v>1</v>
      </c>
      <c r="E18" s="6">
        <f t="shared" si="1"/>
        <v>0.57403500354216386</v>
      </c>
      <c r="F18" s="6">
        <f t="shared" si="2"/>
        <v>0.86447555192056202</v>
      </c>
      <c r="G18" s="6">
        <f t="shared" si="3"/>
        <v>1.030441579565361</v>
      </c>
      <c r="H18" s="6">
        <f t="shared" si="4"/>
        <v>1.1964076072101599</v>
      </c>
      <c r="I18" s="6">
        <f t="shared" si="5"/>
        <v>1.1445432235711603</v>
      </c>
      <c r="J18" s="6">
        <f t="shared" si="6"/>
        <v>1.0926788399321605</v>
      </c>
      <c r="K18" s="6">
        <f t="shared" si="7"/>
        <v>0.94901449725213161</v>
      </c>
      <c r="L18" s="6">
        <f t="shared" si="8"/>
        <v>0.80535015457210235</v>
      </c>
      <c r="M18" t="s">
        <v>16</v>
      </c>
      <c r="N18" s="12" t="s">
        <v>22</v>
      </c>
    </row>
    <row r="19" spans="1:25" x14ac:dyDescent="0.25">
      <c r="A19" s="2">
        <v>17</v>
      </c>
      <c r="B19" s="36" t="s">
        <v>57</v>
      </c>
      <c r="C19" s="38" t="str">
        <f>Epro_Ra!C$6</f>
        <v>CRU</v>
      </c>
      <c r="D19" s="22">
        <v>1</v>
      </c>
      <c r="E19" s="6">
        <f t="shared" si="1"/>
        <v>0.57403500354216386</v>
      </c>
      <c r="F19" s="6">
        <f t="shared" si="2"/>
        <v>0.86447555192056202</v>
      </c>
      <c r="G19" s="6">
        <f t="shared" si="3"/>
        <v>1.030441579565361</v>
      </c>
      <c r="H19" s="6">
        <f t="shared" si="4"/>
        <v>1.1964076072101599</v>
      </c>
      <c r="I19" s="6">
        <f t="shared" si="5"/>
        <v>1.1445432235711603</v>
      </c>
      <c r="J19" s="6">
        <f t="shared" si="6"/>
        <v>1.0926788399321605</v>
      </c>
      <c r="K19" s="6">
        <f t="shared" si="7"/>
        <v>0.94901449725213161</v>
      </c>
      <c r="L19" s="6">
        <f t="shared" si="8"/>
        <v>0.80535015457210235</v>
      </c>
      <c r="M19" s="15" t="s">
        <v>17</v>
      </c>
      <c r="N19" s="9" t="s">
        <v>21</v>
      </c>
    </row>
    <row r="20" spans="1:25" x14ac:dyDescent="0.25">
      <c r="A20" s="2">
        <v>18</v>
      </c>
      <c r="B20" s="36" t="s">
        <v>21</v>
      </c>
      <c r="C20" s="38" t="str">
        <f>Epro_Ra!C$6</f>
        <v>CRU</v>
      </c>
      <c r="D20" s="22">
        <v>1</v>
      </c>
      <c r="E20" s="6">
        <f t="shared" si="1"/>
        <v>0.57403500354216386</v>
      </c>
      <c r="F20" s="6">
        <f t="shared" si="2"/>
        <v>0.86447555192056202</v>
      </c>
      <c r="G20" s="6">
        <f t="shared" si="3"/>
        <v>1.030441579565361</v>
      </c>
      <c r="H20" s="6">
        <f t="shared" si="4"/>
        <v>1.1964076072101599</v>
      </c>
      <c r="I20" s="6">
        <f t="shared" si="5"/>
        <v>1.1445432235711603</v>
      </c>
      <c r="J20" s="6">
        <f t="shared" si="6"/>
        <v>1.0926788399321605</v>
      </c>
      <c r="K20" s="6">
        <f t="shared" si="7"/>
        <v>0.94901449725213161</v>
      </c>
      <c r="L20" s="6">
        <f t="shared" si="8"/>
        <v>0.80535015457210235</v>
      </c>
    </row>
    <row r="21" spans="1:25" x14ac:dyDescent="0.25">
      <c r="A21" s="2">
        <v>1</v>
      </c>
      <c r="B21" s="36" t="s">
        <v>1</v>
      </c>
      <c r="C21" s="46" t="s">
        <v>58</v>
      </c>
      <c r="D21" s="6">
        <f>P$35</f>
        <v>1</v>
      </c>
      <c r="E21" s="6">
        <f t="shared" ref="E21:L21" si="9">Q$35</f>
        <v>0.89404214156368511</v>
      </c>
      <c r="F21" s="6">
        <f t="shared" si="9"/>
        <v>0.90739920787048467</v>
      </c>
      <c r="G21" s="6">
        <f t="shared" si="9"/>
        <v>1.1211122687792809</v>
      </c>
      <c r="H21" s="6">
        <f t="shared" si="9"/>
        <v>1.334825329688077</v>
      </c>
      <c r="I21" s="6">
        <f t="shared" si="9"/>
        <v>1.3615394623016768</v>
      </c>
      <c r="J21" s="6">
        <f t="shared" si="9"/>
        <v>1.3882535949152761</v>
      </c>
      <c r="K21" s="6">
        <f t="shared" si="9"/>
        <v>1.3548609291482765</v>
      </c>
      <c r="L21" s="6">
        <f t="shared" si="9"/>
        <v>1.3214682633812771</v>
      </c>
    </row>
    <row r="22" spans="1:25" x14ac:dyDescent="0.25">
      <c r="A22" s="21">
        <v>2</v>
      </c>
      <c r="B22" s="36" t="s">
        <v>51</v>
      </c>
      <c r="C22" s="46" t="s">
        <v>58</v>
      </c>
      <c r="D22" s="6">
        <f t="shared" ref="D22:D38" si="10">P$35</f>
        <v>1</v>
      </c>
      <c r="E22" s="6">
        <f t="shared" ref="E22:E38" si="11">Q$35</f>
        <v>0.89404214156368511</v>
      </c>
      <c r="F22" s="6">
        <f t="shared" ref="F22:F38" si="12">R$35</f>
        <v>0.90739920787048467</v>
      </c>
      <c r="G22" s="6">
        <f t="shared" ref="G22:G38" si="13">S$35</f>
        <v>1.1211122687792809</v>
      </c>
      <c r="H22" s="6">
        <f t="shared" ref="H22:H38" si="14">T$35</f>
        <v>1.334825329688077</v>
      </c>
      <c r="I22" s="6">
        <f t="shared" ref="I22:I38" si="15">U$35</f>
        <v>1.3615394623016768</v>
      </c>
      <c r="J22" s="6">
        <f t="shared" ref="J22:J38" si="16">V$35</f>
        <v>1.3882535949152761</v>
      </c>
      <c r="K22" s="6">
        <f t="shared" ref="K22:K38" si="17">W$35</f>
        <v>1.3548609291482765</v>
      </c>
      <c r="L22" s="6">
        <f t="shared" ref="L22:L38" si="18">X$35</f>
        <v>1.3214682633812771</v>
      </c>
    </row>
    <row r="23" spans="1:25" x14ac:dyDescent="0.25">
      <c r="A23" s="2">
        <v>3</v>
      </c>
      <c r="B23" s="36" t="s">
        <v>52</v>
      </c>
      <c r="C23" s="46" t="s">
        <v>58</v>
      </c>
      <c r="D23" s="6">
        <f t="shared" si="10"/>
        <v>1</v>
      </c>
      <c r="E23" s="6">
        <f t="shared" si="11"/>
        <v>0.89404214156368511</v>
      </c>
      <c r="F23" s="6">
        <f t="shared" si="12"/>
        <v>0.90739920787048467</v>
      </c>
      <c r="G23" s="6">
        <f t="shared" si="13"/>
        <v>1.1211122687792809</v>
      </c>
      <c r="H23" s="6">
        <f t="shared" si="14"/>
        <v>1.334825329688077</v>
      </c>
      <c r="I23" s="6">
        <f t="shared" si="15"/>
        <v>1.3615394623016768</v>
      </c>
      <c r="J23" s="6">
        <f t="shared" si="16"/>
        <v>1.3882535949152761</v>
      </c>
      <c r="K23" s="6">
        <f t="shared" si="17"/>
        <v>1.3548609291482765</v>
      </c>
      <c r="L23" s="6">
        <f t="shared" si="18"/>
        <v>1.3214682633812771</v>
      </c>
      <c r="O23" s="37"/>
      <c r="P23" s="27"/>
      <c r="Q23" s="41" t="s">
        <v>48</v>
      </c>
    </row>
    <row r="24" spans="1:25" ht="18" x14ac:dyDescent="0.25">
      <c r="A24" s="21">
        <v>4</v>
      </c>
      <c r="B24" s="36" t="s">
        <v>53</v>
      </c>
      <c r="C24" s="46" t="s">
        <v>58</v>
      </c>
      <c r="D24" s="6">
        <f t="shared" si="10"/>
        <v>1</v>
      </c>
      <c r="E24" s="6">
        <f t="shared" si="11"/>
        <v>0.89404214156368511</v>
      </c>
      <c r="F24" s="6">
        <f t="shared" si="12"/>
        <v>0.90739920787048467</v>
      </c>
      <c r="G24" s="6">
        <f t="shared" si="13"/>
        <v>1.1211122687792809</v>
      </c>
      <c r="H24" s="6">
        <f t="shared" si="14"/>
        <v>1.334825329688077</v>
      </c>
      <c r="I24" s="6">
        <f t="shared" si="15"/>
        <v>1.3615394623016768</v>
      </c>
      <c r="J24" s="6">
        <f t="shared" si="16"/>
        <v>1.3882535949152761</v>
      </c>
      <c r="K24" s="6">
        <f t="shared" si="17"/>
        <v>1.3548609291482765</v>
      </c>
      <c r="L24" s="6">
        <f t="shared" si="18"/>
        <v>1.3214682633812771</v>
      </c>
      <c r="O24" s="37"/>
      <c r="P24" s="27">
        <v>2010</v>
      </c>
      <c r="Q24" s="39"/>
      <c r="R24">
        <v>2015</v>
      </c>
      <c r="S24" s="40" t="s">
        <v>35</v>
      </c>
      <c r="T24" s="40" t="s">
        <v>36</v>
      </c>
      <c r="U24" s="40" t="s">
        <v>37</v>
      </c>
      <c r="V24" s="40" t="s">
        <v>38</v>
      </c>
      <c r="W24" s="40" t="s">
        <v>39</v>
      </c>
      <c r="X24" s="40" t="s">
        <v>40</v>
      </c>
      <c r="Y24" s="40" t="s">
        <v>41</v>
      </c>
    </row>
    <row r="25" spans="1:25" ht="15.75" customHeight="1" x14ac:dyDescent="0.25">
      <c r="A25" s="2">
        <v>5</v>
      </c>
      <c r="B25" s="36" t="s">
        <v>54</v>
      </c>
      <c r="C25" s="46" t="s">
        <v>58</v>
      </c>
      <c r="D25" s="6">
        <f t="shared" si="10"/>
        <v>1</v>
      </c>
      <c r="E25" s="6">
        <f t="shared" si="11"/>
        <v>0.89404214156368511</v>
      </c>
      <c r="F25" s="6">
        <f t="shared" si="12"/>
        <v>0.90739920787048467</v>
      </c>
      <c r="G25" s="6">
        <f t="shared" si="13"/>
        <v>1.1211122687792809</v>
      </c>
      <c r="H25" s="6">
        <f t="shared" si="14"/>
        <v>1.334825329688077</v>
      </c>
      <c r="I25" s="6">
        <f t="shared" si="15"/>
        <v>1.3615394623016768</v>
      </c>
      <c r="J25" s="6">
        <f t="shared" si="16"/>
        <v>1.3882535949152761</v>
      </c>
      <c r="K25" s="6">
        <f t="shared" si="17"/>
        <v>1.3548609291482765</v>
      </c>
      <c r="L25" s="6">
        <f t="shared" si="18"/>
        <v>1.3214682633812771</v>
      </c>
      <c r="O25" s="37"/>
      <c r="P25" s="27"/>
      <c r="Q25" s="49" t="s">
        <v>42</v>
      </c>
      <c r="R25" s="50"/>
      <c r="S25" s="50"/>
      <c r="T25" s="50"/>
      <c r="U25" s="50"/>
      <c r="V25" s="50"/>
      <c r="W25" s="50"/>
      <c r="X25" s="50"/>
      <c r="Y25" s="50"/>
    </row>
    <row r="26" spans="1:25" ht="16.5" customHeight="1" x14ac:dyDescent="0.25">
      <c r="A26" s="21">
        <v>6</v>
      </c>
      <c r="B26" s="36" t="s">
        <v>55</v>
      </c>
      <c r="C26" s="46" t="s">
        <v>58</v>
      </c>
      <c r="D26" s="6">
        <f t="shared" si="10"/>
        <v>1</v>
      </c>
      <c r="E26" s="6">
        <f t="shared" si="11"/>
        <v>0.89404214156368511</v>
      </c>
      <c r="F26" s="6">
        <f t="shared" si="12"/>
        <v>0.90739920787048467</v>
      </c>
      <c r="G26" s="6">
        <f t="shared" si="13"/>
        <v>1.1211122687792809</v>
      </c>
      <c r="H26" s="6">
        <f t="shared" si="14"/>
        <v>1.334825329688077</v>
      </c>
      <c r="I26" s="6">
        <f t="shared" si="15"/>
        <v>1.3615394623016768</v>
      </c>
      <c r="J26" s="6">
        <f t="shared" si="16"/>
        <v>1.3882535949152761</v>
      </c>
      <c r="K26" s="6">
        <f t="shared" si="17"/>
        <v>1.3548609291482765</v>
      </c>
      <c r="L26" s="6">
        <f t="shared" si="18"/>
        <v>1.3214682633812771</v>
      </c>
      <c r="O26" s="37"/>
      <c r="P26" s="26">
        <f>[1]Vergleich_ETP!B20</f>
        <v>11.089335965071539</v>
      </c>
      <c r="Q26" s="39" t="s">
        <v>43</v>
      </c>
      <c r="R26" s="6">
        <f>[2]Tabelle1!K51</f>
        <v>7.9308094156221092</v>
      </c>
      <c r="S26" s="6">
        <f>[2]Tabelle1!L51</f>
        <v>11.943506588345405</v>
      </c>
      <c r="T26" s="40">
        <f>(S26+U26)/2</f>
        <v>14.236476401330147</v>
      </c>
      <c r="U26" s="44">
        <f>[2]Tabelle1!M51</f>
        <v>16.529446214314888</v>
      </c>
      <c r="V26" s="40">
        <f>(U26+W26)/2</f>
        <v>15.812893147757157</v>
      </c>
      <c r="W26" s="44">
        <f>[2]Tabelle1!N51</f>
        <v>15.096340081199425</v>
      </c>
      <c r="X26" s="40">
        <f>(W26+Y26)/2</f>
        <v>13.111488086834509</v>
      </c>
      <c r="Y26" s="44">
        <f>[2]Tabelle1!O51</f>
        <v>11.126636092469591</v>
      </c>
    </row>
    <row r="27" spans="1:25" x14ac:dyDescent="0.25">
      <c r="A27" s="2">
        <v>7</v>
      </c>
      <c r="B27" s="36" t="s">
        <v>56</v>
      </c>
      <c r="C27" s="46" t="s">
        <v>58</v>
      </c>
      <c r="D27" s="6">
        <f t="shared" si="10"/>
        <v>1</v>
      </c>
      <c r="E27" s="6">
        <f t="shared" si="11"/>
        <v>0.89404214156368511</v>
      </c>
      <c r="F27" s="6">
        <f t="shared" si="12"/>
        <v>0.90739920787048467</v>
      </c>
      <c r="G27" s="6">
        <f t="shared" si="13"/>
        <v>1.1211122687792809</v>
      </c>
      <c r="H27" s="6">
        <f t="shared" si="14"/>
        <v>1.334825329688077</v>
      </c>
      <c r="I27" s="6">
        <f t="shared" si="15"/>
        <v>1.3615394623016768</v>
      </c>
      <c r="J27" s="6">
        <f t="shared" si="16"/>
        <v>1.3882535949152761</v>
      </c>
      <c r="K27" s="6">
        <f t="shared" si="17"/>
        <v>1.3548609291482765</v>
      </c>
      <c r="L27" s="6">
        <f t="shared" si="18"/>
        <v>1.3214682633812771</v>
      </c>
      <c r="O27" s="37"/>
      <c r="P27" s="26">
        <f>[1]Vergleich_ETP!B21</f>
        <v>5.9607659999999996</v>
      </c>
      <c r="Q27" s="39" t="s">
        <v>44</v>
      </c>
      <c r="R27" s="6">
        <f>[2]Tabelle1!K52</f>
        <v>5.3291760000000004</v>
      </c>
      <c r="S27" s="6">
        <f>[2]Tabelle1!L52</f>
        <v>5.4087943467013169</v>
      </c>
      <c r="T27" s="40">
        <f t="shared" ref="T27:V28" si="19">(S27+U27)/2</f>
        <v>6.6826878939223988</v>
      </c>
      <c r="U27" s="44">
        <f>[2]Tabelle1!M52</f>
        <v>7.9565814411434799</v>
      </c>
      <c r="V27" s="40">
        <f t="shared" si="19"/>
        <v>8.1158181345461156</v>
      </c>
      <c r="W27" s="44">
        <f>[2]Tabelle1!N52</f>
        <v>8.2750548279487504</v>
      </c>
      <c r="X27" s="40">
        <f t="shared" ref="X27" si="20">(W27+Y27)/2</f>
        <v>8.0760089611954555</v>
      </c>
      <c r="Y27" s="44">
        <f>[2]Tabelle1!O52</f>
        <v>7.8769630944421616</v>
      </c>
    </row>
    <row r="28" spans="1:25" x14ac:dyDescent="0.25">
      <c r="A28" s="21">
        <v>8</v>
      </c>
      <c r="B28" s="36" t="s">
        <v>5</v>
      </c>
      <c r="C28" s="46" t="s">
        <v>58</v>
      </c>
      <c r="D28" s="6">
        <f t="shared" si="10"/>
        <v>1</v>
      </c>
      <c r="E28" s="6">
        <f t="shared" si="11"/>
        <v>0.89404214156368511</v>
      </c>
      <c r="F28" s="6">
        <f t="shared" si="12"/>
        <v>0.90739920787048467</v>
      </c>
      <c r="G28" s="6">
        <f t="shared" si="13"/>
        <v>1.1211122687792809</v>
      </c>
      <c r="H28" s="6">
        <f t="shared" si="14"/>
        <v>1.334825329688077</v>
      </c>
      <c r="I28" s="6">
        <f t="shared" si="15"/>
        <v>1.3615394623016768</v>
      </c>
      <c r="J28" s="6">
        <f t="shared" si="16"/>
        <v>1.3882535949152761</v>
      </c>
      <c r="K28" s="6">
        <f t="shared" si="17"/>
        <v>1.3548609291482765</v>
      </c>
      <c r="L28" s="6">
        <f t="shared" si="18"/>
        <v>1.3214682633812771</v>
      </c>
      <c r="O28" s="37"/>
      <c r="P28" s="26">
        <f>[1]Vergleich_ETP!B22</f>
        <v>3.0308629043264634</v>
      </c>
      <c r="Q28" s="39" t="s">
        <v>45</v>
      </c>
      <c r="R28" s="6">
        <f>[2]Tabelle1!K53</f>
        <v>2.1592329739320326</v>
      </c>
      <c r="S28" s="6">
        <f>[2]Tabelle1!L53</f>
        <v>2.3312033627960767</v>
      </c>
      <c r="T28" s="40">
        <f t="shared" si="19"/>
        <v>2.4888428859214504</v>
      </c>
      <c r="U28" s="44">
        <f>[2]Tabelle1!M53</f>
        <v>2.6464824090468242</v>
      </c>
      <c r="V28" s="40">
        <f t="shared" si="19"/>
        <v>2.5031737516601211</v>
      </c>
      <c r="W28" s="44">
        <f>[2]Tabelle1!N53</f>
        <v>2.3598650942734176</v>
      </c>
      <c r="X28" s="40">
        <f t="shared" ref="X28" si="21">(W28+Y28)/2</f>
        <v>2.1162403767160218</v>
      </c>
      <c r="Y28" s="44">
        <f>[2]Tabelle1!O53</f>
        <v>1.8726156591586263</v>
      </c>
    </row>
    <row r="29" spans="1:25" ht="18" x14ac:dyDescent="0.25">
      <c r="A29" s="2">
        <v>9</v>
      </c>
      <c r="B29" s="36" t="s">
        <v>6</v>
      </c>
      <c r="C29" s="46" t="s">
        <v>58</v>
      </c>
      <c r="D29" s="6">
        <f t="shared" si="10"/>
        <v>1</v>
      </c>
      <c r="E29" s="6">
        <f t="shared" si="11"/>
        <v>0.89404214156368511</v>
      </c>
      <c r="F29" s="6">
        <f t="shared" si="12"/>
        <v>0.90739920787048467</v>
      </c>
      <c r="G29" s="6">
        <f t="shared" si="13"/>
        <v>1.1211122687792809</v>
      </c>
      <c r="H29" s="6">
        <f t="shared" si="14"/>
        <v>1.334825329688077</v>
      </c>
      <c r="I29" s="6">
        <f t="shared" si="15"/>
        <v>1.3615394623016768</v>
      </c>
      <c r="J29" s="6">
        <f t="shared" si="16"/>
        <v>1.3882535949152761</v>
      </c>
      <c r="K29" s="6">
        <f t="shared" si="17"/>
        <v>1.3548609291482765</v>
      </c>
      <c r="L29" s="6">
        <f t="shared" si="18"/>
        <v>1.3214682633812771</v>
      </c>
      <c r="O29" s="37"/>
      <c r="P29" s="27"/>
      <c r="Q29" s="39" t="s">
        <v>46</v>
      </c>
      <c r="S29" s="40">
        <v>1.3</v>
      </c>
      <c r="T29" s="40">
        <v>1.3</v>
      </c>
      <c r="U29" s="40">
        <v>1.3</v>
      </c>
      <c r="V29" s="40">
        <v>1.3</v>
      </c>
      <c r="W29" s="40">
        <v>1.3</v>
      </c>
      <c r="X29" s="40">
        <v>1.3</v>
      </c>
      <c r="Y29" s="40">
        <v>1.3</v>
      </c>
    </row>
    <row r="30" spans="1:25" ht="18" x14ac:dyDescent="0.25">
      <c r="A30" s="21">
        <v>10</v>
      </c>
      <c r="B30" s="36" t="s">
        <v>8</v>
      </c>
      <c r="C30" s="46" t="s">
        <v>58</v>
      </c>
      <c r="D30" s="6">
        <f t="shared" si="10"/>
        <v>1</v>
      </c>
      <c r="E30" s="6">
        <f t="shared" si="11"/>
        <v>0.89404214156368511</v>
      </c>
      <c r="F30" s="6">
        <f t="shared" si="12"/>
        <v>0.90739920787048467</v>
      </c>
      <c r="G30" s="6">
        <f t="shared" si="13"/>
        <v>1.1211122687792809</v>
      </c>
      <c r="H30" s="6">
        <f t="shared" si="14"/>
        <v>1.334825329688077</v>
      </c>
      <c r="I30" s="6">
        <f t="shared" si="15"/>
        <v>1.3615394623016768</v>
      </c>
      <c r="J30" s="6">
        <f t="shared" si="16"/>
        <v>1.3882535949152761</v>
      </c>
      <c r="K30" s="6">
        <f t="shared" si="17"/>
        <v>1.3548609291482765</v>
      </c>
      <c r="L30" s="6">
        <f t="shared" si="18"/>
        <v>1.3214682633812771</v>
      </c>
      <c r="O30" s="37"/>
      <c r="P30" s="27"/>
      <c r="Q30" s="47" t="s">
        <v>47</v>
      </c>
      <c r="R30" s="48"/>
      <c r="S30" s="48"/>
      <c r="T30" s="48"/>
      <c r="U30" s="48"/>
      <c r="V30" s="48"/>
      <c r="W30" s="48"/>
      <c r="X30" s="48"/>
      <c r="Y30" s="45"/>
    </row>
    <row r="31" spans="1:25" x14ac:dyDescent="0.25">
      <c r="A31" s="2">
        <v>11</v>
      </c>
      <c r="B31" s="36" t="s">
        <v>33</v>
      </c>
      <c r="C31" s="46" t="s">
        <v>58</v>
      </c>
      <c r="D31" s="6">
        <f t="shared" si="10"/>
        <v>1</v>
      </c>
      <c r="E31" s="6">
        <f t="shared" si="11"/>
        <v>0.89404214156368511</v>
      </c>
      <c r="F31" s="6">
        <f t="shared" si="12"/>
        <v>0.90739920787048467</v>
      </c>
      <c r="G31" s="6">
        <f t="shared" si="13"/>
        <v>1.1211122687792809</v>
      </c>
      <c r="H31" s="6">
        <f t="shared" si="14"/>
        <v>1.334825329688077</v>
      </c>
      <c r="I31" s="6">
        <f t="shared" si="15"/>
        <v>1.3615394623016768</v>
      </c>
      <c r="J31" s="6">
        <f t="shared" si="16"/>
        <v>1.3882535949152761</v>
      </c>
      <c r="K31" s="6">
        <f t="shared" si="17"/>
        <v>1.3548609291482765</v>
      </c>
      <c r="L31" s="6">
        <f t="shared" si="18"/>
        <v>1.3214682633812771</v>
      </c>
      <c r="O31" s="37"/>
      <c r="P31" s="27"/>
    </row>
    <row r="32" spans="1:25" x14ac:dyDescent="0.25">
      <c r="A32" s="21">
        <v>12</v>
      </c>
      <c r="B32" s="36" t="s">
        <v>9</v>
      </c>
      <c r="C32" s="46" t="s">
        <v>58</v>
      </c>
      <c r="D32" s="6">
        <f t="shared" si="10"/>
        <v>1</v>
      </c>
      <c r="E32" s="6">
        <f t="shared" si="11"/>
        <v>0.89404214156368511</v>
      </c>
      <c r="F32" s="6">
        <f t="shared" si="12"/>
        <v>0.90739920787048467</v>
      </c>
      <c r="G32" s="6">
        <f t="shared" si="13"/>
        <v>1.1211122687792809</v>
      </c>
      <c r="H32" s="6">
        <f t="shared" si="14"/>
        <v>1.334825329688077</v>
      </c>
      <c r="I32" s="6">
        <f t="shared" si="15"/>
        <v>1.3615394623016768</v>
      </c>
      <c r="J32" s="6">
        <f t="shared" si="16"/>
        <v>1.3882535949152761</v>
      </c>
      <c r="K32" s="6">
        <f t="shared" si="17"/>
        <v>1.3548609291482765</v>
      </c>
      <c r="L32" s="6">
        <f t="shared" si="18"/>
        <v>1.3214682633812771</v>
      </c>
      <c r="O32" s="37"/>
      <c r="P32" s="27"/>
      <c r="W32" s="42" t="s">
        <v>50</v>
      </c>
    </row>
    <row r="33" spans="1:24" x14ac:dyDescent="0.25">
      <c r="A33" s="2">
        <v>13</v>
      </c>
      <c r="B33" s="36" t="s">
        <v>10</v>
      </c>
      <c r="C33" s="46" t="s">
        <v>58</v>
      </c>
      <c r="D33" s="6">
        <f t="shared" si="10"/>
        <v>1</v>
      </c>
      <c r="E33" s="6">
        <f t="shared" si="11"/>
        <v>0.89404214156368511</v>
      </c>
      <c r="F33" s="6">
        <f t="shared" si="12"/>
        <v>0.90739920787048467</v>
      </c>
      <c r="G33" s="6">
        <f t="shared" si="13"/>
        <v>1.1211122687792809</v>
      </c>
      <c r="H33" s="6">
        <f t="shared" si="14"/>
        <v>1.334825329688077</v>
      </c>
      <c r="I33" s="6">
        <f t="shared" si="15"/>
        <v>1.3615394623016768</v>
      </c>
      <c r="J33" s="6">
        <f t="shared" si="16"/>
        <v>1.3882535949152761</v>
      </c>
      <c r="K33" s="6">
        <f t="shared" si="17"/>
        <v>1.3548609291482765</v>
      </c>
      <c r="L33" s="6">
        <f t="shared" si="18"/>
        <v>1.3214682633812771</v>
      </c>
      <c r="O33" s="37"/>
      <c r="P33">
        <v>2011</v>
      </c>
      <c r="Q33">
        <v>2015</v>
      </c>
      <c r="R33">
        <v>2020</v>
      </c>
      <c r="S33">
        <f>R33+5</f>
        <v>2025</v>
      </c>
      <c r="T33">
        <f t="shared" ref="T33:X33" si="22">S33+5</f>
        <v>2030</v>
      </c>
      <c r="U33">
        <f t="shared" si="22"/>
        <v>2035</v>
      </c>
      <c r="V33">
        <f t="shared" si="22"/>
        <v>2040</v>
      </c>
      <c r="W33" s="42">
        <f t="shared" si="22"/>
        <v>2045</v>
      </c>
      <c r="X33">
        <f t="shared" si="22"/>
        <v>2050</v>
      </c>
    </row>
    <row r="34" spans="1:24" x14ac:dyDescent="0.25">
      <c r="A34" s="21">
        <v>14</v>
      </c>
      <c r="B34" s="36" t="s">
        <v>12</v>
      </c>
      <c r="C34" s="46" t="s">
        <v>58</v>
      </c>
      <c r="D34" s="6">
        <f t="shared" si="10"/>
        <v>1</v>
      </c>
      <c r="E34" s="6">
        <f t="shared" si="11"/>
        <v>0.89404214156368511</v>
      </c>
      <c r="F34" s="6">
        <f t="shared" si="12"/>
        <v>0.90739920787048467</v>
      </c>
      <c r="G34" s="6">
        <f t="shared" si="13"/>
        <v>1.1211122687792809</v>
      </c>
      <c r="H34" s="6">
        <f t="shared" si="14"/>
        <v>1.334825329688077</v>
      </c>
      <c r="I34" s="6">
        <f t="shared" si="15"/>
        <v>1.3615394623016768</v>
      </c>
      <c r="J34" s="6">
        <f t="shared" si="16"/>
        <v>1.3882535949152761</v>
      </c>
      <c r="K34" s="6">
        <f t="shared" si="17"/>
        <v>1.3548609291482765</v>
      </c>
      <c r="L34" s="6">
        <f t="shared" si="18"/>
        <v>1.3214682633812771</v>
      </c>
      <c r="O34" s="37" t="s">
        <v>49</v>
      </c>
      <c r="P34" s="27">
        <v>1</v>
      </c>
      <c r="Q34" s="6">
        <v>0.57403500354216386</v>
      </c>
      <c r="R34" s="6">
        <v>0.86447555192056202</v>
      </c>
      <c r="S34" s="6">
        <v>1.030441579565361</v>
      </c>
      <c r="T34" s="6">
        <v>1.1964076072101599</v>
      </c>
      <c r="U34" s="6">
        <v>1.1445432235711603</v>
      </c>
      <c r="V34" s="6">
        <v>1.0926788399321605</v>
      </c>
      <c r="W34" s="6">
        <v>0.94901449725213161</v>
      </c>
      <c r="X34" s="6">
        <v>0.80535015457210235</v>
      </c>
    </row>
    <row r="35" spans="1:24" x14ac:dyDescent="0.25">
      <c r="A35" s="2">
        <v>15</v>
      </c>
      <c r="B35" s="36" t="s">
        <v>11</v>
      </c>
      <c r="C35" s="46" t="s">
        <v>58</v>
      </c>
      <c r="D35" s="6">
        <f t="shared" si="10"/>
        <v>1</v>
      </c>
      <c r="E35" s="6">
        <f t="shared" si="11"/>
        <v>0.89404214156368511</v>
      </c>
      <c r="F35" s="6">
        <f t="shared" si="12"/>
        <v>0.90739920787048467</v>
      </c>
      <c r="G35" s="6">
        <f t="shared" si="13"/>
        <v>1.1211122687792809</v>
      </c>
      <c r="H35" s="6">
        <f t="shared" si="14"/>
        <v>1.334825329688077</v>
      </c>
      <c r="I35" s="6">
        <f t="shared" si="15"/>
        <v>1.3615394623016768</v>
      </c>
      <c r="J35" s="6">
        <f t="shared" si="16"/>
        <v>1.3882535949152761</v>
      </c>
      <c r="K35" s="6">
        <f t="shared" si="17"/>
        <v>1.3548609291482765</v>
      </c>
      <c r="L35" s="6">
        <f t="shared" si="18"/>
        <v>1.3214682633812771</v>
      </c>
      <c r="O35" t="s">
        <v>58</v>
      </c>
      <c r="P35">
        <v>1</v>
      </c>
      <c r="Q35" s="6">
        <f>R27/$P$27</f>
        <v>0.89404214156368511</v>
      </c>
      <c r="R35" s="6">
        <f t="shared" ref="R35:X35" si="23">S27/$P$27</f>
        <v>0.90739920787048467</v>
      </c>
      <c r="S35" s="6">
        <f t="shared" si="23"/>
        <v>1.1211122687792809</v>
      </c>
      <c r="T35" s="6">
        <f t="shared" si="23"/>
        <v>1.334825329688077</v>
      </c>
      <c r="U35" s="6">
        <f t="shared" si="23"/>
        <v>1.3615394623016768</v>
      </c>
      <c r="V35" s="6">
        <f t="shared" si="23"/>
        <v>1.3882535949152761</v>
      </c>
      <c r="W35" s="6">
        <f t="shared" si="23"/>
        <v>1.3548609291482765</v>
      </c>
      <c r="X35" s="6">
        <f t="shared" si="23"/>
        <v>1.3214682633812771</v>
      </c>
    </row>
    <row r="36" spans="1:24" x14ac:dyDescent="0.25">
      <c r="A36" s="21">
        <v>16</v>
      </c>
      <c r="B36" s="36" t="s">
        <v>13</v>
      </c>
      <c r="C36" s="46" t="s">
        <v>58</v>
      </c>
      <c r="D36" s="6">
        <f t="shared" si="10"/>
        <v>1</v>
      </c>
      <c r="E36" s="6">
        <f t="shared" si="11"/>
        <v>0.89404214156368511</v>
      </c>
      <c r="F36" s="6">
        <f t="shared" si="12"/>
        <v>0.90739920787048467</v>
      </c>
      <c r="G36" s="6">
        <f t="shared" si="13"/>
        <v>1.1211122687792809</v>
      </c>
      <c r="H36" s="6">
        <f t="shared" si="14"/>
        <v>1.334825329688077</v>
      </c>
      <c r="I36" s="6">
        <f t="shared" si="15"/>
        <v>1.3615394623016768</v>
      </c>
      <c r="J36" s="6">
        <f t="shared" si="16"/>
        <v>1.3882535949152761</v>
      </c>
      <c r="K36" s="6">
        <f t="shared" si="17"/>
        <v>1.3548609291482765</v>
      </c>
      <c r="L36" s="6">
        <f t="shared" si="18"/>
        <v>1.3214682633812771</v>
      </c>
      <c r="O36" t="s">
        <v>59</v>
      </c>
      <c r="P36">
        <v>1</v>
      </c>
      <c r="Q36" s="6">
        <f>R28/$P$28</f>
        <v>0.71241525667485461</v>
      </c>
      <c r="R36" s="6">
        <f t="shared" ref="R36:X36" si="24">S28/$P$28</f>
        <v>0.76915500185387986</v>
      </c>
      <c r="S36" s="6">
        <f t="shared" si="24"/>
        <v>0.82116643493465302</v>
      </c>
      <c r="T36" s="6">
        <f t="shared" si="24"/>
        <v>0.8731778680154263</v>
      </c>
      <c r="U36" s="6">
        <f t="shared" si="24"/>
        <v>0.82589474703290533</v>
      </c>
      <c r="V36" s="6">
        <f t="shared" si="24"/>
        <v>0.77861162605038414</v>
      </c>
      <c r="W36" s="6">
        <f t="shared" si="24"/>
        <v>0.69823032038009836</v>
      </c>
      <c r="X36" s="6">
        <f t="shared" si="24"/>
        <v>0.61784901470981257</v>
      </c>
    </row>
    <row r="37" spans="1:24" x14ac:dyDescent="0.25">
      <c r="A37" s="2">
        <v>17</v>
      </c>
      <c r="B37" s="36" t="s">
        <v>57</v>
      </c>
      <c r="C37" s="46" t="s">
        <v>58</v>
      </c>
      <c r="D37" s="6">
        <f t="shared" si="10"/>
        <v>1</v>
      </c>
      <c r="E37" s="6">
        <f t="shared" si="11"/>
        <v>0.89404214156368511</v>
      </c>
      <c r="F37" s="6">
        <f t="shared" si="12"/>
        <v>0.90739920787048467</v>
      </c>
      <c r="G37" s="6">
        <f t="shared" si="13"/>
        <v>1.1211122687792809</v>
      </c>
      <c r="H37" s="6">
        <f t="shared" si="14"/>
        <v>1.334825329688077</v>
      </c>
      <c r="I37" s="6">
        <f t="shared" si="15"/>
        <v>1.3615394623016768</v>
      </c>
      <c r="J37" s="6">
        <f t="shared" si="16"/>
        <v>1.3882535949152761</v>
      </c>
      <c r="K37" s="6">
        <f t="shared" si="17"/>
        <v>1.3548609291482765</v>
      </c>
      <c r="L37" s="6">
        <f t="shared" si="18"/>
        <v>1.3214682633812771</v>
      </c>
    </row>
    <row r="38" spans="1:24" x14ac:dyDescent="0.25">
      <c r="A38" s="2">
        <v>18</v>
      </c>
      <c r="B38" s="36" t="s">
        <v>21</v>
      </c>
      <c r="C38" s="46" t="s">
        <v>58</v>
      </c>
      <c r="D38" s="6">
        <f t="shared" si="10"/>
        <v>1</v>
      </c>
      <c r="E38" s="6">
        <f t="shared" si="11"/>
        <v>0.89404214156368511</v>
      </c>
      <c r="F38" s="6">
        <f t="shared" si="12"/>
        <v>0.90739920787048467</v>
      </c>
      <c r="G38" s="6">
        <f t="shared" si="13"/>
        <v>1.1211122687792809</v>
      </c>
      <c r="H38" s="6">
        <f t="shared" si="14"/>
        <v>1.334825329688077</v>
      </c>
      <c r="I38" s="6">
        <f t="shared" si="15"/>
        <v>1.3615394623016768</v>
      </c>
      <c r="J38" s="6">
        <f t="shared" si="16"/>
        <v>1.3882535949152761</v>
      </c>
      <c r="K38" s="6">
        <f t="shared" si="17"/>
        <v>1.3548609291482765</v>
      </c>
      <c r="L38" s="6">
        <f t="shared" si="18"/>
        <v>1.3214682633812771</v>
      </c>
    </row>
    <row r="39" spans="1:24" x14ac:dyDescent="0.25">
      <c r="A39" s="2">
        <v>1</v>
      </c>
      <c r="B39" s="36" t="s">
        <v>1</v>
      </c>
      <c r="C39" s="46" t="s">
        <v>59</v>
      </c>
      <c r="D39" s="6">
        <f t="shared" ref="D39:D56" si="25">P$36</f>
        <v>1</v>
      </c>
      <c r="E39" s="6">
        <f t="shared" ref="E39:E56" si="26">Q$36</f>
        <v>0.71241525667485461</v>
      </c>
      <c r="F39" s="6">
        <f t="shared" ref="F39:F56" si="27">R$36</f>
        <v>0.76915500185387986</v>
      </c>
      <c r="G39" s="6">
        <f t="shared" ref="G39:G56" si="28">S$36</f>
        <v>0.82116643493465302</v>
      </c>
      <c r="H39" s="6">
        <f t="shared" ref="H39:H56" si="29">T$36</f>
        <v>0.8731778680154263</v>
      </c>
      <c r="I39" s="6">
        <f t="shared" ref="I39:I56" si="30">U$36</f>
        <v>0.82589474703290533</v>
      </c>
      <c r="J39" s="6">
        <f t="shared" ref="J39:J56" si="31">V$36</f>
        <v>0.77861162605038414</v>
      </c>
      <c r="K39" s="6">
        <f t="shared" ref="K39:K56" si="32">W$36</f>
        <v>0.69823032038009836</v>
      </c>
      <c r="L39" s="6">
        <f t="shared" ref="L39:L56" si="33">X$36</f>
        <v>0.61784901470981257</v>
      </c>
    </row>
    <row r="40" spans="1:24" x14ac:dyDescent="0.25">
      <c r="A40" s="21">
        <v>2</v>
      </c>
      <c r="B40" s="36" t="s">
        <v>51</v>
      </c>
      <c r="C40" s="46" t="s">
        <v>59</v>
      </c>
      <c r="D40" s="6">
        <f t="shared" si="25"/>
        <v>1</v>
      </c>
      <c r="E40" s="6">
        <f t="shared" si="26"/>
        <v>0.71241525667485461</v>
      </c>
      <c r="F40" s="6">
        <f t="shared" si="27"/>
        <v>0.76915500185387986</v>
      </c>
      <c r="G40" s="6">
        <f t="shared" si="28"/>
        <v>0.82116643493465302</v>
      </c>
      <c r="H40" s="6">
        <f t="shared" si="29"/>
        <v>0.8731778680154263</v>
      </c>
      <c r="I40" s="6">
        <f t="shared" si="30"/>
        <v>0.82589474703290533</v>
      </c>
      <c r="J40" s="6">
        <f t="shared" si="31"/>
        <v>0.77861162605038414</v>
      </c>
      <c r="K40" s="6">
        <f t="shared" si="32"/>
        <v>0.69823032038009836</v>
      </c>
      <c r="L40" s="6">
        <f t="shared" si="33"/>
        <v>0.61784901470981257</v>
      </c>
      <c r="P40">
        <v>2011</v>
      </c>
      <c r="Q40">
        <v>2015</v>
      </c>
      <c r="R40">
        <v>2020</v>
      </c>
      <c r="S40">
        <v>2025</v>
      </c>
      <c r="T40">
        <v>2030</v>
      </c>
      <c r="U40">
        <v>2035</v>
      </c>
      <c r="V40">
        <v>2040</v>
      </c>
      <c r="W40">
        <v>2045</v>
      </c>
      <c r="X40">
        <v>2050</v>
      </c>
    </row>
    <row r="41" spans="1:24" x14ac:dyDescent="0.25">
      <c r="A41" s="2">
        <v>3</v>
      </c>
      <c r="B41" s="36" t="s">
        <v>52</v>
      </c>
      <c r="C41" s="46" t="s">
        <v>59</v>
      </c>
      <c r="D41" s="6">
        <f t="shared" si="25"/>
        <v>1</v>
      </c>
      <c r="E41" s="6">
        <f t="shared" si="26"/>
        <v>0.71241525667485461</v>
      </c>
      <c r="F41" s="6">
        <f t="shared" si="27"/>
        <v>0.76915500185387986</v>
      </c>
      <c r="G41" s="6">
        <f t="shared" si="28"/>
        <v>0.82116643493465302</v>
      </c>
      <c r="H41" s="6">
        <f t="shared" si="29"/>
        <v>0.8731778680154263</v>
      </c>
      <c r="I41" s="6">
        <f t="shared" si="30"/>
        <v>0.82589474703290533</v>
      </c>
      <c r="J41" s="6">
        <f t="shared" si="31"/>
        <v>0.77861162605038414</v>
      </c>
      <c r="K41" s="6">
        <f t="shared" si="32"/>
        <v>0.69823032038009836</v>
      </c>
      <c r="L41" s="6">
        <f t="shared" si="33"/>
        <v>0.61784901470981257</v>
      </c>
      <c r="N41" t="s">
        <v>60</v>
      </c>
      <c r="O41" t="s">
        <v>49</v>
      </c>
      <c r="P41">
        <v>1</v>
      </c>
      <c r="Q41">
        <v>1.1808342739169</v>
      </c>
      <c r="R41">
        <v>1.36166854783379</v>
      </c>
      <c r="S41">
        <v>1.42479225534927</v>
      </c>
      <c r="T41">
        <v>1.48791596286474</v>
      </c>
      <c r="U41">
        <v>1.5420219978780001</v>
      </c>
      <c r="V41">
        <v>1.5961280328912699</v>
      </c>
      <c r="W41">
        <v>1.67277824916005</v>
      </c>
      <c r="X41">
        <v>1.50550042424405</v>
      </c>
    </row>
    <row r="42" spans="1:24" x14ac:dyDescent="0.25">
      <c r="A42" s="21">
        <v>4</v>
      </c>
      <c r="B42" s="36" t="s">
        <v>53</v>
      </c>
      <c r="C42" s="46" t="s">
        <v>59</v>
      </c>
      <c r="D42" s="6">
        <f t="shared" si="25"/>
        <v>1</v>
      </c>
      <c r="E42" s="6">
        <f t="shared" si="26"/>
        <v>0.71241525667485461</v>
      </c>
      <c r="F42" s="6">
        <f t="shared" si="27"/>
        <v>0.76915500185387986</v>
      </c>
      <c r="G42" s="6">
        <f t="shared" si="28"/>
        <v>0.82116643493465302</v>
      </c>
      <c r="H42" s="6">
        <f t="shared" si="29"/>
        <v>0.8731778680154263</v>
      </c>
      <c r="I42" s="6">
        <f t="shared" si="30"/>
        <v>0.82589474703290533</v>
      </c>
      <c r="J42" s="6">
        <f t="shared" si="31"/>
        <v>0.77861162605038414</v>
      </c>
      <c r="K42" s="6">
        <f t="shared" si="32"/>
        <v>0.69823032038009836</v>
      </c>
      <c r="L42" s="6">
        <f t="shared" si="33"/>
        <v>0.61784901470981257</v>
      </c>
    </row>
    <row r="43" spans="1:24" x14ac:dyDescent="0.25">
      <c r="A43" s="2">
        <v>5</v>
      </c>
      <c r="B43" s="36" t="s">
        <v>54</v>
      </c>
      <c r="C43" s="46" t="s">
        <v>59</v>
      </c>
      <c r="D43" s="6">
        <f t="shared" si="25"/>
        <v>1</v>
      </c>
      <c r="E43" s="6">
        <f t="shared" si="26"/>
        <v>0.71241525667485461</v>
      </c>
      <c r="F43" s="6">
        <f t="shared" si="27"/>
        <v>0.76915500185387986</v>
      </c>
      <c r="G43" s="6">
        <f t="shared" si="28"/>
        <v>0.82116643493465302</v>
      </c>
      <c r="H43" s="6">
        <f t="shared" si="29"/>
        <v>0.8731778680154263</v>
      </c>
      <c r="I43" s="6">
        <f t="shared" si="30"/>
        <v>0.82589474703290533</v>
      </c>
      <c r="J43" s="6">
        <f t="shared" si="31"/>
        <v>0.77861162605038414</v>
      </c>
      <c r="K43" s="6">
        <f t="shared" si="32"/>
        <v>0.69823032038009836</v>
      </c>
      <c r="L43" s="6">
        <f t="shared" si="33"/>
        <v>0.61784901470981257</v>
      </c>
    </row>
    <row r="44" spans="1:24" x14ac:dyDescent="0.25">
      <c r="A44" s="21">
        <v>6</v>
      </c>
      <c r="B44" s="36" t="s">
        <v>55</v>
      </c>
      <c r="C44" s="46" t="s">
        <v>59</v>
      </c>
      <c r="D44" s="6">
        <f t="shared" si="25"/>
        <v>1</v>
      </c>
      <c r="E44" s="6">
        <f t="shared" si="26"/>
        <v>0.71241525667485461</v>
      </c>
      <c r="F44" s="6">
        <f t="shared" si="27"/>
        <v>0.76915500185387986</v>
      </c>
      <c r="G44" s="6">
        <f t="shared" si="28"/>
        <v>0.82116643493465302</v>
      </c>
      <c r="H44" s="6">
        <f t="shared" si="29"/>
        <v>0.8731778680154263</v>
      </c>
      <c r="I44" s="6">
        <f t="shared" si="30"/>
        <v>0.82589474703290533</v>
      </c>
      <c r="J44" s="6">
        <f t="shared" si="31"/>
        <v>0.77861162605038414</v>
      </c>
      <c r="K44" s="6">
        <f t="shared" si="32"/>
        <v>0.69823032038009836</v>
      </c>
      <c r="L44" s="6">
        <f t="shared" si="33"/>
        <v>0.61784901470981257</v>
      </c>
    </row>
    <row r="45" spans="1:24" x14ac:dyDescent="0.25">
      <c r="A45" s="2">
        <v>7</v>
      </c>
      <c r="B45" s="36" t="s">
        <v>56</v>
      </c>
      <c r="C45" s="46" t="s">
        <v>59</v>
      </c>
      <c r="D45" s="6">
        <f t="shared" si="25"/>
        <v>1</v>
      </c>
      <c r="E45" s="6">
        <f t="shared" si="26"/>
        <v>0.71241525667485461</v>
      </c>
      <c r="F45" s="6">
        <f t="shared" si="27"/>
        <v>0.76915500185387986</v>
      </c>
      <c r="G45" s="6">
        <f t="shared" si="28"/>
        <v>0.82116643493465302</v>
      </c>
      <c r="H45" s="6">
        <f t="shared" si="29"/>
        <v>0.8731778680154263</v>
      </c>
      <c r="I45" s="6">
        <f t="shared" si="30"/>
        <v>0.82589474703290533</v>
      </c>
      <c r="J45" s="6">
        <f t="shared" si="31"/>
        <v>0.77861162605038414</v>
      </c>
      <c r="K45" s="6">
        <f t="shared" si="32"/>
        <v>0.69823032038009836</v>
      </c>
      <c r="L45" s="6">
        <f t="shared" si="33"/>
        <v>0.61784901470981257</v>
      </c>
    </row>
    <row r="46" spans="1:24" x14ac:dyDescent="0.25">
      <c r="A46" s="21">
        <v>8</v>
      </c>
      <c r="B46" s="36" t="s">
        <v>5</v>
      </c>
      <c r="C46" s="46" t="s">
        <v>59</v>
      </c>
      <c r="D46" s="6">
        <f t="shared" si="25"/>
        <v>1</v>
      </c>
      <c r="E46" s="6">
        <f t="shared" si="26"/>
        <v>0.71241525667485461</v>
      </c>
      <c r="F46" s="6">
        <f t="shared" si="27"/>
        <v>0.76915500185387986</v>
      </c>
      <c r="G46" s="6">
        <f t="shared" si="28"/>
        <v>0.82116643493465302</v>
      </c>
      <c r="H46" s="6">
        <f t="shared" si="29"/>
        <v>0.8731778680154263</v>
      </c>
      <c r="I46" s="6">
        <f t="shared" si="30"/>
        <v>0.82589474703290533</v>
      </c>
      <c r="J46" s="6">
        <f t="shared" si="31"/>
        <v>0.77861162605038414</v>
      </c>
      <c r="K46" s="6">
        <f t="shared" si="32"/>
        <v>0.69823032038009836</v>
      </c>
      <c r="L46" s="6">
        <f t="shared" si="33"/>
        <v>0.61784901470981257</v>
      </c>
    </row>
    <row r="47" spans="1:24" x14ac:dyDescent="0.25">
      <c r="A47" s="2">
        <v>9</v>
      </c>
      <c r="B47" s="36" t="s">
        <v>6</v>
      </c>
      <c r="C47" s="46" t="s">
        <v>59</v>
      </c>
      <c r="D47" s="6">
        <f t="shared" si="25"/>
        <v>1</v>
      </c>
      <c r="E47" s="6">
        <f t="shared" si="26"/>
        <v>0.71241525667485461</v>
      </c>
      <c r="F47" s="6">
        <f t="shared" si="27"/>
        <v>0.76915500185387986</v>
      </c>
      <c r="G47" s="6">
        <f t="shared" si="28"/>
        <v>0.82116643493465302</v>
      </c>
      <c r="H47" s="6">
        <f t="shared" si="29"/>
        <v>0.8731778680154263</v>
      </c>
      <c r="I47" s="6">
        <f t="shared" si="30"/>
        <v>0.82589474703290533</v>
      </c>
      <c r="J47" s="6">
        <f t="shared" si="31"/>
        <v>0.77861162605038414</v>
      </c>
      <c r="K47" s="6">
        <f t="shared" si="32"/>
        <v>0.69823032038009836</v>
      </c>
      <c r="L47" s="6">
        <f t="shared" si="33"/>
        <v>0.61784901470981257</v>
      </c>
    </row>
    <row r="48" spans="1:24" x14ac:dyDescent="0.25">
      <c r="A48" s="21">
        <v>10</v>
      </c>
      <c r="B48" s="36" t="s">
        <v>8</v>
      </c>
      <c r="C48" s="46" t="s">
        <v>59</v>
      </c>
      <c r="D48" s="6">
        <f t="shared" si="25"/>
        <v>1</v>
      </c>
      <c r="E48" s="6">
        <f t="shared" si="26"/>
        <v>0.71241525667485461</v>
      </c>
      <c r="F48" s="6">
        <f t="shared" si="27"/>
        <v>0.76915500185387986</v>
      </c>
      <c r="G48" s="6">
        <f t="shared" si="28"/>
        <v>0.82116643493465302</v>
      </c>
      <c r="H48" s="6">
        <f t="shared" si="29"/>
        <v>0.8731778680154263</v>
      </c>
      <c r="I48" s="6">
        <f t="shared" si="30"/>
        <v>0.82589474703290533</v>
      </c>
      <c r="J48" s="6">
        <f t="shared" si="31"/>
        <v>0.77861162605038414</v>
      </c>
      <c r="K48" s="6">
        <f t="shared" si="32"/>
        <v>0.69823032038009836</v>
      </c>
      <c r="L48" s="6">
        <f t="shared" si="33"/>
        <v>0.61784901470981257</v>
      </c>
    </row>
    <row r="49" spans="1:12" x14ac:dyDescent="0.25">
      <c r="A49" s="2">
        <v>11</v>
      </c>
      <c r="B49" s="36" t="s">
        <v>33</v>
      </c>
      <c r="C49" s="46" t="s">
        <v>59</v>
      </c>
      <c r="D49" s="6">
        <f t="shared" si="25"/>
        <v>1</v>
      </c>
      <c r="E49" s="6">
        <f t="shared" si="26"/>
        <v>0.71241525667485461</v>
      </c>
      <c r="F49" s="6">
        <f t="shared" si="27"/>
        <v>0.76915500185387986</v>
      </c>
      <c r="G49" s="6">
        <f t="shared" si="28"/>
        <v>0.82116643493465302</v>
      </c>
      <c r="H49" s="6">
        <f t="shared" si="29"/>
        <v>0.8731778680154263</v>
      </c>
      <c r="I49" s="6">
        <f t="shared" si="30"/>
        <v>0.82589474703290533</v>
      </c>
      <c r="J49" s="6">
        <f t="shared" si="31"/>
        <v>0.77861162605038414</v>
      </c>
      <c r="K49" s="6">
        <f t="shared" si="32"/>
        <v>0.69823032038009836</v>
      </c>
      <c r="L49" s="6">
        <f t="shared" si="33"/>
        <v>0.61784901470981257</v>
      </c>
    </row>
    <row r="50" spans="1:12" x14ac:dyDescent="0.25">
      <c r="A50" s="21">
        <v>12</v>
      </c>
      <c r="B50" s="36" t="s">
        <v>9</v>
      </c>
      <c r="C50" s="46" t="s">
        <v>59</v>
      </c>
      <c r="D50" s="6">
        <f t="shared" si="25"/>
        <v>1</v>
      </c>
      <c r="E50" s="6">
        <f t="shared" si="26"/>
        <v>0.71241525667485461</v>
      </c>
      <c r="F50" s="6">
        <f t="shared" si="27"/>
        <v>0.76915500185387986</v>
      </c>
      <c r="G50" s="6">
        <f t="shared" si="28"/>
        <v>0.82116643493465302</v>
      </c>
      <c r="H50" s="6">
        <f t="shared" si="29"/>
        <v>0.8731778680154263</v>
      </c>
      <c r="I50" s="6">
        <f t="shared" si="30"/>
        <v>0.82589474703290533</v>
      </c>
      <c r="J50" s="6">
        <f t="shared" si="31"/>
        <v>0.77861162605038414</v>
      </c>
      <c r="K50" s="6">
        <f t="shared" si="32"/>
        <v>0.69823032038009836</v>
      </c>
      <c r="L50" s="6">
        <f t="shared" si="33"/>
        <v>0.61784901470981257</v>
      </c>
    </row>
    <row r="51" spans="1:12" x14ac:dyDescent="0.25">
      <c r="A51" s="2">
        <v>13</v>
      </c>
      <c r="B51" s="36" t="s">
        <v>10</v>
      </c>
      <c r="C51" s="46" t="s">
        <v>59</v>
      </c>
      <c r="D51" s="6">
        <f t="shared" si="25"/>
        <v>1</v>
      </c>
      <c r="E51" s="6">
        <f t="shared" si="26"/>
        <v>0.71241525667485461</v>
      </c>
      <c r="F51" s="6">
        <f t="shared" si="27"/>
        <v>0.76915500185387986</v>
      </c>
      <c r="G51" s="6">
        <f t="shared" si="28"/>
        <v>0.82116643493465302</v>
      </c>
      <c r="H51" s="6">
        <f t="shared" si="29"/>
        <v>0.8731778680154263</v>
      </c>
      <c r="I51" s="6">
        <f t="shared" si="30"/>
        <v>0.82589474703290533</v>
      </c>
      <c r="J51" s="6">
        <f t="shared" si="31"/>
        <v>0.77861162605038414</v>
      </c>
      <c r="K51" s="6">
        <f t="shared" si="32"/>
        <v>0.69823032038009836</v>
      </c>
      <c r="L51" s="6">
        <f t="shared" si="33"/>
        <v>0.61784901470981257</v>
      </c>
    </row>
    <row r="52" spans="1:12" x14ac:dyDescent="0.25">
      <c r="A52" s="21">
        <v>14</v>
      </c>
      <c r="B52" s="36" t="s">
        <v>12</v>
      </c>
      <c r="C52" s="46" t="s">
        <v>59</v>
      </c>
      <c r="D52" s="6">
        <f t="shared" si="25"/>
        <v>1</v>
      </c>
      <c r="E52" s="6">
        <f t="shared" si="26"/>
        <v>0.71241525667485461</v>
      </c>
      <c r="F52" s="6">
        <f t="shared" si="27"/>
        <v>0.76915500185387986</v>
      </c>
      <c r="G52" s="6">
        <f t="shared" si="28"/>
        <v>0.82116643493465302</v>
      </c>
      <c r="H52" s="6">
        <f t="shared" si="29"/>
        <v>0.8731778680154263</v>
      </c>
      <c r="I52" s="6">
        <f t="shared" si="30"/>
        <v>0.82589474703290533</v>
      </c>
      <c r="J52" s="6">
        <f t="shared" si="31"/>
        <v>0.77861162605038414</v>
      </c>
      <c r="K52" s="6">
        <f t="shared" si="32"/>
        <v>0.69823032038009836</v>
      </c>
      <c r="L52" s="6">
        <f t="shared" si="33"/>
        <v>0.61784901470981257</v>
      </c>
    </row>
    <row r="53" spans="1:12" x14ac:dyDescent="0.25">
      <c r="A53" s="2">
        <v>15</v>
      </c>
      <c r="B53" s="36" t="s">
        <v>11</v>
      </c>
      <c r="C53" s="46" t="s">
        <v>59</v>
      </c>
      <c r="D53" s="6">
        <f t="shared" si="25"/>
        <v>1</v>
      </c>
      <c r="E53" s="6">
        <f t="shared" si="26"/>
        <v>0.71241525667485461</v>
      </c>
      <c r="F53" s="6">
        <f t="shared" si="27"/>
        <v>0.76915500185387986</v>
      </c>
      <c r="G53" s="6">
        <f t="shared" si="28"/>
        <v>0.82116643493465302</v>
      </c>
      <c r="H53" s="6">
        <f t="shared" si="29"/>
        <v>0.8731778680154263</v>
      </c>
      <c r="I53" s="6">
        <f t="shared" si="30"/>
        <v>0.82589474703290533</v>
      </c>
      <c r="J53" s="6">
        <f t="shared" si="31"/>
        <v>0.77861162605038414</v>
      </c>
      <c r="K53" s="6">
        <f t="shared" si="32"/>
        <v>0.69823032038009836</v>
      </c>
      <c r="L53" s="6">
        <f t="shared" si="33"/>
        <v>0.61784901470981257</v>
      </c>
    </row>
    <row r="54" spans="1:12" x14ac:dyDescent="0.25">
      <c r="A54" s="21">
        <v>16</v>
      </c>
      <c r="B54" s="36" t="s">
        <v>13</v>
      </c>
      <c r="C54" s="46" t="s">
        <v>59</v>
      </c>
      <c r="D54" s="6">
        <f t="shared" si="25"/>
        <v>1</v>
      </c>
      <c r="E54" s="6">
        <f t="shared" si="26"/>
        <v>0.71241525667485461</v>
      </c>
      <c r="F54" s="6">
        <f t="shared" si="27"/>
        <v>0.76915500185387986</v>
      </c>
      <c r="G54" s="6">
        <f t="shared" si="28"/>
        <v>0.82116643493465302</v>
      </c>
      <c r="H54" s="6">
        <f t="shared" si="29"/>
        <v>0.8731778680154263</v>
      </c>
      <c r="I54" s="6">
        <f t="shared" si="30"/>
        <v>0.82589474703290533</v>
      </c>
      <c r="J54" s="6">
        <f t="shared" si="31"/>
        <v>0.77861162605038414</v>
      </c>
      <c r="K54" s="6">
        <f t="shared" si="32"/>
        <v>0.69823032038009836</v>
      </c>
      <c r="L54" s="6">
        <f t="shared" si="33"/>
        <v>0.61784901470981257</v>
      </c>
    </row>
    <row r="55" spans="1:12" x14ac:dyDescent="0.25">
      <c r="A55" s="2">
        <v>17</v>
      </c>
      <c r="B55" s="36" t="s">
        <v>57</v>
      </c>
      <c r="C55" s="46" t="s">
        <v>59</v>
      </c>
      <c r="D55" s="6">
        <f t="shared" si="25"/>
        <v>1</v>
      </c>
      <c r="E55" s="6">
        <f t="shared" si="26"/>
        <v>0.71241525667485461</v>
      </c>
      <c r="F55" s="6">
        <f t="shared" si="27"/>
        <v>0.76915500185387986</v>
      </c>
      <c r="G55" s="6">
        <f t="shared" si="28"/>
        <v>0.82116643493465302</v>
      </c>
      <c r="H55" s="6">
        <f t="shared" si="29"/>
        <v>0.8731778680154263</v>
      </c>
      <c r="I55" s="6">
        <f t="shared" si="30"/>
        <v>0.82589474703290533</v>
      </c>
      <c r="J55" s="6">
        <f t="shared" si="31"/>
        <v>0.77861162605038414</v>
      </c>
      <c r="K55" s="6">
        <f t="shared" si="32"/>
        <v>0.69823032038009836</v>
      </c>
      <c r="L55" s="6">
        <f t="shared" si="33"/>
        <v>0.61784901470981257</v>
      </c>
    </row>
    <row r="56" spans="1:12" x14ac:dyDescent="0.25">
      <c r="A56" s="2">
        <v>18</v>
      </c>
      <c r="B56" s="36" t="s">
        <v>21</v>
      </c>
      <c r="C56" s="46" t="s">
        <v>59</v>
      </c>
      <c r="D56" s="6">
        <f t="shared" si="25"/>
        <v>1</v>
      </c>
      <c r="E56" s="6">
        <f t="shared" si="26"/>
        <v>0.71241525667485461</v>
      </c>
      <c r="F56" s="6">
        <f t="shared" si="27"/>
        <v>0.76915500185387986</v>
      </c>
      <c r="G56" s="6">
        <f t="shared" si="28"/>
        <v>0.82116643493465302</v>
      </c>
      <c r="H56" s="6">
        <f t="shared" si="29"/>
        <v>0.8731778680154263</v>
      </c>
      <c r="I56" s="6">
        <f t="shared" si="30"/>
        <v>0.82589474703290533</v>
      </c>
      <c r="J56" s="6">
        <f t="shared" si="31"/>
        <v>0.77861162605038414</v>
      </c>
      <c r="K56" s="6">
        <f t="shared" si="32"/>
        <v>0.69823032038009836</v>
      </c>
      <c r="L56" s="6">
        <f t="shared" si="33"/>
        <v>0.61784901470981257</v>
      </c>
    </row>
  </sheetData>
  <mergeCells count="2">
    <mergeCell ref="Q30:X30"/>
    <mergeCell ref="Q25:Y25"/>
  </mergeCells>
  <conditionalFormatting sqref="C3:L20">
    <cfRule type="cellIs" dxfId="2" priority="1" operator="equal">
      <formula>0</formula>
    </cfRule>
  </conditionalFormatting>
  <hyperlinks>
    <hyperlink ref="Q23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A30" sqref="A3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5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5" s="23" customFormat="1" ht="15.75" thickBot="1" x14ac:dyDescent="0.3">
      <c r="C2" s="25"/>
      <c r="D2" s="24">
        <v>2007</v>
      </c>
      <c r="E2" s="24">
        <v>2010</v>
      </c>
      <c r="F2" s="24">
        <v>2015</v>
      </c>
      <c r="G2" s="24">
        <v>2020</v>
      </c>
      <c r="H2" s="24">
        <v>2025</v>
      </c>
      <c r="I2" s="24">
        <v>2030</v>
      </c>
      <c r="J2" s="24">
        <v>2035</v>
      </c>
      <c r="K2" s="24">
        <v>2040</v>
      </c>
      <c r="L2" s="24">
        <v>2045</v>
      </c>
      <c r="M2" s="28">
        <v>2050</v>
      </c>
      <c r="N2" s="32" t="s">
        <v>25</v>
      </c>
      <c r="O2" s="32" t="s">
        <v>26</v>
      </c>
    </row>
    <row r="3" spans="1:15" x14ac:dyDescent="0.25">
      <c r="A3" s="21">
        <v>1</v>
      </c>
      <c r="B3" s="35" t="s">
        <v>0</v>
      </c>
      <c r="C3" s="38" t="str">
        <f>Epro_Ra!C$6</f>
        <v>CRU</v>
      </c>
      <c r="D3" s="22">
        <f>Epro_Ra!D$6</f>
        <v>1</v>
      </c>
      <c r="E3" s="22">
        <f>Epro_Ra!F$6</f>
        <v>1.4463656642002141</v>
      </c>
      <c r="F3" s="22">
        <f>$E3*D$36</f>
        <v>1.7079181489041884</v>
      </c>
      <c r="G3" s="22">
        <f t="shared" ref="G3:M18" si="0">$E3*E$36</f>
        <v>1.9694706336081629</v>
      </c>
      <c r="H3" s="22">
        <f t="shared" si="0"/>
        <v>2.0607705967555612</v>
      </c>
      <c r="I3" s="22">
        <f t="shared" si="0"/>
        <v>2.1520705599029597</v>
      </c>
      <c r="J3" s="22">
        <f t="shared" si="0"/>
        <v>2.2303276711721582</v>
      </c>
      <c r="K3" s="22">
        <f t="shared" si="0"/>
        <v>2.3085847824413563</v>
      </c>
      <c r="L3" s="22">
        <f t="shared" si="0"/>
        <v>2.4194490234060542</v>
      </c>
      <c r="M3" s="22">
        <f t="shared" si="0"/>
        <v>2.530313264370752</v>
      </c>
      <c r="N3" s="15" t="s">
        <v>0</v>
      </c>
      <c r="O3" s="7" t="s">
        <v>1</v>
      </c>
    </row>
    <row r="4" spans="1:15" s="15" customFormat="1" x14ac:dyDescent="0.25">
      <c r="A4" s="2">
        <v>2</v>
      </c>
      <c r="B4" s="36" t="s">
        <v>1</v>
      </c>
      <c r="C4" s="38" t="str">
        <f>Epro_Ra!C$6</f>
        <v>CRU</v>
      </c>
      <c r="D4" s="6">
        <f>Epro_Ra!D$6</f>
        <v>1</v>
      </c>
      <c r="E4" s="22">
        <f>Epro_Ra!F$6</f>
        <v>1.4463656642002141</v>
      </c>
      <c r="F4" s="6">
        <f t="shared" ref="F4:M20" si="1">$E4*D$36</f>
        <v>1.7079181489041884</v>
      </c>
      <c r="G4" s="6">
        <f t="shared" si="0"/>
        <v>1.9694706336081629</v>
      </c>
      <c r="H4" s="6">
        <f t="shared" si="0"/>
        <v>2.0607705967555612</v>
      </c>
      <c r="I4" s="6">
        <f t="shared" si="0"/>
        <v>2.1520705599029597</v>
      </c>
      <c r="J4" s="6">
        <f t="shared" si="0"/>
        <v>2.2303276711721582</v>
      </c>
      <c r="K4" s="6">
        <f t="shared" si="0"/>
        <v>2.3085847824413563</v>
      </c>
      <c r="L4" s="34">
        <f t="shared" si="0"/>
        <v>2.4194490234060542</v>
      </c>
      <c r="M4" s="26">
        <f t="shared" si="0"/>
        <v>2.530313264370752</v>
      </c>
      <c r="N4" s="15" t="s">
        <v>1</v>
      </c>
      <c r="O4" s="7" t="s">
        <v>1</v>
      </c>
    </row>
    <row r="5" spans="1:15" x14ac:dyDescent="0.25">
      <c r="A5" s="21">
        <v>3</v>
      </c>
      <c r="B5" s="36" t="s">
        <v>2</v>
      </c>
      <c r="C5" s="38" t="str">
        <f>Epro_Ra!C$6</f>
        <v>CRU</v>
      </c>
      <c r="D5" s="6">
        <f>Epro_Ra!D$7</f>
        <v>1</v>
      </c>
      <c r="E5" s="22">
        <f>Epro_Ra!F$6</f>
        <v>1.4463656642002141</v>
      </c>
      <c r="F5" s="6">
        <f t="shared" si="1"/>
        <v>1.7079181489041884</v>
      </c>
      <c r="G5" s="6">
        <f t="shared" si="0"/>
        <v>1.9694706336081629</v>
      </c>
      <c r="H5" s="6">
        <f t="shared" si="0"/>
        <v>2.0607705967555612</v>
      </c>
      <c r="I5" s="6">
        <f t="shared" si="0"/>
        <v>2.1520705599029597</v>
      </c>
      <c r="J5" s="6">
        <f t="shared" si="0"/>
        <v>2.2303276711721582</v>
      </c>
      <c r="K5" s="6">
        <f t="shared" si="0"/>
        <v>2.3085847824413563</v>
      </c>
      <c r="L5" s="34">
        <f t="shared" si="0"/>
        <v>2.4194490234060542</v>
      </c>
      <c r="M5" s="26">
        <f t="shared" si="0"/>
        <v>2.530313264370752</v>
      </c>
      <c r="N5" t="s">
        <v>2</v>
      </c>
      <c r="O5" s="1" t="s">
        <v>18</v>
      </c>
    </row>
    <row r="6" spans="1:15" x14ac:dyDescent="0.25">
      <c r="A6" s="2">
        <v>4</v>
      </c>
      <c r="B6" s="36" t="s">
        <v>3</v>
      </c>
      <c r="C6" s="38" t="str">
        <f>Epro_Ra!C$6</f>
        <v>CRU</v>
      </c>
      <c r="D6" s="6">
        <f>Epro_Ra!D$7</f>
        <v>1</v>
      </c>
      <c r="E6" s="22">
        <f>Epro_Ra!F$6</f>
        <v>1.4463656642002141</v>
      </c>
      <c r="F6" s="6">
        <f t="shared" si="1"/>
        <v>1.7079181489041884</v>
      </c>
      <c r="G6" s="6">
        <f t="shared" si="0"/>
        <v>1.9694706336081629</v>
      </c>
      <c r="H6" s="6">
        <f t="shared" si="0"/>
        <v>2.0607705967555612</v>
      </c>
      <c r="I6" s="6">
        <f t="shared" si="0"/>
        <v>2.1520705599029597</v>
      </c>
      <c r="J6" s="6">
        <f t="shared" si="0"/>
        <v>2.2303276711721582</v>
      </c>
      <c r="K6" s="6">
        <f t="shared" si="0"/>
        <v>2.3085847824413563</v>
      </c>
      <c r="L6" s="34">
        <f t="shared" si="0"/>
        <v>2.4194490234060542</v>
      </c>
      <c r="M6" s="26">
        <f t="shared" si="0"/>
        <v>2.530313264370752</v>
      </c>
      <c r="N6" t="s">
        <v>3</v>
      </c>
      <c r="O6" s="1" t="s">
        <v>18</v>
      </c>
    </row>
    <row r="7" spans="1:15" x14ac:dyDescent="0.25">
      <c r="A7" s="21">
        <v>5</v>
      </c>
      <c r="B7" s="36" t="s">
        <v>4</v>
      </c>
      <c r="C7" s="38" t="str">
        <f>Epro_Ra!C$6</f>
        <v>CRU</v>
      </c>
      <c r="D7" s="6">
        <f>Epro_Ra!D$9</f>
        <v>1</v>
      </c>
      <c r="E7" s="22">
        <f>Epro_Ra!F$6</f>
        <v>1.4463656642002141</v>
      </c>
      <c r="F7" s="6">
        <f t="shared" si="1"/>
        <v>1.7079181489041884</v>
      </c>
      <c r="G7" s="6">
        <f t="shared" si="0"/>
        <v>1.9694706336081629</v>
      </c>
      <c r="H7" s="6">
        <f t="shared" si="0"/>
        <v>2.0607705967555612</v>
      </c>
      <c r="I7" s="6">
        <f t="shared" si="0"/>
        <v>2.1520705599029597</v>
      </c>
      <c r="J7" s="6">
        <f t="shared" si="0"/>
        <v>2.2303276711721582</v>
      </c>
      <c r="K7" s="6">
        <f t="shared" si="0"/>
        <v>2.3085847824413563</v>
      </c>
      <c r="L7" s="34">
        <f t="shared" si="0"/>
        <v>2.4194490234060542</v>
      </c>
      <c r="M7" s="26">
        <f t="shared" si="0"/>
        <v>2.530313264370752</v>
      </c>
      <c r="N7" t="s">
        <v>4</v>
      </c>
      <c r="O7" s="8" t="s">
        <v>19</v>
      </c>
    </row>
    <row r="8" spans="1:15" x14ac:dyDescent="0.25">
      <c r="A8" s="2">
        <v>6</v>
      </c>
      <c r="B8" s="36" t="s">
        <v>5</v>
      </c>
      <c r="C8" s="38" t="str">
        <f>Epro_Ra!C$6</f>
        <v>CRU</v>
      </c>
      <c r="D8" s="6">
        <f>Epro_Ra!D$7</f>
        <v>1</v>
      </c>
      <c r="E8" s="22">
        <f>Epro_Ra!F$6</f>
        <v>1.4463656642002141</v>
      </c>
      <c r="F8" s="6">
        <f t="shared" si="1"/>
        <v>1.7079181489041884</v>
      </c>
      <c r="G8" s="6">
        <f t="shared" si="0"/>
        <v>1.9694706336081629</v>
      </c>
      <c r="H8" s="6">
        <f t="shared" si="0"/>
        <v>2.0607705967555612</v>
      </c>
      <c r="I8" s="6">
        <f t="shared" si="0"/>
        <v>2.1520705599029597</v>
      </c>
      <c r="J8" s="6">
        <f t="shared" si="0"/>
        <v>2.2303276711721582</v>
      </c>
      <c r="K8" s="6">
        <f t="shared" si="0"/>
        <v>2.3085847824413563</v>
      </c>
      <c r="L8" s="34">
        <f t="shared" si="0"/>
        <v>2.4194490234060542</v>
      </c>
      <c r="M8" s="26">
        <f t="shared" si="0"/>
        <v>2.530313264370752</v>
      </c>
      <c r="N8" s="15" t="s">
        <v>5</v>
      </c>
      <c r="O8" s="1" t="s">
        <v>18</v>
      </c>
    </row>
    <row r="9" spans="1:15" x14ac:dyDescent="0.25">
      <c r="A9" s="21">
        <v>7</v>
      </c>
      <c r="B9" s="36" t="s">
        <v>6</v>
      </c>
      <c r="C9" s="38" t="str">
        <f>Epro_Ra!C$6</f>
        <v>CRU</v>
      </c>
      <c r="D9" s="6">
        <f>Epro_Ra!D$7</f>
        <v>1</v>
      </c>
      <c r="E9" s="22">
        <f>Epro_Ra!F$6</f>
        <v>1.4463656642002141</v>
      </c>
      <c r="F9" s="6">
        <f t="shared" si="1"/>
        <v>1.7079181489041884</v>
      </c>
      <c r="G9" s="6">
        <f t="shared" si="0"/>
        <v>1.9694706336081629</v>
      </c>
      <c r="H9" s="6">
        <f t="shared" si="0"/>
        <v>2.0607705967555612</v>
      </c>
      <c r="I9" s="6">
        <f t="shared" si="0"/>
        <v>2.1520705599029597</v>
      </c>
      <c r="J9" s="6">
        <f t="shared" si="0"/>
        <v>2.2303276711721582</v>
      </c>
      <c r="K9" s="6">
        <f t="shared" si="0"/>
        <v>2.3085847824413563</v>
      </c>
      <c r="L9" s="34">
        <f t="shared" si="0"/>
        <v>2.4194490234060542</v>
      </c>
      <c r="M9" s="26">
        <f t="shared" si="0"/>
        <v>2.530313264370752</v>
      </c>
      <c r="N9" s="15" t="s">
        <v>6</v>
      </c>
      <c r="O9" s="1" t="s">
        <v>18</v>
      </c>
    </row>
    <row r="10" spans="1:15" x14ac:dyDescent="0.25">
      <c r="A10" s="2">
        <v>8</v>
      </c>
      <c r="B10" s="36" t="s">
        <v>7</v>
      </c>
      <c r="C10" s="38" t="str">
        <f>Epro_Ra!C$6</f>
        <v>CRU</v>
      </c>
      <c r="D10" s="6">
        <f>Epro_Ra!D$8</f>
        <v>1</v>
      </c>
      <c r="E10" s="22">
        <f>Epro_Ra!F$6</f>
        <v>1.4463656642002141</v>
      </c>
      <c r="F10" s="6">
        <f t="shared" si="1"/>
        <v>1.7079181489041884</v>
      </c>
      <c r="G10" s="6">
        <f t="shared" si="0"/>
        <v>1.9694706336081629</v>
      </c>
      <c r="H10" s="6">
        <f t="shared" si="0"/>
        <v>2.0607705967555612</v>
      </c>
      <c r="I10" s="6">
        <f t="shared" si="0"/>
        <v>2.1520705599029597</v>
      </c>
      <c r="J10" s="6">
        <f t="shared" si="0"/>
        <v>2.2303276711721582</v>
      </c>
      <c r="K10" s="6">
        <f t="shared" si="0"/>
        <v>2.3085847824413563</v>
      </c>
      <c r="L10" s="34">
        <f t="shared" si="0"/>
        <v>2.4194490234060542</v>
      </c>
      <c r="M10" s="26">
        <f t="shared" si="0"/>
        <v>2.530313264370752</v>
      </c>
      <c r="N10" t="s">
        <v>7</v>
      </c>
      <c r="O10" s="14" t="s">
        <v>20</v>
      </c>
    </row>
    <row r="11" spans="1:15" x14ac:dyDescent="0.25">
      <c r="A11" s="21">
        <v>9</v>
      </c>
      <c r="B11" s="36" t="s">
        <v>8</v>
      </c>
      <c r="C11" s="38" t="str">
        <f>Epro_Ra!C$6</f>
        <v>CRU</v>
      </c>
      <c r="D11" s="6">
        <f>Epro_Ra!D$12</f>
        <v>1</v>
      </c>
      <c r="E11" s="22">
        <f>Epro_Ra!F$6</f>
        <v>1.4463656642002141</v>
      </c>
      <c r="F11" s="6">
        <f t="shared" si="1"/>
        <v>1.7079181489041884</v>
      </c>
      <c r="G11" s="6">
        <f t="shared" si="0"/>
        <v>1.9694706336081629</v>
      </c>
      <c r="H11" s="6">
        <f t="shared" si="0"/>
        <v>2.0607705967555612</v>
      </c>
      <c r="I11" s="6">
        <f t="shared" si="0"/>
        <v>2.1520705599029597</v>
      </c>
      <c r="J11" s="6">
        <f t="shared" si="0"/>
        <v>2.2303276711721582</v>
      </c>
      <c r="K11" s="6">
        <f t="shared" si="0"/>
        <v>2.3085847824413563</v>
      </c>
      <c r="L11" s="34">
        <f t="shared" si="0"/>
        <v>2.4194490234060542</v>
      </c>
      <c r="M11" s="26">
        <f t="shared" si="0"/>
        <v>2.530313264370752</v>
      </c>
      <c r="N11" t="s">
        <v>8</v>
      </c>
      <c r="O11" s="11" t="s">
        <v>8</v>
      </c>
    </row>
    <row r="12" spans="1:15" x14ac:dyDescent="0.25">
      <c r="A12" s="2">
        <v>10</v>
      </c>
      <c r="B12" s="36" t="s">
        <v>9</v>
      </c>
      <c r="C12" s="38" t="str">
        <f>Epro_Ra!C$6</f>
        <v>CRU</v>
      </c>
      <c r="D12" s="6">
        <f>Epro_Ra!D$15</f>
        <v>1</v>
      </c>
      <c r="E12" s="22">
        <f>Epro_Ra!F$6</f>
        <v>1.4463656642002141</v>
      </c>
      <c r="F12" s="6">
        <f t="shared" si="1"/>
        <v>1.7079181489041884</v>
      </c>
      <c r="G12" s="6">
        <f t="shared" si="0"/>
        <v>1.9694706336081629</v>
      </c>
      <c r="H12" s="6">
        <f t="shared" si="0"/>
        <v>2.0607705967555612</v>
      </c>
      <c r="I12" s="6">
        <f t="shared" si="0"/>
        <v>2.1520705599029597</v>
      </c>
      <c r="J12" s="6">
        <f t="shared" si="0"/>
        <v>2.2303276711721582</v>
      </c>
      <c r="K12" s="6">
        <f t="shared" si="0"/>
        <v>2.3085847824413563</v>
      </c>
      <c r="L12" s="34">
        <f t="shared" si="0"/>
        <v>2.4194490234060542</v>
      </c>
      <c r="M12" s="26">
        <f t="shared" si="0"/>
        <v>2.530313264370752</v>
      </c>
      <c r="N12" t="s">
        <v>9</v>
      </c>
      <c r="O12" s="9" t="s">
        <v>21</v>
      </c>
    </row>
    <row r="13" spans="1:15" x14ac:dyDescent="0.25">
      <c r="A13" s="21">
        <v>11</v>
      </c>
      <c r="B13" s="36" t="s">
        <v>10</v>
      </c>
      <c r="C13" s="38" t="str">
        <f>Epro_Ra!C$6</f>
        <v>CRU</v>
      </c>
      <c r="D13" s="6">
        <f>Epro_Ra!D$10</f>
        <v>1</v>
      </c>
      <c r="E13" s="22">
        <f>Epro_Ra!F$6</f>
        <v>1.4463656642002141</v>
      </c>
      <c r="F13" s="6">
        <f t="shared" si="1"/>
        <v>1.7079181489041884</v>
      </c>
      <c r="G13" s="6">
        <f t="shared" si="0"/>
        <v>1.9694706336081629</v>
      </c>
      <c r="H13" s="6">
        <f t="shared" si="0"/>
        <v>2.0607705967555612</v>
      </c>
      <c r="I13" s="6">
        <f t="shared" si="0"/>
        <v>2.1520705599029597</v>
      </c>
      <c r="J13" s="6">
        <f t="shared" si="0"/>
        <v>2.2303276711721582</v>
      </c>
      <c r="K13" s="6">
        <f t="shared" si="0"/>
        <v>2.3085847824413563</v>
      </c>
      <c r="L13" s="34">
        <f t="shared" si="0"/>
        <v>2.4194490234060542</v>
      </c>
      <c r="M13" s="26">
        <f t="shared" si="0"/>
        <v>2.530313264370752</v>
      </c>
      <c r="N13" t="s">
        <v>10</v>
      </c>
      <c r="O13" s="13" t="s">
        <v>10</v>
      </c>
    </row>
    <row r="14" spans="1:15" x14ac:dyDescent="0.25">
      <c r="A14" s="2">
        <v>12</v>
      </c>
      <c r="B14" s="36" t="s">
        <v>11</v>
      </c>
      <c r="C14" s="38" t="str">
        <f>Epro_Ra!C$6</f>
        <v>CRU</v>
      </c>
      <c r="D14" s="6">
        <f>Epro_Ra!D$14</f>
        <v>1</v>
      </c>
      <c r="E14" s="22">
        <f>Epro_Ra!F$6</f>
        <v>1.4463656642002141</v>
      </c>
      <c r="F14" s="6">
        <f t="shared" si="1"/>
        <v>1.7079181489041884</v>
      </c>
      <c r="G14" s="6">
        <f t="shared" si="0"/>
        <v>1.9694706336081629</v>
      </c>
      <c r="H14" s="6">
        <f t="shared" si="0"/>
        <v>2.0607705967555612</v>
      </c>
      <c r="I14" s="6">
        <f t="shared" si="0"/>
        <v>2.1520705599029597</v>
      </c>
      <c r="J14" s="6">
        <f t="shared" si="0"/>
        <v>2.2303276711721582</v>
      </c>
      <c r="K14" s="6">
        <f t="shared" si="0"/>
        <v>2.3085847824413563</v>
      </c>
      <c r="L14" s="34">
        <f t="shared" si="0"/>
        <v>2.4194490234060542</v>
      </c>
      <c r="M14" s="26">
        <f t="shared" si="0"/>
        <v>2.530313264370752</v>
      </c>
      <c r="N14" t="s">
        <v>11</v>
      </c>
      <c r="O14" s="10" t="s">
        <v>12</v>
      </c>
    </row>
    <row r="15" spans="1:15" x14ac:dyDescent="0.25">
      <c r="A15" s="21">
        <v>13</v>
      </c>
      <c r="B15" s="36" t="s">
        <v>12</v>
      </c>
      <c r="C15" s="38" t="str">
        <f>Epro_Ra!C$6</f>
        <v>CRU</v>
      </c>
      <c r="D15" s="6">
        <f>Epro_Ra!D$14</f>
        <v>1</v>
      </c>
      <c r="E15" s="22">
        <f>Epro_Ra!F$6</f>
        <v>1.4463656642002141</v>
      </c>
      <c r="F15" s="6">
        <f t="shared" si="1"/>
        <v>1.7079181489041884</v>
      </c>
      <c r="G15" s="6">
        <f t="shared" si="0"/>
        <v>1.9694706336081629</v>
      </c>
      <c r="H15" s="6">
        <f t="shared" si="0"/>
        <v>2.0607705967555612</v>
      </c>
      <c r="I15" s="6">
        <f t="shared" si="0"/>
        <v>2.1520705599029597</v>
      </c>
      <c r="J15" s="6">
        <f t="shared" si="0"/>
        <v>2.2303276711721582</v>
      </c>
      <c r="K15" s="6">
        <f t="shared" si="0"/>
        <v>2.3085847824413563</v>
      </c>
      <c r="L15" s="34">
        <f t="shared" si="0"/>
        <v>2.4194490234060542</v>
      </c>
      <c r="M15" s="26">
        <f t="shared" si="0"/>
        <v>2.530313264370752</v>
      </c>
      <c r="N15" t="s">
        <v>12</v>
      </c>
      <c r="O15" s="10" t="s">
        <v>12</v>
      </c>
    </row>
    <row r="16" spans="1:15" x14ac:dyDescent="0.25">
      <c r="A16" s="2">
        <v>14</v>
      </c>
      <c r="B16" s="36" t="s">
        <v>13</v>
      </c>
      <c r="C16" s="38" t="str">
        <f>Epro_Ra!C$6</f>
        <v>CRU</v>
      </c>
      <c r="D16" s="6">
        <f>Epro_Ra!D$15</f>
        <v>1</v>
      </c>
      <c r="E16" s="22">
        <f>Epro_Ra!F$6</f>
        <v>1.4463656642002141</v>
      </c>
      <c r="F16" s="6">
        <f t="shared" si="1"/>
        <v>1.7079181489041884</v>
      </c>
      <c r="G16" s="6">
        <f t="shared" si="0"/>
        <v>1.9694706336081629</v>
      </c>
      <c r="H16" s="6">
        <f t="shared" si="0"/>
        <v>2.0607705967555612</v>
      </c>
      <c r="I16" s="6">
        <f t="shared" si="0"/>
        <v>2.1520705599029597</v>
      </c>
      <c r="J16" s="6">
        <f t="shared" si="0"/>
        <v>2.2303276711721582</v>
      </c>
      <c r="K16" s="6">
        <f t="shared" si="0"/>
        <v>2.3085847824413563</v>
      </c>
      <c r="L16" s="34">
        <f t="shared" si="0"/>
        <v>2.4194490234060542</v>
      </c>
      <c r="M16" s="26">
        <f t="shared" si="0"/>
        <v>2.530313264370752</v>
      </c>
      <c r="N16" t="s">
        <v>13</v>
      </c>
      <c r="O16" s="9" t="s">
        <v>21</v>
      </c>
    </row>
    <row r="17" spans="1:15" x14ac:dyDescent="0.25">
      <c r="A17" s="21">
        <v>15</v>
      </c>
      <c r="B17" s="36" t="s">
        <v>33</v>
      </c>
      <c r="C17" s="38" t="str">
        <f>Epro_Ra!C$6</f>
        <v>CRU</v>
      </c>
      <c r="D17" s="6">
        <f>Epro_Ra!D$11</f>
        <v>1</v>
      </c>
      <c r="E17" s="22">
        <f>Epro_Ra!F$6</f>
        <v>1.4463656642002141</v>
      </c>
      <c r="F17" s="6">
        <f t="shared" si="1"/>
        <v>1.7079181489041884</v>
      </c>
      <c r="G17" s="6">
        <f t="shared" si="0"/>
        <v>1.9694706336081629</v>
      </c>
      <c r="H17" s="6">
        <f t="shared" si="0"/>
        <v>2.0607705967555612</v>
      </c>
      <c r="I17" s="6">
        <f t="shared" si="0"/>
        <v>2.1520705599029597</v>
      </c>
      <c r="J17" s="6">
        <f t="shared" si="0"/>
        <v>2.2303276711721582</v>
      </c>
      <c r="K17" s="6">
        <f t="shared" si="0"/>
        <v>2.3085847824413563</v>
      </c>
      <c r="L17" s="34">
        <f t="shared" si="0"/>
        <v>2.4194490234060542</v>
      </c>
      <c r="M17" s="26">
        <f t="shared" si="0"/>
        <v>2.530313264370752</v>
      </c>
      <c r="N17" s="15" t="s">
        <v>14</v>
      </c>
      <c r="O17" s="16" t="s">
        <v>24</v>
      </c>
    </row>
    <row r="18" spans="1:15" x14ac:dyDescent="0.25">
      <c r="A18" s="2">
        <v>16</v>
      </c>
      <c r="B18" s="36" t="s">
        <v>34</v>
      </c>
      <c r="C18" s="38" t="str">
        <f>Epro_Ra!C$6</f>
        <v>CRU</v>
      </c>
      <c r="D18" s="6">
        <f>Epro_Ra!D$13</f>
        <v>1</v>
      </c>
      <c r="E18" s="22">
        <f>Epro_Ra!F$6</f>
        <v>1.4463656642002141</v>
      </c>
      <c r="F18" s="6">
        <f t="shared" si="1"/>
        <v>1.7079181489041884</v>
      </c>
      <c r="G18" s="6">
        <f t="shared" si="0"/>
        <v>1.9694706336081629</v>
      </c>
      <c r="H18" s="6">
        <f t="shared" si="0"/>
        <v>2.0607705967555612</v>
      </c>
      <c r="I18" s="6">
        <f t="shared" si="0"/>
        <v>2.1520705599029597</v>
      </c>
      <c r="J18" s="6">
        <f t="shared" si="0"/>
        <v>2.2303276711721582</v>
      </c>
      <c r="K18" s="6">
        <f t="shared" si="0"/>
        <v>2.3085847824413563</v>
      </c>
      <c r="L18" s="34">
        <f t="shared" si="0"/>
        <v>2.4194490234060542</v>
      </c>
      <c r="M18" s="26">
        <f t="shared" si="0"/>
        <v>2.530313264370752</v>
      </c>
      <c r="N18" s="15" t="s">
        <v>15</v>
      </c>
      <c r="O18" s="12" t="s">
        <v>22</v>
      </c>
    </row>
    <row r="19" spans="1:15" x14ac:dyDescent="0.25">
      <c r="A19" s="21">
        <v>17</v>
      </c>
      <c r="B19" s="36" t="s">
        <v>22</v>
      </c>
      <c r="C19" s="38" t="str">
        <f>Epro_Ra!C$6</f>
        <v>CRU</v>
      </c>
      <c r="D19" s="6">
        <f>Epro_Ra!D$13</f>
        <v>1</v>
      </c>
      <c r="E19" s="22">
        <f>Epro_Ra!F$6</f>
        <v>1.4463656642002141</v>
      </c>
      <c r="F19" s="6">
        <f t="shared" si="1"/>
        <v>1.7079181489041884</v>
      </c>
      <c r="G19" s="6">
        <f t="shared" si="1"/>
        <v>1.9694706336081629</v>
      </c>
      <c r="H19" s="6">
        <f t="shared" si="1"/>
        <v>2.0607705967555612</v>
      </c>
      <c r="I19" s="6">
        <f t="shared" si="1"/>
        <v>2.1520705599029597</v>
      </c>
      <c r="J19" s="6">
        <f t="shared" si="1"/>
        <v>2.2303276711721582</v>
      </c>
      <c r="K19" s="6">
        <f t="shared" si="1"/>
        <v>2.3085847824413563</v>
      </c>
      <c r="L19" s="34">
        <f t="shared" si="1"/>
        <v>2.4194490234060542</v>
      </c>
      <c r="M19" s="26">
        <f t="shared" si="1"/>
        <v>2.530313264370752</v>
      </c>
      <c r="N19" t="s">
        <v>16</v>
      </c>
      <c r="O19" s="12" t="s">
        <v>22</v>
      </c>
    </row>
    <row r="20" spans="1:15" x14ac:dyDescent="0.25">
      <c r="A20" s="2">
        <v>18</v>
      </c>
      <c r="B20" s="36" t="s">
        <v>21</v>
      </c>
      <c r="C20" s="38" t="str">
        <f>Epro_Ra!C$6</f>
        <v>CRU</v>
      </c>
      <c r="D20" s="6">
        <f>Epro_Ra!D$15</f>
        <v>1</v>
      </c>
      <c r="E20" s="22">
        <f>Epro_Ra!F$6</f>
        <v>1.4463656642002141</v>
      </c>
      <c r="F20" s="6">
        <f t="shared" si="1"/>
        <v>1.7079181489041884</v>
      </c>
      <c r="G20" s="6">
        <f t="shared" si="1"/>
        <v>1.9694706336081629</v>
      </c>
      <c r="H20" s="6">
        <f t="shared" si="1"/>
        <v>2.0607705967555612</v>
      </c>
      <c r="I20" s="6">
        <f t="shared" si="1"/>
        <v>2.1520705599029597</v>
      </c>
      <c r="J20" s="6">
        <f t="shared" si="1"/>
        <v>2.2303276711721582</v>
      </c>
      <c r="K20" s="6">
        <f t="shared" si="1"/>
        <v>2.3085847824413563</v>
      </c>
      <c r="L20" s="34">
        <f t="shared" si="1"/>
        <v>2.4194490234060542</v>
      </c>
      <c r="M20" s="26">
        <f t="shared" si="1"/>
        <v>2.530313264370752</v>
      </c>
      <c r="N20" s="15" t="s">
        <v>17</v>
      </c>
      <c r="O20" s="9" t="s">
        <v>21</v>
      </c>
    </row>
    <row r="22" spans="1:15" x14ac:dyDescent="0.25">
      <c r="F22" s="6"/>
      <c r="G22" s="6"/>
    </row>
    <row r="24" spans="1:15" x14ac:dyDescent="0.25">
      <c r="I24" t="s">
        <v>31</v>
      </c>
    </row>
    <row r="25" spans="1:15" x14ac:dyDescent="0.25">
      <c r="D25" s="41" t="s">
        <v>48</v>
      </c>
    </row>
    <row r="26" spans="1:15" ht="18" x14ac:dyDescent="0.25">
      <c r="C26" s="27">
        <v>2010</v>
      </c>
      <c r="D26" s="39"/>
      <c r="E26" s="40" t="s">
        <v>35</v>
      </c>
      <c r="F26" s="40" t="s">
        <v>36</v>
      </c>
      <c r="G26" s="40" t="s">
        <v>37</v>
      </c>
      <c r="H26" s="40" t="s">
        <v>38</v>
      </c>
      <c r="I26" s="40" t="s">
        <v>39</v>
      </c>
      <c r="J26" s="40" t="s">
        <v>40</v>
      </c>
      <c r="K26" s="40" t="s">
        <v>41</v>
      </c>
    </row>
    <row r="27" spans="1:15" ht="16.5" customHeight="1" thickBot="1" x14ac:dyDescent="0.3">
      <c r="D27" s="51" t="s">
        <v>42</v>
      </c>
      <c r="E27" s="52"/>
      <c r="F27" s="52"/>
      <c r="G27" s="52"/>
      <c r="H27" s="52"/>
      <c r="I27" s="52"/>
      <c r="J27" s="52"/>
      <c r="K27" s="52"/>
    </row>
    <row r="28" spans="1:15" x14ac:dyDescent="0.25">
      <c r="C28" s="26">
        <f>[1]Vergleich_ETP!B20</f>
        <v>11.089335965071539</v>
      </c>
      <c r="D28" s="39" t="s">
        <v>43</v>
      </c>
      <c r="E28" s="40">
        <v>15.1</v>
      </c>
      <c r="F28" s="40">
        <v>15.8</v>
      </c>
      <c r="G28" s="40">
        <v>16.5</v>
      </c>
      <c r="H28" s="40">
        <v>17.100000000000001</v>
      </c>
      <c r="I28" s="40">
        <v>17.7</v>
      </c>
      <c r="J28" s="40">
        <v>19</v>
      </c>
      <c r="K28" s="40">
        <v>19.399999999999999</v>
      </c>
    </row>
    <row r="29" spans="1:15" x14ac:dyDescent="0.25">
      <c r="C29" s="26">
        <f>[1]Vergleich_ETP!B21</f>
        <v>5.9607659999999996</v>
      </c>
      <c r="D29" s="39" t="s">
        <v>44</v>
      </c>
      <c r="E29" s="40">
        <v>7.9</v>
      </c>
      <c r="F29" s="40">
        <v>8.1999999999999993</v>
      </c>
      <c r="G29" s="40">
        <v>8.6</v>
      </c>
      <c r="H29" s="40">
        <v>8.8000000000000007</v>
      </c>
      <c r="I29" s="40">
        <v>9</v>
      </c>
      <c r="J29" s="40">
        <v>10</v>
      </c>
      <c r="K29" s="40">
        <v>10.3</v>
      </c>
    </row>
    <row r="30" spans="1:15" x14ac:dyDescent="0.25">
      <c r="C30" s="26">
        <f>[1]Vergleich_ETP!B22</f>
        <v>3.0308629043264634</v>
      </c>
      <c r="D30" s="39" t="s">
        <v>45</v>
      </c>
      <c r="E30" s="40">
        <v>3</v>
      </c>
      <c r="F30" s="40">
        <v>3.1</v>
      </c>
      <c r="G30" s="40">
        <v>3.2</v>
      </c>
      <c r="H30" s="40">
        <v>3.3</v>
      </c>
      <c r="I30" s="40">
        <v>3.3</v>
      </c>
      <c r="J30" s="40">
        <v>3.4</v>
      </c>
      <c r="K30" s="40">
        <v>3.4</v>
      </c>
    </row>
    <row r="31" spans="1:15" ht="18.75" thickBot="1" x14ac:dyDescent="0.3">
      <c r="D31" s="39" t="s">
        <v>46</v>
      </c>
      <c r="E31" s="40">
        <v>1.3</v>
      </c>
      <c r="F31" s="40">
        <v>1.3</v>
      </c>
      <c r="G31" s="40">
        <v>1.3</v>
      </c>
      <c r="H31" s="40">
        <v>1.3</v>
      </c>
      <c r="I31" s="40">
        <v>1.3</v>
      </c>
      <c r="J31" s="40">
        <v>1.3</v>
      </c>
      <c r="K31" s="40">
        <v>1.3</v>
      </c>
    </row>
    <row r="32" spans="1:15" ht="18.75" thickBot="1" x14ac:dyDescent="0.3">
      <c r="D32" s="53" t="s">
        <v>47</v>
      </c>
      <c r="E32" s="54"/>
      <c r="F32" s="54"/>
      <c r="G32" s="54"/>
      <c r="H32" s="54"/>
      <c r="I32" s="54"/>
      <c r="J32" s="54"/>
      <c r="K32" s="54"/>
    </row>
    <row r="34" spans="2:11" x14ac:dyDescent="0.25">
      <c r="J34" s="42" t="s">
        <v>50</v>
      </c>
    </row>
    <row r="35" spans="2:11" x14ac:dyDescent="0.25">
      <c r="C35">
        <v>2010</v>
      </c>
      <c r="D35">
        <v>2015</v>
      </c>
      <c r="E35">
        <v>2020</v>
      </c>
      <c r="F35">
        <f>E35+5</f>
        <v>2025</v>
      </c>
      <c r="G35">
        <f t="shared" ref="G35:K35" si="2">F35+5</f>
        <v>2030</v>
      </c>
      <c r="H35">
        <f t="shared" si="2"/>
        <v>2035</v>
      </c>
      <c r="I35">
        <f t="shared" si="2"/>
        <v>2040</v>
      </c>
      <c r="J35" s="42">
        <f t="shared" si="2"/>
        <v>2045</v>
      </c>
      <c r="K35">
        <f t="shared" si="2"/>
        <v>2050</v>
      </c>
    </row>
    <row r="36" spans="2:11" x14ac:dyDescent="0.25">
      <c r="B36" s="37" t="s">
        <v>49</v>
      </c>
      <c r="C36" s="27">
        <f>C28/$C$28</f>
        <v>1</v>
      </c>
      <c r="D36" s="6">
        <f>C36+(E36-C36)/2</f>
        <v>1.1808342739168958</v>
      </c>
      <c r="E36" s="6">
        <f t="shared" ref="E36:K36" si="3">E28/$C$28</f>
        <v>1.3616685478337915</v>
      </c>
      <c r="F36" s="6">
        <f t="shared" si="3"/>
        <v>1.4247922553492653</v>
      </c>
      <c r="G36" s="6">
        <f t="shared" si="3"/>
        <v>1.4879159628647392</v>
      </c>
      <c r="H36" s="6">
        <f t="shared" si="3"/>
        <v>1.5420219978780025</v>
      </c>
      <c r="I36" s="6">
        <f t="shared" si="3"/>
        <v>1.5961280328912655</v>
      </c>
      <c r="J36" s="43">
        <f>AVERAGE(K36,I36)</f>
        <v>1.6727782491600549</v>
      </c>
      <c r="K36" s="6">
        <f t="shared" si="3"/>
        <v>1.7494284654288446</v>
      </c>
    </row>
  </sheetData>
  <mergeCells count="2">
    <mergeCell ref="D27:K27"/>
    <mergeCell ref="D32:K32"/>
  </mergeCells>
  <conditionalFormatting sqref="F22:G22 C3:M20">
    <cfRule type="cellIs" dxfId="1" priority="1" operator="equal">
      <formula>0</formula>
    </cfRule>
  </conditionalFormatting>
  <hyperlinks>
    <hyperlink ref="D25" r:id="rId1" display="RWE_Braunkohle_Zwischenbericht_20150213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E10" sqref="E10"/>
    </sheetView>
  </sheetViews>
  <sheetFormatPr baseColWidth="10" defaultRowHeight="15" x14ac:dyDescent="0.25"/>
  <cols>
    <col min="2" max="2" width="11.42578125" style="37"/>
    <col min="3" max="3" width="11.42578125" style="27"/>
    <col min="13" max="13" width="11.42578125" style="27"/>
  </cols>
  <sheetData>
    <row r="1" spans="1:14" s="23" customFormat="1" ht="33" customHeight="1" thickBot="1" x14ac:dyDescent="0.3">
      <c r="A1" s="29" t="s">
        <v>28</v>
      </c>
      <c r="B1" s="29"/>
      <c r="C1" s="31"/>
      <c r="D1" s="30"/>
      <c r="M1" s="25"/>
    </row>
    <row r="2" spans="1:14" s="23" customFormat="1" ht="15.75" thickBot="1" x14ac:dyDescent="0.3">
      <c r="C2" s="25"/>
      <c r="D2" s="24">
        <v>2011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8">
        <v>2050</v>
      </c>
      <c r="M2" s="32" t="s">
        <v>25</v>
      </c>
      <c r="N2" s="32" t="s">
        <v>26</v>
      </c>
    </row>
    <row r="3" spans="1:14" x14ac:dyDescent="0.25">
      <c r="A3" s="21">
        <v>1</v>
      </c>
      <c r="B3" s="35" t="s">
        <v>0</v>
      </c>
      <c r="C3" s="38" t="str">
        <f>Epro_Ra!C$6</f>
        <v>CRU</v>
      </c>
      <c r="D3" s="22">
        <f>Epro_Ra!F$6/Epro_Ra!$F$6</f>
        <v>1</v>
      </c>
      <c r="E3" s="22">
        <f>Epro_Ra!G$6/Epro_Ra!$F$6</f>
        <v>1.1490909090909092</v>
      </c>
      <c r="F3" s="22">
        <f>Epro_Ra!H$6/Epro_Ra!$F$6</f>
        <v>1.2545454545454544</v>
      </c>
      <c r="G3" s="22">
        <f>Epro_Ra!I$6/Epro_Ra!$F$6</f>
        <v>1.3236363636363635</v>
      </c>
      <c r="H3" s="22">
        <f>Epro_Ra!J$6/Epro_Ra!$F$6</f>
        <v>1.3636363636363635</v>
      </c>
      <c r="I3" s="22">
        <f>Epro_Ra!K$6/Epro_Ra!$F$6</f>
        <v>1.3863636363636362</v>
      </c>
      <c r="J3" s="22">
        <f>Epro_Ra!L$6/Epro_Ra!$F$6</f>
        <v>1.4090909090909089</v>
      </c>
      <c r="K3" s="22">
        <f>Epro_Ra!M$6/Epro_Ra!$F$6</f>
        <v>1.418181818181818</v>
      </c>
      <c r="L3" s="22">
        <f>Epro_Ra!N$6/Epro_Ra!$F$6</f>
        <v>1.4272727272727272</v>
      </c>
      <c r="M3" s="15" t="s">
        <v>0</v>
      </c>
      <c r="N3" s="7" t="s">
        <v>1</v>
      </c>
    </row>
    <row r="4" spans="1:14" s="15" customFormat="1" x14ac:dyDescent="0.25">
      <c r="A4" s="2">
        <v>2</v>
      </c>
      <c r="B4" s="36" t="s">
        <v>1</v>
      </c>
      <c r="C4" s="38" t="str">
        <f>Epro_Ra!C$6</f>
        <v>CRU</v>
      </c>
      <c r="D4" s="22">
        <f>Epro_Ra!F$6/Epro_Ra!$F$6</f>
        <v>1</v>
      </c>
      <c r="E4" s="22">
        <f>Epro_Ra!G$6/Epro_Ra!$F$6</f>
        <v>1.1490909090909092</v>
      </c>
      <c r="F4" s="22">
        <f>Epro_Ra!H$6/Epro_Ra!$F$6</f>
        <v>1.2545454545454544</v>
      </c>
      <c r="G4" s="22">
        <f>Epro_Ra!I$6/Epro_Ra!$F$6</f>
        <v>1.3236363636363635</v>
      </c>
      <c r="H4" s="22">
        <f>Epro_Ra!J$6/Epro_Ra!$F$6</f>
        <v>1.3636363636363635</v>
      </c>
      <c r="I4" s="22">
        <f>Epro_Ra!K$6/Epro_Ra!$F$6</f>
        <v>1.3863636363636362</v>
      </c>
      <c r="J4" s="22">
        <f>Epro_Ra!L$6/Epro_Ra!$F$6</f>
        <v>1.4090909090909089</v>
      </c>
      <c r="K4" s="22">
        <f>Epro_Ra!M$6/Epro_Ra!$F$6</f>
        <v>1.418181818181818</v>
      </c>
      <c r="L4" s="22">
        <f>Epro_Ra!N$6/Epro_Ra!$F$6</f>
        <v>1.4272727272727272</v>
      </c>
      <c r="M4" s="15" t="s">
        <v>1</v>
      </c>
      <c r="N4" s="7" t="s">
        <v>1</v>
      </c>
    </row>
    <row r="5" spans="1:14" x14ac:dyDescent="0.25">
      <c r="A5" s="21">
        <v>3</v>
      </c>
      <c r="B5" s="36" t="s">
        <v>2</v>
      </c>
      <c r="C5" s="38" t="str">
        <f>Epro_Ra!C$6</f>
        <v>CRU</v>
      </c>
      <c r="D5" s="22">
        <f>Epro_Ra!F$6/Epro_Ra!$F$6</f>
        <v>1</v>
      </c>
      <c r="E5" s="22">
        <f>Epro_Ra!G$6/Epro_Ra!$F$6</f>
        <v>1.1490909090909092</v>
      </c>
      <c r="F5" s="22">
        <f>Epro_Ra!H$6/Epro_Ra!$F$6</f>
        <v>1.2545454545454544</v>
      </c>
      <c r="G5" s="22">
        <f>Epro_Ra!I$6/Epro_Ra!$F$6</f>
        <v>1.3236363636363635</v>
      </c>
      <c r="H5" s="22">
        <f>Epro_Ra!J$6/Epro_Ra!$F$6</f>
        <v>1.3636363636363635</v>
      </c>
      <c r="I5" s="22">
        <f>Epro_Ra!K$6/Epro_Ra!$F$6</f>
        <v>1.3863636363636362</v>
      </c>
      <c r="J5" s="22">
        <f>Epro_Ra!L$6/Epro_Ra!$F$6</f>
        <v>1.4090909090909089</v>
      </c>
      <c r="K5" s="22">
        <f>Epro_Ra!M$6/Epro_Ra!$F$6</f>
        <v>1.418181818181818</v>
      </c>
      <c r="L5" s="22">
        <f>Epro_Ra!N$6/Epro_Ra!$F$6</f>
        <v>1.4272727272727272</v>
      </c>
      <c r="M5" t="s">
        <v>2</v>
      </c>
      <c r="N5" s="1" t="s">
        <v>18</v>
      </c>
    </row>
    <row r="6" spans="1:14" x14ac:dyDescent="0.25">
      <c r="A6" s="2">
        <v>4</v>
      </c>
      <c r="B6" s="36" t="s">
        <v>3</v>
      </c>
      <c r="C6" s="38" t="str">
        <f>Epro_Ra!C$6</f>
        <v>CRU</v>
      </c>
      <c r="D6" s="22">
        <f>Epro_Ra!F$6/Epro_Ra!$F$6</f>
        <v>1</v>
      </c>
      <c r="E6" s="22">
        <f>Epro_Ra!G$6/Epro_Ra!$F$6</f>
        <v>1.1490909090909092</v>
      </c>
      <c r="F6" s="22">
        <f>Epro_Ra!H$6/Epro_Ra!$F$6</f>
        <v>1.2545454545454544</v>
      </c>
      <c r="G6" s="22">
        <f>Epro_Ra!I$6/Epro_Ra!$F$6</f>
        <v>1.3236363636363635</v>
      </c>
      <c r="H6" s="22">
        <f>Epro_Ra!J$6/Epro_Ra!$F$6</f>
        <v>1.3636363636363635</v>
      </c>
      <c r="I6" s="22">
        <f>Epro_Ra!K$6/Epro_Ra!$F$6</f>
        <v>1.3863636363636362</v>
      </c>
      <c r="J6" s="22">
        <f>Epro_Ra!L$6/Epro_Ra!$F$6</f>
        <v>1.4090909090909089</v>
      </c>
      <c r="K6" s="22">
        <f>Epro_Ra!M$6/Epro_Ra!$F$6</f>
        <v>1.418181818181818</v>
      </c>
      <c r="L6" s="22">
        <f>Epro_Ra!N$6/Epro_Ra!$F$6</f>
        <v>1.4272727272727272</v>
      </c>
      <c r="M6" t="s">
        <v>3</v>
      </c>
      <c r="N6" s="1" t="s">
        <v>18</v>
      </c>
    </row>
    <row r="7" spans="1:14" x14ac:dyDescent="0.25">
      <c r="A7" s="21">
        <v>5</v>
      </c>
      <c r="B7" s="36" t="s">
        <v>4</v>
      </c>
      <c r="C7" s="38" t="str">
        <f>Epro_Ra!C$6</f>
        <v>CRU</v>
      </c>
      <c r="D7" s="22">
        <f>Epro_Ra!F$6/Epro_Ra!$F$6</f>
        <v>1</v>
      </c>
      <c r="E7" s="22">
        <f>Epro_Ra!G$6/Epro_Ra!$F$6</f>
        <v>1.1490909090909092</v>
      </c>
      <c r="F7" s="22">
        <f>Epro_Ra!H$6/Epro_Ra!$F$6</f>
        <v>1.2545454545454544</v>
      </c>
      <c r="G7" s="22">
        <f>Epro_Ra!I$6/Epro_Ra!$F$6</f>
        <v>1.3236363636363635</v>
      </c>
      <c r="H7" s="22">
        <f>Epro_Ra!J$6/Epro_Ra!$F$6</f>
        <v>1.3636363636363635</v>
      </c>
      <c r="I7" s="22">
        <f>Epro_Ra!K$6/Epro_Ra!$F$6</f>
        <v>1.3863636363636362</v>
      </c>
      <c r="J7" s="22">
        <f>Epro_Ra!L$6/Epro_Ra!$F$6</f>
        <v>1.4090909090909089</v>
      </c>
      <c r="K7" s="22">
        <f>Epro_Ra!M$6/Epro_Ra!$F$6</f>
        <v>1.418181818181818</v>
      </c>
      <c r="L7" s="22">
        <f>Epro_Ra!N$6/Epro_Ra!$F$6</f>
        <v>1.4272727272727272</v>
      </c>
      <c r="M7" t="s">
        <v>4</v>
      </c>
      <c r="N7" s="8" t="s">
        <v>19</v>
      </c>
    </row>
    <row r="8" spans="1:14" x14ac:dyDescent="0.25">
      <c r="A8" s="2">
        <v>6</v>
      </c>
      <c r="B8" s="36" t="s">
        <v>5</v>
      </c>
      <c r="C8" s="38" t="str">
        <f>Epro_Ra!C$6</f>
        <v>CRU</v>
      </c>
      <c r="D8" s="22">
        <f>Epro_Ra!F$6/Epro_Ra!$F$6</f>
        <v>1</v>
      </c>
      <c r="E8" s="22">
        <f>Epro_Ra!G$6/Epro_Ra!$F$6</f>
        <v>1.1490909090909092</v>
      </c>
      <c r="F8" s="22">
        <f>Epro_Ra!H$6/Epro_Ra!$F$6</f>
        <v>1.2545454545454544</v>
      </c>
      <c r="G8" s="22">
        <f>Epro_Ra!I$6/Epro_Ra!$F$6</f>
        <v>1.3236363636363635</v>
      </c>
      <c r="H8" s="22">
        <f>Epro_Ra!J$6/Epro_Ra!$F$6</f>
        <v>1.3636363636363635</v>
      </c>
      <c r="I8" s="22">
        <f>Epro_Ra!K$6/Epro_Ra!$F$6</f>
        <v>1.3863636363636362</v>
      </c>
      <c r="J8" s="22">
        <f>Epro_Ra!L$6/Epro_Ra!$F$6</f>
        <v>1.4090909090909089</v>
      </c>
      <c r="K8" s="22">
        <f>Epro_Ra!M$6/Epro_Ra!$F$6</f>
        <v>1.418181818181818</v>
      </c>
      <c r="L8" s="22">
        <f>Epro_Ra!N$6/Epro_Ra!$F$6</f>
        <v>1.4272727272727272</v>
      </c>
      <c r="M8" s="15" t="s">
        <v>5</v>
      </c>
      <c r="N8" s="1" t="s">
        <v>18</v>
      </c>
    </row>
    <row r="9" spans="1:14" x14ac:dyDescent="0.25">
      <c r="A9" s="21">
        <v>7</v>
      </c>
      <c r="B9" s="36" t="s">
        <v>6</v>
      </c>
      <c r="C9" s="38" t="str">
        <f>Epro_Ra!C$6</f>
        <v>CRU</v>
      </c>
      <c r="D9" s="22">
        <f>Epro_Ra!F$6/Epro_Ra!$F$6</f>
        <v>1</v>
      </c>
      <c r="E9" s="22">
        <f>Epro_Ra!G$6/Epro_Ra!$F$6</f>
        <v>1.1490909090909092</v>
      </c>
      <c r="F9" s="22">
        <f>Epro_Ra!H$6/Epro_Ra!$F$6</f>
        <v>1.2545454545454544</v>
      </c>
      <c r="G9" s="22">
        <f>Epro_Ra!I$6/Epro_Ra!$F$6</f>
        <v>1.3236363636363635</v>
      </c>
      <c r="H9" s="22">
        <f>Epro_Ra!J$6/Epro_Ra!$F$6</f>
        <v>1.3636363636363635</v>
      </c>
      <c r="I9" s="22">
        <f>Epro_Ra!K$6/Epro_Ra!$F$6</f>
        <v>1.3863636363636362</v>
      </c>
      <c r="J9" s="22">
        <f>Epro_Ra!L$6/Epro_Ra!$F$6</f>
        <v>1.4090909090909089</v>
      </c>
      <c r="K9" s="22">
        <f>Epro_Ra!M$6/Epro_Ra!$F$6</f>
        <v>1.418181818181818</v>
      </c>
      <c r="L9" s="22">
        <f>Epro_Ra!N$6/Epro_Ra!$F$6</f>
        <v>1.4272727272727272</v>
      </c>
      <c r="M9" s="15" t="s">
        <v>6</v>
      </c>
      <c r="N9" s="1" t="s">
        <v>18</v>
      </c>
    </row>
    <row r="10" spans="1:14" x14ac:dyDescent="0.25">
      <c r="A10" s="2">
        <v>8</v>
      </c>
      <c r="B10" s="36" t="s">
        <v>7</v>
      </c>
      <c r="C10" s="38" t="str">
        <f>Epro_Ra!C$6</f>
        <v>CRU</v>
      </c>
      <c r="D10" s="22">
        <f>Epro_Ra!F$6/Epro_Ra!$F$6</f>
        <v>1</v>
      </c>
      <c r="E10" s="22">
        <f>Epro_Ra!G$6/Epro_Ra!$F$6</f>
        <v>1.1490909090909092</v>
      </c>
      <c r="F10" s="22">
        <f>Epro_Ra!H$6/Epro_Ra!$F$6</f>
        <v>1.2545454545454544</v>
      </c>
      <c r="G10" s="22">
        <f>Epro_Ra!I$6/Epro_Ra!$F$6</f>
        <v>1.3236363636363635</v>
      </c>
      <c r="H10" s="22">
        <f>Epro_Ra!J$6/Epro_Ra!$F$6</f>
        <v>1.3636363636363635</v>
      </c>
      <c r="I10" s="22">
        <f>Epro_Ra!K$6/Epro_Ra!$F$6</f>
        <v>1.3863636363636362</v>
      </c>
      <c r="J10" s="22">
        <f>Epro_Ra!L$6/Epro_Ra!$F$6</f>
        <v>1.4090909090909089</v>
      </c>
      <c r="K10" s="22">
        <f>Epro_Ra!M$6/Epro_Ra!$F$6</f>
        <v>1.418181818181818</v>
      </c>
      <c r="L10" s="22">
        <f>Epro_Ra!N$6/Epro_Ra!$F$6</f>
        <v>1.4272727272727272</v>
      </c>
      <c r="M10" t="s">
        <v>7</v>
      </c>
      <c r="N10" s="14" t="s">
        <v>20</v>
      </c>
    </row>
    <row r="11" spans="1:14" x14ac:dyDescent="0.25">
      <c r="A11" s="21">
        <v>9</v>
      </c>
      <c r="B11" s="36" t="s">
        <v>8</v>
      </c>
      <c r="C11" s="38" t="str">
        <f>Epro_Ra!C$6</f>
        <v>CRU</v>
      </c>
      <c r="D11" s="22">
        <f>Epro_Ra!F$6/Epro_Ra!$F$6</f>
        <v>1</v>
      </c>
      <c r="E11" s="22">
        <f>Epro_Ra!G$6/Epro_Ra!$F$6</f>
        <v>1.1490909090909092</v>
      </c>
      <c r="F11" s="22">
        <f>Epro_Ra!H$6/Epro_Ra!$F$6</f>
        <v>1.2545454545454544</v>
      </c>
      <c r="G11" s="22">
        <f>Epro_Ra!I$6/Epro_Ra!$F$6</f>
        <v>1.3236363636363635</v>
      </c>
      <c r="H11" s="22">
        <f>Epro_Ra!J$6/Epro_Ra!$F$6</f>
        <v>1.3636363636363635</v>
      </c>
      <c r="I11" s="22">
        <f>Epro_Ra!K$6/Epro_Ra!$F$6</f>
        <v>1.3863636363636362</v>
      </c>
      <c r="J11" s="22">
        <f>Epro_Ra!L$6/Epro_Ra!$F$6</f>
        <v>1.4090909090909089</v>
      </c>
      <c r="K11" s="22">
        <f>Epro_Ra!M$6/Epro_Ra!$F$6</f>
        <v>1.418181818181818</v>
      </c>
      <c r="L11" s="22">
        <f>Epro_Ra!N$6/Epro_Ra!$F$6</f>
        <v>1.4272727272727272</v>
      </c>
      <c r="M11" t="s">
        <v>8</v>
      </c>
      <c r="N11" s="11" t="s">
        <v>8</v>
      </c>
    </row>
    <row r="12" spans="1:14" x14ac:dyDescent="0.25">
      <c r="A12" s="2">
        <v>10</v>
      </c>
      <c r="B12" s="36" t="s">
        <v>9</v>
      </c>
      <c r="C12" s="38" t="str">
        <f>Epro_Ra!C$6</f>
        <v>CRU</v>
      </c>
      <c r="D12" s="22">
        <f>Epro_Ra!F$6/Epro_Ra!$F$6</f>
        <v>1</v>
      </c>
      <c r="E12" s="22">
        <f>Epro_Ra!G$6/Epro_Ra!$F$6</f>
        <v>1.1490909090909092</v>
      </c>
      <c r="F12" s="22">
        <f>Epro_Ra!H$6/Epro_Ra!$F$6</f>
        <v>1.2545454545454544</v>
      </c>
      <c r="G12" s="22">
        <f>Epro_Ra!I$6/Epro_Ra!$F$6</f>
        <v>1.3236363636363635</v>
      </c>
      <c r="H12" s="22">
        <f>Epro_Ra!J$6/Epro_Ra!$F$6</f>
        <v>1.3636363636363635</v>
      </c>
      <c r="I12" s="22">
        <f>Epro_Ra!K$6/Epro_Ra!$F$6</f>
        <v>1.3863636363636362</v>
      </c>
      <c r="J12" s="22">
        <f>Epro_Ra!L$6/Epro_Ra!$F$6</f>
        <v>1.4090909090909089</v>
      </c>
      <c r="K12" s="22">
        <f>Epro_Ra!M$6/Epro_Ra!$F$6</f>
        <v>1.418181818181818</v>
      </c>
      <c r="L12" s="22">
        <f>Epro_Ra!N$6/Epro_Ra!$F$6</f>
        <v>1.4272727272727272</v>
      </c>
      <c r="M12" t="s">
        <v>9</v>
      </c>
      <c r="N12" s="9" t="s">
        <v>21</v>
      </c>
    </row>
    <row r="13" spans="1:14" x14ac:dyDescent="0.25">
      <c r="A13" s="21">
        <v>11</v>
      </c>
      <c r="B13" s="36" t="s">
        <v>10</v>
      </c>
      <c r="C13" s="38" t="str">
        <f>Epro_Ra!C$6</f>
        <v>CRU</v>
      </c>
      <c r="D13" s="22">
        <f>Epro_Ra!F$6/Epro_Ra!$F$6</f>
        <v>1</v>
      </c>
      <c r="E13" s="22">
        <f>Epro_Ra!G$6/Epro_Ra!$F$6</f>
        <v>1.1490909090909092</v>
      </c>
      <c r="F13" s="22">
        <f>Epro_Ra!H$6/Epro_Ra!$F$6</f>
        <v>1.2545454545454544</v>
      </c>
      <c r="G13" s="22">
        <f>Epro_Ra!I$6/Epro_Ra!$F$6</f>
        <v>1.3236363636363635</v>
      </c>
      <c r="H13" s="22">
        <f>Epro_Ra!J$6/Epro_Ra!$F$6</f>
        <v>1.3636363636363635</v>
      </c>
      <c r="I13" s="22">
        <f>Epro_Ra!K$6/Epro_Ra!$F$6</f>
        <v>1.3863636363636362</v>
      </c>
      <c r="J13" s="22">
        <f>Epro_Ra!L$6/Epro_Ra!$F$6</f>
        <v>1.4090909090909089</v>
      </c>
      <c r="K13" s="22">
        <f>Epro_Ra!M$6/Epro_Ra!$F$6</f>
        <v>1.418181818181818</v>
      </c>
      <c r="L13" s="22">
        <f>Epro_Ra!N$6/Epro_Ra!$F$6</f>
        <v>1.4272727272727272</v>
      </c>
      <c r="M13" t="s">
        <v>10</v>
      </c>
      <c r="N13" s="13" t="s">
        <v>10</v>
      </c>
    </row>
    <row r="14" spans="1:14" x14ac:dyDescent="0.25">
      <c r="A14" s="2">
        <v>12</v>
      </c>
      <c r="B14" s="36" t="s">
        <v>11</v>
      </c>
      <c r="C14" s="38" t="str">
        <f>Epro_Ra!C$6</f>
        <v>CRU</v>
      </c>
      <c r="D14" s="22">
        <f>Epro_Ra!F$6/Epro_Ra!$F$6</f>
        <v>1</v>
      </c>
      <c r="E14" s="22">
        <f>Epro_Ra!G$6/Epro_Ra!$F$6</f>
        <v>1.1490909090909092</v>
      </c>
      <c r="F14" s="22">
        <f>Epro_Ra!H$6/Epro_Ra!$F$6</f>
        <v>1.2545454545454544</v>
      </c>
      <c r="G14" s="22">
        <f>Epro_Ra!I$6/Epro_Ra!$F$6</f>
        <v>1.3236363636363635</v>
      </c>
      <c r="H14" s="22">
        <f>Epro_Ra!J$6/Epro_Ra!$F$6</f>
        <v>1.3636363636363635</v>
      </c>
      <c r="I14" s="22">
        <f>Epro_Ra!K$6/Epro_Ra!$F$6</f>
        <v>1.3863636363636362</v>
      </c>
      <c r="J14" s="22">
        <f>Epro_Ra!L$6/Epro_Ra!$F$6</f>
        <v>1.4090909090909089</v>
      </c>
      <c r="K14" s="22">
        <f>Epro_Ra!M$6/Epro_Ra!$F$6</f>
        <v>1.418181818181818</v>
      </c>
      <c r="L14" s="22">
        <f>Epro_Ra!N$6/Epro_Ra!$F$6</f>
        <v>1.4272727272727272</v>
      </c>
      <c r="M14" t="s">
        <v>11</v>
      </c>
      <c r="N14" s="10" t="s">
        <v>12</v>
      </c>
    </row>
    <row r="15" spans="1:14" x14ac:dyDescent="0.25">
      <c r="A15" s="21">
        <v>13</v>
      </c>
      <c r="B15" s="36" t="s">
        <v>12</v>
      </c>
      <c r="C15" s="38" t="str">
        <f>Epro_Ra!C$6</f>
        <v>CRU</v>
      </c>
      <c r="D15" s="22">
        <f>Epro_Ra!F$6/Epro_Ra!$F$6</f>
        <v>1</v>
      </c>
      <c r="E15" s="22">
        <f>Epro_Ra!G$6/Epro_Ra!$F$6</f>
        <v>1.1490909090909092</v>
      </c>
      <c r="F15" s="22">
        <f>Epro_Ra!H$6/Epro_Ra!$F$6</f>
        <v>1.2545454545454544</v>
      </c>
      <c r="G15" s="22">
        <f>Epro_Ra!I$6/Epro_Ra!$F$6</f>
        <v>1.3236363636363635</v>
      </c>
      <c r="H15" s="22">
        <f>Epro_Ra!J$6/Epro_Ra!$F$6</f>
        <v>1.3636363636363635</v>
      </c>
      <c r="I15" s="22">
        <f>Epro_Ra!K$6/Epro_Ra!$F$6</f>
        <v>1.3863636363636362</v>
      </c>
      <c r="J15" s="22">
        <f>Epro_Ra!L$6/Epro_Ra!$F$6</f>
        <v>1.4090909090909089</v>
      </c>
      <c r="K15" s="22">
        <f>Epro_Ra!M$6/Epro_Ra!$F$6</f>
        <v>1.418181818181818</v>
      </c>
      <c r="L15" s="22">
        <f>Epro_Ra!N$6/Epro_Ra!$F$6</f>
        <v>1.4272727272727272</v>
      </c>
      <c r="M15" t="s">
        <v>12</v>
      </c>
      <c r="N15" s="10" t="s">
        <v>12</v>
      </c>
    </row>
    <row r="16" spans="1:14" x14ac:dyDescent="0.25">
      <c r="A16" s="2">
        <v>14</v>
      </c>
      <c r="B16" s="36" t="s">
        <v>13</v>
      </c>
      <c r="C16" s="38" t="str">
        <f>Epro_Ra!C$6</f>
        <v>CRU</v>
      </c>
      <c r="D16" s="22">
        <f>Epro_Ra!F$6/Epro_Ra!$F$6</f>
        <v>1</v>
      </c>
      <c r="E16" s="22">
        <f>Epro_Ra!G$6/Epro_Ra!$F$6</f>
        <v>1.1490909090909092</v>
      </c>
      <c r="F16" s="22">
        <f>Epro_Ra!H$6/Epro_Ra!$F$6</f>
        <v>1.2545454545454544</v>
      </c>
      <c r="G16" s="22">
        <f>Epro_Ra!I$6/Epro_Ra!$F$6</f>
        <v>1.3236363636363635</v>
      </c>
      <c r="H16" s="22">
        <f>Epro_Ra!J$6/Epro_Ra!$F$6</f>
        <v>1.3636363636363635</v>
      </c>
      <c r="I16" s="22">
        <f>Epro_Ra!K$6/Epro_Ra!$F$6</f>
        <v>1.3863636363636362</v>
      </c>
      <c r="J16" s="22">
        <f>Epro_Ra!L$6/Epro_Ra!$F$6</f>
        <v>1.4090909090909089</v>
      </c>
      <c r="K16" s="22">
        <f>Epro_Ra!M$6/Epro_Ra!$F$6</f>
        <v>1.418181818181818</v>
      </c>
      <c r="L16" s="22">
        <f>Epro_Ra!N$6/Epro_Ra!$F$6</f>
        <v>1.4272727272727272</v>
      </c>
      <c r="M16" t="s">
        <v>13</v>
      </c>
      <c r="N16" s="9" t="s">
        <v>21</v>
      </c>
    </row>
    <row r="17" spans="1:14" x14ac:dyDescent="0.25">
      <c r="A17" s="21">
        <v>15</v>
      </c>
      <c r="B17" s="36" t="s">
        <v>33</v>
      </c>
      <c r="C17" s="38" t="str">
        <f>Epro_Ra!C$6</f>
        <v>CRU</v>
      </c>
      <c r="D17" s="22">
        <f>Epro_Ra!F$6/Epro_Ra!$F$6</f>
        <v>1</v>
      </c>
      <c r="E17" s="22">
        <f>Epro_Ra!G$6/Epro_Ra!$F$6</f>
        <v>1.1490909090909092</v>
      </c>
      <c r="F17" s="22">
        <f>Epro_Ra!H$6/Epro_Ra!$F$6</f>
        <v>1.2545454545454544</v>
      </c>
      <c r="G17" s="22">
        <f>Epro_Ra!I$6/Epro_Ra!$F$6</f>
        <v>1.3236363636363635</v>
      </c>
      <c r="H17" s="22">
        <f>Epro_Ra!J$6/Epro_Ra!$F$6</f>
        <v>1.3636363636363635</v>
      </c>
      <c r="I17" s="22">
        <f>Epro_Ra!K$6/Epro_Ra!$F$6</f>
        <v>1.3863636363636362</v>
      </c>
      <c r="J17" s="22">
        <f>Epro_Ra!L$6/Epro_Ra!$F$6</f>
        <v>1.4090909090909089</v>
      </c>
      <c r="K17" s="22">
        <f>Epro_Ra!M$6/Epro_Ra!$F$6</f>
        <v>1.418181818181818</v>
      </c>
      <c r="L17" s="22">
        <f>Epro_Ra!N$6/Epro_Ra!$F$6</f>
        <v>1.4272727272727272</v>
      </c>
      <c r="M17" s="15" t="s">
        <v>14</v>
      </c>
      <c r="N17" s="16" t="s">
        <v>24</v>
      </c>
    </row>
    <row r="18" spans="1:14" x14ac:dyDescent="0.25">
      <c r="A18" s="2">
        <v>16</v>
      </c>
      <c r="B18" s="36" t="s">
        <v>34</v>
      </c>
      <c r="C18" s="38" t="str">
        <f>Epro_Ra!C$6</f>
        <v>CRU</v>
      </c>
      <c r="D18" s="22">
        <f>Epro_Ra!F$6/Epro_Ra!$F$6</f>
        <v>1</v>
      </c>
      <c r="E18" s="22">
        <f>Epro_Ra!G$6/Epro_Ra!$F$6</f>
        <v>1.1490909090909092</v>
      </c>
      <c r="F18" s="22">
        <f>Epro_Ra!H$6/Epro_Ra!$F$6</f>
        <v>1.2545454545454544</v>
      </c>
      <c r="G18" s="22">
        <f>Epro_Ra!I$6/Epro_Ra!$F$6</f>
        <v>1.3236363636363635</v>
      </c>
      <c r="H18" s="22">
        <f>Epro_Ra!J$6/Epro_Ra!$F$6</f>
        <v>1.3636363636363635</v>
      </c>
      <c r="I18" s="22">
        <f>Epro_Ra!K$6/Epro_Ra!$F$6</f>
        <v>1.3863636363636362</v>
      </c>
      <c r="J18" s="22">
        <f>Epro_Ra!L$6/Epro_Ra!$F$6</f>
        <v>1.4090909090909089</v>
      </c>
      <c r="K18" s="22">
        <f>Epro_Ra!M$6/Epro_Ra!$F$6</f>
        <v>1.418181818181818</v>
      </c>
      <c r="L18" s="22">
        <f>Epro_Ra!N$6/Epro_Ra!$F$6</f>
        <v>1.4272727272727272</v>
      </c>
      <c r="M18" s="15" t="s">
        <v>15</v>
      </c>
      <c r="N18" s="12" t="s">
        <v>22</v>
      </c>
    </row>
    <row r="19" spans="1:14" x14ac:dyDescent="0.25">
      <c r="A19" s="21">
        <v>17</v>
      </c>
      <c r="B19" s="36" t="s">
        <v>22</v>
      </c>
      <c r="C19" s="38" t="str">
        <f>Epro_Ra!C$6</f>
        <v>CRU</v>
      </c>
      <c r="D19" s="22">
        <f>Epro_Ra!F$6/Epro_Ra!$F$6</f>
        <v>1</v>
      </c>
      <c r="E19" s="22">
        <f>Epro_Ra!G$6/Epro_Ra!$F$6</f>
        <v>1.1490909090909092</v>
      </c>
      <c r="F19" s="22">
        <f>Epro_Ra!H$6/Epro_Ra!$F$6</f>
        <v>1.2545454545454544</v>
      </c>
      <c r="G19" s="22">
        <f>Epro_Ra!I$6/Epro_Ra!$F$6</f>
        <v>1.3236363636363635</v>
      </c>
      <c r="H19" s="22">
        <f>Epro_Ra!J$6/Epro_Ra!$F$6</f>
        <v>1.3636363636363635</v>
      </c>
      <c r="I19" s="22">
        <f>Epro_Ra!K$6/Epro_Ra!$F$6</f>
        <v>1.3863636363636362</v>
      </c>
      <c r="J19" s="22">
        <f>Epro_Ra!L$6/Epro_Ra!$F$6</f>
        <v>1.4090909090909089</v>
      </c>
      <c r="K19" s="22">
        <f>Epro_Ra!M$6/Epro_Ra!$F$6</f>
        <v>1.418181818181818</v>
      </c>
      <c r="L19" s="22">
        <f>Epro_Ra!N$6/Epro_Ra!$F$6</f>
        <v>1.4272727272727272</v>
      </c>
      <c r="M19" t="s">
        <v>16</v>
      </c>
      <c r="N19" s="12" t="s">
        <v>22</v>
      </c>
    </row>
    <row r="20" spans="1:14" x14ac:dyDescent="0.25">
      <c r="A20" s="2">
        <v>18</v>
      </c>
      <c r="B20" s="36" t="s">
        <v>21</v>
      </c>
      <c r="C20" s="38" t="str">
        <f>Epro_Ra!C$6</f>
        <v>CRU</v>
      </c>
      <c r="D20" s="22">
        <f>Epro_Ra!F$6/Epro_Ra!$F$6</f>
        <v>1</v>
      </c>
      <c r="E20" s="22">
        <f>Epro_Ra!G$6/Epro_Ra!$F$6</f>
        <v>1.1490909090909092</v>
      </c>
      <c r="F20" s="22">
        <f>Epro_Ra!H$6/Epro_Ra!$F$6</f>
        <v>1.2545454545454544</v>
      </c>
      <c r="G20" s="22">
        <f>Epro_Ra!I$6/Epro_Ra!$F$6</f>
        <v>1.3236363636363635</v>
      </c>
      <c r="H20" s="22">
        <f>Epro_Ra!J$6/Epro_Ra!$F$6</f>
        <v>1.3636363636363635</v>
      </c>
      <c r="I20" s="22">
        <f>Epro_Ra!K$6/Epro_Ra!$F$6</f>
        <v>1.3863636363636362</v>
      </c>
      <c r="J20" s="22">
        <f>Epro_Ra!L$6/Epro_Ra!$F$6</f>
        <v>1.4090909090909089</v>
      </c>
      <c r="K20" s="22">
        <f>Epro_Ra!M$6/Epro_Ra!$F$6</f>
        <v>1.418181818181818</v>
      </c>
      <c r="L20" s="22">
        <f>Epro_Ra!N$6/Epro_Ra!$F$6</f>
        <v>1.4272727272727272</v>
      </c>
      <c r="M20" s="15" t="s">
        <v>17</v>
      </c>
      <c r="N20" s="9" t="s">
        <v>21</v>
      </c>
    </row>
    <row r="24" spans="1:14" x14ac:dyDescent="0.25">
      <c r="I24" t="s">
        <v>31</v>
      </c>
    </row>
  </sheetData>
  <conditionalFormatting sqref="C3:L20">
    <cfRule type="cellIs" dxfId="0" priority="3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90" zoomScaleNormal="90" workbookViewId="0">
      <selection activeCell="F6" sqref="F6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4" width="8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32</v>
      </c>
    </row>
    <row r="4" spans="1:14" x14ac:dyDescent="0.25">
      <c r="A4" s="4"/>
    </row>
    <row r="5" spans="1:14" x14ac:dyDescent="0.25">
      <c r="A5" s="19"/>
      <c r="B5" s="20"/>
      <c r="C5" s="20"/>
      <c r="D5" s="20">
        <f>[3]NEWAGE_PREIS!D16</f>
        <v>2004</v>
      </c>
      <c r="E5" s="20">
        <f>[3]NEWAGE_PREIS!E16</f>
        <v>2005</v>
      </c>
      <c r="F5" s="20">
        <f>[3]NEWAGE_PREIS!F16</f>
        <v>2010</v>
      </c>
      <c r="G5" s="20">
        <f>[3]NEWAGE_PREIS!G16</f>
        <v>2015</v>
      </c>
      <c r="H5" s="20">
        <f>[3]NEWAGE_PREIS!H16</f>
        <v>2020</v>
      </c>
      <c r="I5" s="20">
        <f>[3]NEWAGE_PREIS!I16</f>
        <v>2025</v>
      </c>
      <c r="J5" s="20">
        <f>[3]NEWAGE_PREIS!J16</f>
        <v>2030</v>
      </c>
      <c r="K5" s="20">
        <f>[3]NEWAGE_PREIS!K16</f>
        <v>2035</v>
      </c>
      <c r="L5" s="20">
        <f>[3]NEWAGE_PREIS!L16</f>
        <v>2040</v>
      </c>
      <c r="M5" s="20">
        <f>[3]NEWAGE_PREIS!M16</f>
        <v>2045</v>
      </c>
      <c r="N5" s="20">
        <f>[3]NEWAGE_PREIS!N16</f>
        <v>2050</v>
      </c>
    </row>
    <row r="6" spans="1:14" x14ac:dyDescent="0.25">
      <c r="A6" s="5">
        <v>1</v>
      </c>
      <c r="B6" s="5" t="str">
        <f>[3]NEWAGE_PREIS!C17</f>
        <v>DEU</v>
      </c>
      <c r="C6" s="5" t="str">
        <f>[3]NEWAGE_PREIS!B17</f>
        <v>CRU</v>
      </c>
      <c r="D6" s="17">
        <f>[3]NEWAGE_PREIS!D17</f>
        <v>1</v>
      </c>
      <c r="E6" s="18">
        <f>[3]NEWAGE_PREIS!E17</f>
        <v>1.3836449375866853</v>
      </c>
      <c r="F6" s="18">
        <f>[3]NEWAGE_PREIS!F17</f>
        <v>1.4463656642002141</v>
      </c>
      <c r="G6" s="18">
        <f>[3]NEWAGE_PREIS!G17</f>
        <v>1.6620056359537005</v>
      </c>
      <c r="H6" s="18">
        <f>[3]NEWAGE_PREIS!H17</f>
        <v>1.8145314696329957</v>
      </c>
      <c r="I6" s="18">
        <f>[3]NEWAGE_PREIS!I17</f>
        <v>1.9144621882504649</v>
      </c>
      <c r="J6" s="18">
        <f>[3]NEWAGE_PREIS!J17</f>
        <v>1.9723168148184735</v>
      </c>
      <c r="K6" s="18">
        <f>[3]NEWAGE_PREIS!K17</f>
        <v>2.0051887617321147</v>
      </c>
      <c r="L6" s="18">
        <f>[3]NEWAGE_PREIS!L17</f>
        <v>2.0380607086457561</v>
      </c>
      <c r="M6" s="18">
        <f>[3]NEWAGE_PREIS!M17</f>
        <v>2.0512094874112123</v>
      </c>
      <c r="N6" s="18">
        <f>[3]NEWAGE_PREIS!N17</f>
        <v>2.0643582661766691</v>
      </c>
    </row>
    <row r="7" spans="1:14" x14ac:dyDescent="0.25">
      <c r="A7" s="5">
        <v>2</v>
      </c>
      <c r="B7" s="5" t="str">
        <f>[3]NEWAGE_PREIS!C18</f>
        <v>OEU</v>
      </c>
      <c r="C7" s="5" t="str">
        <f>[3]NEWAGE_PREIS!B18</f>
        <v>CRU</v>
      </c>
      <c r="D7" s="17">
        <f>[3]NEWAGE_PREIS!D18</f>
        <v>1</v>
      </c>
      <c r="E7" s="18">
        <f>[3]NEWAGE_PREIS!E18</f>
        <v>1.3836449375866853</v>
      </c>
      <c r="F7" s="18">
        <f>[3]NEWAGE_PREIS!F18</f>
        <v>1.4463656642002141</v>
      </c>
      <c r="G7" s="18">
        <f>[3]NEWAGE_PREIS!G18</f>
        <v>1.6620056359537005</v>
      </c>
      <c r="H7" s="18">
        <f>[3]NEWAGE_PREIS!H18</f>
        <v>1.8145314696329957</v>
      </c>
      <c r="I7" s="18">
        <f>[3]NEWAGE_PREIS!I18</f>
        <v>1.9144621882504649</v>
      </c>
      <c r="J7" s="18">
        <f>[3]NEWAGE_PREIS!J18</f>
        <v>1.9723168148184735</v>
      </c>
      <c r="K7" s="18">
        <f>[3]NEWAGE_PREIS!K18</f>
        <v>2.0051887617321147</v>
      </c>
      <c r="L7" s="18">
        <f>[3]NEWAGE_PREIS!L18</f>
        <v>2.0380607086457561</v>
      </c>
      <c r="M7" s="18">
        <f>[3]NEWAGE_PREIS!M18</f>
        <v>2.0512094874112123</v>
      </c>
      <c r="N7" s="18">
        <f>[3]NEWAGE_PREIS!N18</f>
        <v>2.0643582661766691</v>
      </c>
    </row>
    <row r="8" spans="1:14" x14ac:dyDescent="0.25">
      <c r="A8" s="5">
        <v>3</v>
      </c>
      <c r="B8" s="5" t="str">
        <f>[3]NEWAGE_PREIS!C19</f>
        <v>NEU</v>
      </c>
      <c r="C8" s="5" t="str">
        <f>[3]NEWAGE_PREIS!B19</f>
        <v>CRU</v>
      </c>
      <c r="D8" s="17">
        <f>[3]NEWAGE_PREIS!D19</f>
        <v>1</v>
      </c>
      <c r="E8" s="18">
        <f>[3]NEWAGE_PREIS!E19</f>
        <v>1.3836449375866853</v>
      </c>
      <c r="F8" s="18">
        <f>[3]NEWAGE_PREIS!F19</f>
        <v>1.4463656642002141</v>
      </c>
      <c r="G8" s="18">
        <f>[3]NEWAGE_PREIS!G19</f>
        <v>1.6620056359537005</v>
      </c>
      <c r="H8" s="18">
        <f>[3]NEWAGE_PREIS!H19</f>
        <v>1.8145314696329957</v>
      </c>
      <c r="I8" s="18">
        <f>[3]NEWAGE_PREIS!I19</f>
        <v>1.9144621882504649</v>
      </c>
      <c r="J8" s="18">
        <f>[3]NEWAGE_PREIS!J19</f>
        <v>1.9723168148184735</v>
      </c>
      <c r="K8" s="18">
        <f>[3]NEWAGE_PREIS!K19</f>
        <v>2.0051887617321147</v>
      </c>
      <c r="L8" s="18">
        <f>[3]NEWAGE_PREIS!L19</f>
        <v>2.0380607086457561</v>
      </c>
      <c r="M8" s="18">
        <f>[3]NEWAGE_PREIS!M19</f>
        <v>2.0512094874112123</v>
      </c>
      <c r="N8" s="18">
        <f>[3]NEWAGE_PREIS!N19</f>
        <v>2.0643582661766691</v>
      </c>
    </row>
    <row r="9" spans="1:14" x14ac:dyDescent="0.25">
      <c r="A9" s="5">
        <v>4</v>
      </c>
      <c r="B9" s="5" t="str">
        <f>[3]NEWAGE_PREIS!C20</f>
        <v>EAB</v>
      </c>
      <c r="C9" s="5" t="str">
        <f>[3]NEWAGE_PREIS!B20</f>
        <v>CRU</v>
      </c>
      <c r="D9" s="17">
        <f>[3]NEWAGE_PREIS!D20</f>
        <v>1</v>
      </c>
      <c r="E9" s="18">
        <f>[3]NEWAGE_PREIS!E20</f>
        <v>1.3836449375866853</v>
      </c>
      <c r="F9" s="18">
        <f>[3]NEWAGE_PREIS!F20</f>
        <v>1.4463656642002141</v>
      </c>
      <c r="G9" s="18">
        <f>[3]NEWAGE_PREIS!G20</f>
        <v>1.6620056359537005</v>
      </c>
      <c r="H9" s="18">
        <f>[3]NEWAGE_PREIS!H20</f>
        <v>1.8145314696329957</v>
      </c>
      <c r="I9" s="18">
        <f>[3]NEWAGE_PREIS!I20</f>
        <v>1.9144621882504649</v>
      </c>
      <c r="J9" s="18">
        <f>[3]NEWAGE_PREIS!J20</f>
        <v>1.9723168148184735</v>
      </c>
      <c r="K9" s="18">
        <f>[3]NEWAGE_PREIS!K20</f>
        <v>2.0051887617321147</v>
      </c>
      <c r="L9" s="18">
        <f>[3]NEWAGE_PREIS!L20</f>
        <v>2.0380607086457561</v>
      </c>
      <c r="M9" s="18">
        <f>[3]NEWAGE_PREIS!M20</f>
        <v>2.0512094874112123</v>
      </c>
      <c r="N9" s="18">
        <f>[3]NEWAGE_PREIS!N20</f>
        <v>2.0643582661766691</v>
      </c>
    </row>
    <row r="10" spans="1:14" x14ac:dyDescent="0.25">
      <c r="A10" s="5">
        <v>5</v>
      </c>
      <c r="B10" s="5" t="str">
        <f>[3]NEWAGE_PREIS!C21</f>
        <v>RUS</v>
      </c>
      <c r="C10" s="5" t="str">
        <f>[3]NEWAGE_PREIS!B21</f>
        <v>CRU</v>
      </c>
      <c r="D10" s="17">
        <f>[3]NEWAGE_PREIS!D21</f>
        <v>1</v>
      </c>
      <c r="E10" s="18">
        <f>[3]NEWAGE_PREIS!E21</f>
        <v>1.3836449375866853</v>
      </c>
      <c r="F10" s="18">
        <f>[3]NEWAGE_PREIS!F21</f>
        <v>1.4463656642002141</v>
      </c>
      <c r="G10" s="18">
        <f>[3]NEWAGE_PREIS!G21</f>
        <v>1.6620056359537005</v>
      </c>
      <c r="H10" s="18">
        <f>[3]NEWAGE_PREIS!H21</f>
        <v>1.8145314696329957</v>
      </c>
      <c r="I10" s="18">
        <f>[3]NEWAGE_PREIS!I21</f>
        <v>1.9144621882504649</v>
      </c>
      <c r="J10" s="18">
        <f>[3]NEWAGE_PREIS!J21</f>
        <v>1.9723168148184735</v>
      </c>
      <c r="K10" s="18">
        <f>[3]NEWAGE_PREIS!K21</f>
        <v>2.0051887617321147</v>
      </c>
      <c r="L10" s="18">
        <f>[3]NEWAGE_PREIS!L21</f>
        <v>2.0380607086457561</v>
      </c>
      <c r="M10" s="18">
        <f>[3]NEWAGE_PREIS!M21</f>
        <v>2.0512094874112123</v>
      </c>
      <c r="N10" s="18">
        <f>[3]NEWAGE_PREIS!N21</f>
        <v>2.0643582661766691</v>
      </c>
    </row>
    <row r="11" spans="1:14" x14ac:dyDescent="0.25">
      <c r="A11" s="5">
        <v>6</v>
      </c>
      <c r="B11" s="5" t="str">
        <f>[3]NEWAGE_PREIS!C22</f>
        <v>RAB</v>
      </c>
      <c r="C11" s="5" t="str">
        <f>[3]NEWAGE_PREIS!B22</f>
        <v>CRU</v>
      </c>
      <c r="D11" s="17">
        <f>[3]NEWAGE_PREIS!D22</f>
        <v>1</v>
      </c>
      <c r="E11" s="18">
        <f>[3]NEWAGE_PREIS!E22</f>
        <v>1.3836449375866853</v>
      </c>
      <c r="F11" s="18">
        <f>[3]NEWAGE_PREIS!F22</f>
        <v>1.4463656642002141</v>
      </c>
      <c r="G11" s="18">
        <f>[3]NEWAGE_PREIS!G22</f>
        <v>1.6620056359537005</v>
      </c>
      <c r="H11" s="18">
        <f>[3]NEWAGE_PREIS!H22</f>
        <v>1.8145314696329957</v>
      </c>
      <c r="I11" s="18">
        <f>[3]NEWAGE_PREIS!I22</f>
        <v>1.9144621882504649</v>
      </c>
      <c r="J11" s="18">
        <f>[3]NEWAGE_PREIS!J22</f>
        <v>1.9723168148184735</v>
      </c>
      <c r="K11" s="18">
        <f>[3]NEWAGE_PREIS!K22</f>
        <v>2.0051887617321147</v>
      </c>
      <c r="L11" s="18">
        <f>[3]NEWAGE_PREIS!L22</f>
        <v>2.0380607086457561</v>
      </c>
      <c r="M11" s="18">
        <f>[3]NEWAGE_PREIS!M22</f>
        <v>2.0512094874112123</v>
      </c>
      <c r="N11" s="18">
        <f>[3]NEWAGE_PREIS!N22</f>
        <v>2.0643582661766691</v>
      </c>
    </row>
    <row r="12" spans="1:14" x14ac:dyDescent="0.25">
      <c r="A12" s="5">
        <v>7</v>
      </c>
      <c r="B12" s="5" t="str">
        <f>[3]NEWAGE_PREIS!C23</f>
        <v>USA</v>
      </c>
      <c r="C12" s="5" t="str">
        <f>[3]NEWAGE_PREIS!B23</f>
        <v>CRU</v>
      </c>
      <c r="D12" s="17">
        <f>[3]NEWAGE_PREIS!D23</f>
        <v>1</v>
      </c>
      <c r="E12" s="18">
        <f>[3]NEWAGE_PREIS!E23</f>
        <v>1.3836449375866853</v>
      </c>
      <c r="F12" s="18">
        <f>[3]NEWAGE_PREIS!F23</f>
        <v>1.4463656642002141</v>
      </c>
      <c r="G12" s="18">
        <f>[3]NEWAGE_PREIS!G23</f>
        <v>1.6620056359537005</v>
      </c>
      <c r="H12" s="18">
        <f>[3]NEWAGE_PREIS!H23</f>
        <v>1.8145314696329957</v>
      </c>
      <c r="I12" s="18">
        <f>[3]NEWAGE_PREIS!I23</f>
        <v>1.9144621882504649</v>
      </c>
      <c r="J12" s="18">
        <f>[3]NEWAGE_PREIS!J23</f>
        <v>1.9723168148184735</v>
      </c>
      <c r="K12" s="18">
        <f>[3]NEWAGE_PREIS!K23</f>
        <v>2.0051887617321147</v>
      </c>
      <c r="L12" s="18">
        <f>[3]NEWAGE_PREIS!L23</f>
        <v>2.0380607086457561</v>
      </c>
      <c r="M12" s="18">
        <f>[3]NEWAGE_PREIS!M23</f>
        <v>2.0512094874112123</v>
      </c>
      <c r="N12" s="18">
        <f>[3]NEWAGE_PREIS!N23</f>
        <v>2.0643582661766691</v>
      </c>
    </row>
    <row r="13" spans="1:14" x14ac:dyDescent="0.25">
      <c r="A13" s="5">
        <v>8</v>
      </c>
      <c r="B13" s="5" t="str">
        <f>[3]NEWAGE_PREIS!C24</f>
        <v>CHI</v>
      </c>
      <c r="C13" s="5" t="str">
        <f>[3]NEWAGE_PREIS!B24</f>
        <v>CRU</v>
      </c>
      <c r="D13" s="17">
        <f>[3]NEWAGE_PREIS!D24</f>
        <v>1</v>
      </c>
      <c r="E13" s="18">
        <f>[3]NEWAGE_PREIS!E24</f>
        <v>1.3836449375866853</v>
      </c>
      <c r="F13" s="18">
        <f>[3]NEWAGE_PREIS!F24</f>
        <v>1.4463656642002141</v>
      </c>
      <c r="G13" s="18">
        <f>[3]NEWAGE_PREIS!G24</f>
        <v>1.6620056359537005</v>
      </c>
      <c r="H13" s="18">
        <f>[3]NEWAGE_PREIS!H24</f>
        <v>1.8145314696329957</v>
      </c>
      <c r="I13" s="18">
        <f>[3]NEWAGE_PREIS!I24</f>
        <v>1.9144621882504649</v>
      </c>
      <c r="J13" s="18">
        <f>[3]NEWAGE_PREIS!J24</f>
        <v>1.9723168148184735</v>
      </c>
      <c r="K13" s="18">
        <f>[3]NEWAGE_PREIS!K24</f>
        <v>2.0051887617321147</v>
      </c>
      <c r="L13" s="18">
        <f>[3]NEWAGE_PREIS!L24</f>
        <v>2.0380607086457561</v>
      </c>
      <c r="M13" s="18">
        <f>[3]NEWAGE_PREIS!M24</f>
        <v>2.0512094874112123</v>
      </c>
      <c r="N13" s="18">
        <f>[3]NEWAGE_PREIS!N24</f>
        <v>2.0643582661766691</v>
      </c>
    </row>
    <row r="14" spans="1:14" x14ac:dyDescent="0.25">
      <c r="A14" s="5">
        <v>9</v>
      </c>
      <c r="B14" s="5" t="str">
        <f>[3]NEWAGE_PREIS!C25</f>
        <v>OPE</v>
      </c>
      <c r="C14" s="5" t="str">
        <f>[3]NEWAGE_PREIS!B25</f>
        <v>CRU</v>
      </c>
      <c r="D14" s="17">
        <f>[3]NEWAGE_PREIS!D25</f>
        <v>1</v>
      </c>
      <c r="E14" s="18">
        <f>[3]NEWAGE_PREIS!E25</f>
        <v>1.3836449375866853</v>
      </c>
      <c r="F14" s="18">
        <f>[3]NEWAGE_PREIS!F25</f>
        <v>1.4463656642002141</v>
      </c>
      <c r="G14" s="18">
        <f>[3]NEWAGE_PREIS!G25</f>
        <v>1.6620056359537005</v>
      </c>
      <c r="H14" s="18">
        <f>[3]NEWAGE_PREIS!H25</f>
        <v>1.8145314696329957</v>
      </c>
      <c r="I14" s="18">
        <f>[3]NEWAGE_PREIS!I25</f>
        <v>1.9144621882504649</v>
      </c>
      <c r="J14" s="18">
        <f>[3]NEWAGE_PREIS!J25</f>
        <v>1.9723168148184735</v>
      </c>
      <c r="K14" s="18">
        <f>[3]NEWAGE_PREIS!K25</f>
        <v>2.0051887617321147</v>
      </c>
      <c r="L14" s="18">
        <f>[3]NEWAGE_PREIS!L25</f>
        <v>2.0380607086457561</v>
      </c>
      <c r="M14" s="18">
        <f>[3]NEWAGE_PREIS!M25</f>
        <v>2.0512094874112123</v>
      </c>
      <c r="N14" s="18">
        <f>[3]NEWAGE_PREIS!N25</f>
        <v>2.0643582661766691</v>
      </c>
    </row>
    <row r="15" spans="1:14" x14ac:dyDescent="0.25">
      <c r="A15" s="5">
        <v>10</v>
      </c>
      <c r="B15" s="5" t="str">
        <f>[3]NEWAGE_PREIS!C26</f>
        <v>ROW</v>
      </c>
      <c r="C15" s="5" t="str">
        <f>[3]NEWAGE_PREIS!B26</f>
        <v>CRU</v>
      </c>
      <c r="D15" s="17">
        <f>[3]NEWAGE_PREIS!D26</f>
        <v>1</v>
      </c>
      <c r="E15" s="18">
        <f>[3]NEWAGE_PREIS!E26</f>
        <v>1.3836449375866853</v>
      </c>
      <c r="F15" s="18">
        <f>[3]NEWAGE_PREIS!F26</f>
        <v>1.4463656642002141</v>
      </c>
      <c r="G15" s="18">
        <f>[3]NEWAGE_PREIS!G26</f>
        <v>1.6620056359537005</v>
      </c>
      <c r="H15" s="18">
        <f>[3]NEWAGE_PREIS!H26</f>
        <v>1.8145314696329957</v>
      </c>
      <c r="I15" s="18">
        <f>[3]NEWAGE_PREIS!I26</f>
        <v>1.9144621882504649</v>
      </c>
      <c r="J15" s="18">
        <f>[3]NEWAGE_PREIS!J26</f>
        <v>1.9723168148184735</v>
      </c>
      <c r="K15" s="18">
        <f>[3]NEWAGE_PREIS!K26</f>
        <v>2.0051887617321147</v>
      </c>
      <c r="L15" s="18">
        <f>[3]NEWAGE_PREIS!L26</f>
        <v>2.0380607086457561</v>
      </c>
      <c r="M15" s="18">
        <f>[3]NEWAGE_PREIS!M26</f>
        <v>2.0512094874112123</v>
      </c>
      <c r="N15" s="18">
        <f>[3]NEWAGE_PREIS!N26</f>
        <v>2.0643582661766691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workbookViewId="0">
      <selection activeCell="J22" sqref="J22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3" width="8" customWidth="1"/>
    <col min="14" max="14" width="8" style="33" customWidth="1"/>
  </cols>
  <sheetData>
    <row r="1" spans="1:14" x14ac:dyDescent="0.25">
      <c r="A1" s="3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29</v>
      </c>
    </row>
    <row r="4" spans="1:14" x14ac:dyDescent="0.25">
      <c r="A4" s="4"/>
    </row>
    <row r="5" spans="1:14" x14ac:dyDescent="0.25">
      <c r="A5" s="20"/>
      <c r="B5" s="20"/>
      <c r="C5" s="20"/>
      <c r="D5" s="20">
        <f>[3]NEWAGE_PREIS!D116</f>
        <v>2004</v>
      </c>
      <c r="E5" s="20">
        <f>[3]NEWAGE_PREIS!E116</f>
        <v>2005</v>
      </c>
      <c r="F5" s="20">
        <f>[3]NEWAGE_PREIS!F116</f>
        <v>2010</v>
      </c>
      <c r="G5" s="20">
        <f>[3]NEWAGE_PREIS!G116</f>
        <v>2015</v>
      </c>
      <c r="H5" s="20">
        <f>[3]NEWAGE_PREIS!H116</f>
        <v>2020</v>
      </c>
      <c r="I5" s="20">
        <f>[3]NEWAGE_PREIS!I116</f>
        <v>2025</v>
      </c>
      <c r="J5" s="20">
        <f>[3]NEWAGE_PREIS!J116</f>
        <v>2030</v>
      </c>
      <c r="K5" s="20">
        <f>[3]NEWAGE_PREIS!K116</f>
        <v>2035</v>
      </c>
      <c r="L5" s="20">
        <f>[3]NEWAGE_PREIS!L116</f>
        <v>2040</v>
      </c>
      <c r="M5" s="20">
        <f>[3]NEWAGE_PREIS!M116</f>
        <v>2045</v>
      </c>
      <c r="N5" s="20">
        <f>[3]NEWAGE_PREIS!N116</f>
        <v>2050</v>
      </c>
    </row>
    <row r="6" spans="1:14" x14ac:dyDescent="0.25">
      <c r="A6" s="5">
        <v>1</v>
      </c>
      <c r="B6" s="5" t="str">
        <f>[3]NEWAGE_PREIS!C117</f>
        <v>DEU</v>
      </c>
      <c r="C6" s="5" t="str">
        <f>[3]NEWAGE_PREIS!B117</f>
        <v>CRU</v>
      </c>
      <c r="D6" s="17">
        <f>[3]NEWAGE_PREIS!D117</f>
        <v>1</v>
      </c>
      <c r="E6" s="18">
        <f>[3]NEWAGE_PREIS!E117</f>
        <v>1.3836449375866853</v>
      </c>
      <c r="F6" s="18">
        <f>[3]NEWAGE_PREIS!F117</f>
        <v>1.9490052346651159</v>
      </c>
      <c r="G6" s="18">
        <f>[3]NEWAGE_PREIS!G117</f>
        <v>1.9490052346651159</v>
      </c>
      <c r="H6" s="18">
        <f>[3]NEWAGE_PREIS!H117</f>
        <v>1.9830118690758487</v>
      </c>
      <c r="I6" s="18">
        <f>[3]NEWAGE_PREIS!I117</f>
        <v>2.1466687971774996</v>
      </c>
      <c r="J6" s="18">
        <f>[3]NEWAGE_PREIS!J117</f>
        <v>2.2529395297110391</v>
      </c>
      <c r="K6" s="18">
        <f>[3]NEWAGE_PREIS!K117</f>
        <v>2.3209527985325042</v>
      </c>
      <c r="L6" s="18">
        <f>[3]NEWAGE_PREIS!L117</f>
        <v>2.3868406527032988</v>
      </c>
      <c r="M6" s="18">
        <f>[3]NEWAGE_PREIS!M117</f>
        <v>2.4208472871140319</v>
      </c>
      <c r="N6" s="18">
        <f>[3]NEWAGE_PREIS!N117</f>
        <v>2.4527285068740934</v>
      </c>
    </row>
    <row r="7" spans="1:14" x14ac:dyDescent="0.25">
      <c r="A7" s="5">
        <v>2</v>
      </c>
      <c r="B7" s="5" t="str">
        <f>[3]NEWAGE_PREIS!C118</f>
        <v>OEU</v>
      </c>
      <c r="C7" s="5" t="str">
        <f>[3]NEWAGE_PREIS!B118</f>
        <v>CRU</v>
      </c>
      <c r="D7" s="17">
        <f>[3]NEWAGE_PREIS!D118</f>
        <v>1</v>
      </c>
      <c r="E7" s="18">
        <f>[3]NEWAGE_PREIS!E118</f>
        <v>1.3836449375866853</v>
      </c>
      <c r="F7" s="18">
        <f>[3]NEWAGE_PREIS!F118</f>
        <v>1.9490052346651159</v>
      </c>
      <c r="G7" s="18">
        <f>[3]NEWAGE_PREIS!G118</f>
        <v>1.9490052346651159</v>
      </c>
      <c r="H7" s="18">
        <f>[3]NEWAGE_PREIS!H118</f>
        <v>1.9830118690758487</v>
      </c>
      <c r="I7" s="18">
        <f>[3]NEWAGE_PREIS!I118</f>
        <v>2.1466687971774996</v>
      </c>
      <c r="J7" s="18">
        <f>[3]NEWAGE_PREIS!J118</f>
        <v>2.2529395297110391</v>
      </c>
      <c r="K7" s="18">
        <f>[3]NEWAGE_PREIS!K118</f>
        <v>2.3209527985325042</v>
      </c>
      <c r="L7" s="18">
        <f>[3]NEWAGE_PREIS!L118</f>
        <v>2.3868406527032988</v>
      </c>
      <c r="M7" s="18">
        <f>[3]NEWAGE_PREIS!M118</f>
        <v>2.4208472871140319</v>
      </c>
      <c r="N7" s="18">
        <f>[3]NEWAGE_PREIS!N118</f>
        <v>2.4527285068740934</v>
      </c>
    </row>
    <row r="8" spans="1:14" x14ac:dyDescent="0.25">
      <c r="A8" s="5">
        <v>3</v>
      </c>
      <c r="B8" s="5" t="str">
        <f>[3]NEWAGE_PREIS!C119</f>
        <v>NEU</v>
      </c>
      <c r="C8" s="5" t="str">
        <f>[3]NEWAGE_PREIS!B119</f>
        <v>CRU</v>
      </c>
      <c r="D8" s="17">
        <f>[3]NEWAGE_PREIS!D119</f>
        <v>1</v>
      </c>
      <c r="E8" s="18">
        <f>[3]NEWAGE_PREIS!E119</f>
        <v>1.3836449375866853</v>
      </c>
      <c r="F8" s="18">
        <f>[3]NEWAGE_PREIS!F119</f>
        <v>1.9490052346651159</v>
      </c>
      <c r="G8" s="18">
        <f>[3]NEWAGE_PREIS!G119</f>
        <v>1.9490052346651159</v>
      </c>
      <c r="H8" s="18">
        <f>[3]NEWAGE_PREIS!H119</f>
        <v>1.9830118690758487</v>
      </c>
      <c r="I8" s="18">
        <f>[3]NEWAGE_PREIS!I119</f>
        <v>2.1466687971774996</v>
      </c>
      <c r="J8" s="18">
        <f>[3]NEWAGE_PREIS!J119</f>
        <v>2.2529395297110391</v>
      </c>
      <c r="K8" s="18">
        <f>[3]NEWAGE_PREIS!K119</f>
        <v>2.3209527985325042</v>
      </c>
      <c r="L8" s="18">
        <f>[3]NEWAGE_PREIS!L119</f>
        <v>2.3868406527032988</v>
      </c>
      <c r="M8" s="18">
        <f>[3]NEWAGE_PREIS!M119</f>
        <v>2.4208472871140319</v>
      </c>
      <c r="N8" s="18">
        <f>[3]NEWAGE_PREIS!N119</f>
        <v>2.4527285068740934</v>
      </c>
    </row>
    <row r="9" spans="1:14" x14ac:dyDescent="0.25">
      <c r="A9" s="5">
        <v>4</v>
      </c>
      <c r="B9" s="5" t="str">
        <f>[3]NEWAGE_PREIS!C120</f>
        <v>EAB</v>
      </c>
      <c r="C9" s="5" t="str">
        <f>[3]NEWAGE_PREIS!B120</f>
        <v>CRU</v>
      </c>
      <c r="D9" s="17">
        <f>[3]NEWAGE_PREIS!D120</f>
        <v>1</v>
      </c>
      <c r="E9" s="18">
        <f>[3]NEWAGE_PREIS!E120</f>
        <v>1.3836449375866853</v>
      </c>
      <c r="F9" s="18">
        <f>[3]NEWAGE_PREIS!F120</f>
        <v>1.9490052346651159</v>
      </c>
      <c r="G9" s="18">
        <f>[3]NEWAGE_PREIS!G120</f>
        <v>1.9490052346651159</v>
      </c>
      <c r="H9" s="18">
        <f>[3]NEWAGE_PREIS!H120</f>
        <v>1.9830118690758487</v>
      </c>
      <c r="I9" s="18">
        <f>[3]NEWAGE_PREIS!I120</f>
        <v>2.1466687971774996</v>
      </c>
      <c r="J9" s="18">
        <f>[3]NEWAGE_PREIS!J120</f>
        <v>2.2529395297110391</v>
      </c>
      <c r="K9" s="18">
        <f>[3]NEWAGE_PREIS!K120</f>
        <v>2.3209527985325042</v>
      </c>
      <c r="L9" s="18">
        <f>[3]NEWAGE_PREIS!L120</f>
        <v>2.3868406527032988</v>
      </c>
      <c r="M9" s="18">
        <f>[3]NEWAGE_PREIS!M120</f>
        <v>2.4208472871140319</v>
      </c>
      <c r="N9" s="18">
        <f>[3]NEWAGE_PREIS!N120</f>
        <v>2.4527285068740934</v>
      </c>
    </row>
    <row r="10" spans="1:14" x14ac:dyDescent="0.25">
      <c r="A10" s="5">
        <v>5</v>
      </c>
      <c r="B10" s="5" t="str">
        <f>[3]NEWAGE_PREIS!C121</f>
        <v>RUS</v>
      </c>
      <c r="C10" s="5" t="str">
        <f>[3]NEWAGE_PREIS!B121</f>
        <v>CRU</v>
      </c>
      <c r="D10" s="17">
        <f>[3]NEWAGE_PREIS!D121</f>
        <v>1</v>
      </c>
      <c r="E10" s="18">
        <f>[3]NEWAGE_PREIS!E121</f>
        <v>1.3836449375866853</v>
      </c>
      <c r="F10" s="18">
        <f>[3]NEWAGE_PREIS!F121</f>
        <v>1.9490052346651159</v>
      </c>
      <c r="G10" s="18">
        <f>[3]NEWAGE_PREIS!G121</f>
        <v>1.9490052346651159</v>
      </c>
      <c r="H10" s="18">
        <f>[3]NEWAGE_PREIS!H121</f>
        <v>1.9830118690758487</v>
      </c>
      <c r="I10" s="18">
        <f>[3]NEWAGE_PREIS!I121</f>
        <v>2.1466687971774996</v>
      </c>
      <c r="J10" s="18">
        <f>[3]NEWAGE_PREIS!J121</f>
        <v>2.2529395297110391</v>
      </c>
      <c r="K10" s="18">
        <f>[3]NEWAGE_PREIS!K121</f>
        <v>2.3209527985325042</v>
      </c>
      <c r="L10" s="18">
        <f>[3]NEWAGE_PREIS!L121</f>
        <v>2.3868406527032988</v>
      </c>
      <c r="M10" s="18">
        <f>[3]NEWAGE_PREIS!M121</f>
        <v>2.4208472871140319</v>
      </c>
      <c r="N10" s="18">
        <f>[3]NEWAGE_PREIS!N121</f>
        <v>2.4527285068740934</v>
      </c>
    </row>
    <row r="11" spans="1:14" x14ac:dyDescent="0.25">
      <c r="A11" s="5">
        <v>6</v>
      </c>
      <c r="B11" s="5" t="str">
        <f>[3]NEWAGE_PREIS!C122</f>
        <v>RAB</v>
      </c>
      <c r="C11" s="5" t="str">
        <f>[3]NEWAGE_PREIS!B122</f>
        <v>CRU</v>
      </c>
      <c r="D11" s="17">
        <f>[3]NEWAGE_PREIS!D122</f>
        <v>1</v>
      </c>
      <c r="E11" s="18">
        <f>[3]NEWAGE_PREIS!E122</f>
        <v>1.3836449375866853</v>
      </c>
      <c r="F11" s="18">
        <f>[3]NEWAGE_PREIS!F122</f>
        <v>1.9490052346651159</v>
      </c>
      <c r="G11" s="18">
        <f>[3]NEWAGE_PREIS!G122</f>
        <v>1.9490052346651159</v>
      </c>
      <c r="H11" s="18">
        <f>[3]NEWAGE_PREIS!H122</f>
        <v>1.9830118690758487</v>
      </c>
      <c r="I11" s="18">
        <f>[3]NEWAGE_PREIS!I122</f>
        <v>2.1466687971774996</v>
      </c>
      <c r="J11" s="18">
        <f>[3]NEWAGE_PREIS!J122</f>
        <v>2.2529395297110391</v>
      </c>
      <c r="K11" s="18">
        <f>[3]NEWAGE_PREIS!K122</f>
        <v>2.3209527985325042</v>
      </c>
      <c r="L11" s="18">
        <f>[3]NEWAGE_PREIS!L122</f>
        <v>2.3868406527032988</v>
      </c>
      <c r="M11" s="18">
        <f>[3]NEWAGE_PREIS!M122</f>
        <v>2.4208472871140319</v>
      </c>
      <c r="N11" s="18">
        <f>[3]NEWAGE_PREIS!N122</f>
        <v>2.4527285068740934</v>
      </c>
    </row>
    <row r="12" spans="1:14" x14ac:dyDescent="0.25">
      <c r="A12" s="5">
        <v>7</v>
      </c>
      <c r="B12" s="5" t="str">
        <f>[3]NEWAGE_PREIS!C123</f>
        <v>USA</v>
      </c>
      <c r="C12" s="5" t="str">
        <f>[3]NEWAGE_PREIS!B123</f>
        <v>CRU</v>
      </c>
      <c r="D12" s="17">
        <f>[3]NEWAGE_PREIS!D123</f>
        <v>1</v>
      </c>
      <c r="E12" s="18">
        <f>[3]NEWAGE_PREIS!E123</f>
        <v>1.3836449375866853</v>
      </c>
      <c r="F12" s="18">
        <f>[3]NEWAGE_PREIS!F123</f>
        <v>1.9490052346651159</v>
      </c>
      <c r="G12" s="18">
        <f>[3]NEWAGE_PREIS!G123</f>
        <v>1.9490052346651159</v>
      </c>
      <c r="H12" s="18">
        <f>[3]NEWAGE_PREIS!H123</f>
        <v>1.9830118690758487</v>
      </c>
      <c r="I12" s="18">
        <f>[3]NEWAGE_PREIS!I123</f>
        <v>2.1466687971774996</v>
      </c>
      <c r="J12" s="18">
        <f>[3]NEWAGE_PREIS!J123</f>
        <v>2.2529395297110391</v>
      </c>
      <c r="K12" s="18">
        <f>[3]NEWAGE_PREIS!K123</f>
        <v>2.3209527985325042</v>
      </c>
      <c r="L12" s="18">
        <f>[3]NEWAGE_PREIS!L123</f>
        <v>2.3868406527032988</v>
      </c>
      <c r="M12" s="18">
        <f>[3]NEWAGE_PREIS!M123</f>
        <v>2.4208472871140319</v>
      </c>
      <c r="N12" s="18">
        <f>[3]NEWAGE_PREIS!N123</f>
        <v>2.4527285068740934</v>
      </c>
    </row>
    <row r="13" spans="1:14" x14ac:dyDescent="0.25">
      <c r="A13" s="5">
        <v>8</v>
      </c>
      <c r="B13" s="5" t="str">
        <f>[3]NEWAGE_PREIS!C124</f>
        <v>CHI</v>
      </c>
      <c r="C13" s="5" t="str">
        <f>[3]NEWAGE_PREIS!B124</f>
        <v>CRU</v>
      </c>
      <c r="D13" s="17">
        <f>[3]NEWAGE_PREIS!D124</f>
        <v>1</v>
      </c>
      <c r="E13" s="18">
        <f>[3]NEWAGE_PREIS!E124</f>
        <v>1.3836449375866853</v>
      </c>
      <c r="F13" s="18">
        <f>[3]NEWAGE_PREIS!F124</f>
        <v>1.9490052346651159</v>
      </c>
      <c r="G13" s="18">
        <f>[3]NEWAGE_PREIS!G124</f>
        <v>1.9490052346651159</v>
      </c>
      <c r="H13" s="18">
        <f>[3]NEWAGE_PREIS!H124</f>
        <v>1.9830118690758487</v>
      </c>
      <c r="I13" s="18">
        <f>[3]NEWAGE_PREIS!I124</f>
        <v>2.1466687971774996</v>
      </c>
      <c r="J13" s="18">
        <f>[3]NEWAGE_PREIS!J124</f>
        <v>2.2529395297110391</v>
      </c>
      <c r="K13" s="18">
        <f>[3]NEWAGE_PREIS!K124</f>
        <v>2.3209527985325042</v>
      </c>
      <c r="L13" s="18">
        <f>[3]NEWAGE_PREIS!L124</f>
        <v>2.3868406527032988</v>
      </c>
      <c r="M13" s="18">
        <f>[3]NEWAGE_PREIS!M124</f>
        <v>2.4208472871140319</v>
      </c>
      <c r="N13" s="18">
        <f>[3]NEWAGE_PREIS!N124</f>
        <v>2.4527285068740934</v>
      </c>
    </row>
    <row r="14" spans="1:14" x14ac:dyDescent="0.25">
      <c r="A14" s="5">
        <v>9</v>
      </c>
      <c r="B14" s="5" t="str">
        <f>[3]NEWAGE_PREIS!C125</f>
        <v>OPE</v>
      </c>
      <c r="C14" s="5" t="str">
        <f>[3]NEWAGE_PREIS!B125</f>
        <v>CRU</v>
      </c>
      <c r="D14" s="17">
        <f>[3]NEWAGE_PREIS!D125</f>
        <v>1</v>
      </c>
      <c r="E14" s="18">
        <f>[3]NEWAGE_PREIS!E125</f>
        <v>1.3836449375866853</v>
      </c>
      <c r="F14" s="18">
        <f>[3]NEWAGE_PREIS!F125</f>
        <v>1.9490052346651159</v>
      </c>
      <c r="G14" s="18">
        <f>[3]NEWAGE_PREIS!G125</f>
        <v>1.9490052346651159</v>
      </c>
      <c r="H14" s="18">
        <f>[3]NEWAGE_PREIS!H125</f>
        <v>1.9830118690758487</v>
      </c>
      <c r="I14" s="18">
        <f>[3]NEWAGE_PREIS!I125</f>
        <v>2.1466687971774996</v>
      </c>
      <c r="J14" s="18">
        <f>[3]NEWAGE_PREIS!J125</f>
        <v>2.2529395297110391</v>
      </c>
      <c r="K14" s="18">
        <f>[3]NEWAGE_PREIS!K125</f>
        <v>2.3209527985325042</v>
      </c>
      <c r="L14" s="18">
        <f>[3]NEWAGE_PREIS!L125</f>
        <v>2.3868406527032988</v>
      </c>
      <c r="M14" s="18">
        <f>[3]NEWAGE_PREIS!M125</f>
        <v>2.4208472871140319</v>
      </c>
      <c r="N14" s="18">
        <f>[3]NEWAGE_PREIS!N125</f>
        <v>2.4527285068740934</v>
      </c>
    </row>
    <row r="15" spans="1:14" x14ac:dyDescent="0.25">
      <c r="A15" s="5">
        <v>10</v>
      </c>
      <c r="B15" s="5" t="str">
        <f>[3]NEWAGE_PREIS!C126</f>
        <v>ROW</v>
      </c>
      <c r="C15" s="5" t="str">
        <f>[3]NEWAGE_PREIS!B126</f>
        <v>CRU</v>
      </c>
      <c r="D15" s="17">
        <f>[3]NEWAGE_PREIS!D126</f>
        <v>1</v>
      </c>
      <c r="E15" s="18">
        <f>[3]NEWAGE_PREIS!E126</f>
        <v>1.3836449375866853</v>
      </c>
      <c r="F15" s="18">
        <f>[3]NEWAGE_PREIS!F126</f>
        <v>1.9490052346651159</v>
      </c>
      <c r="G15" s="18">
        <f>[3]NEWAGE_PREIS!G126</f>
        <v>1.9490052346651159</v>
      </c>
      <c r="H15" s="18">
        <f>[3]NEWAGE_PREIS!H126</f>
        <v>1.9830118690758487</v>
      </c>
      <c r="I15" s="18">
        <f>[3]NEWAGE_PREIS!I126</f>
        <v>2.1466687971774996</v>
      </c>
      <c r="J15" s="18">
        <f>[3]NEWAGE_PREIS!J126</f>
        <v>2.2529395297110391</v>
      </c>
      <c r="K15" s="18">
        <f>[3]NEWAGE_PREIS!K126</f>
        <v>2.3209527985325042</v>
      </c>
      <c r="L15" s="18">
        <f>[3]NEWAGE_PREIS!L126</f>
        <v>2.3868406527032988</v>
      </c>
      <c r="M15" s="18">
        <f>[3]NEWAGE_PREIS!M126</f>
        <v>2.4208472871140319</v>
      </c>
      <c r="N15" s="18">
        <f>[3]NEWAGE_PREIS!N126</f>
        <v>2.4527285068740934</v>
      </c>
    </row>
    <row r="16" spans="1:14" x14ac:dyDescent="0.25">
      <c r="N16"/>
    </row>
  </sheetData>
  <autoFilter ref="A5:N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pytarget_RWE</vt:lpstr>
      <vt:lpstr>pytarget_RWE_vorher</vt:lpstr>
      <vt:lpstr>pytarget</vt:lpstr>
      <vt:lpstr>Epro_Ra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2013-05-17T08:29:13Z</dcterms:created>
  <dcterms:modified xsi:type="dcterms:W3CDTF">2017-03-15T12:28:48Z</dcterms:modified>
</cp:coreProperties>
</file>