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Kopernikus\xcel_data\"/>
    </mc:Choice>
  </mc:AlternateContent>
  <bookViews>
    <workbookView xWindow="7500" yWindow="30" windowWidth="9630" windowHeight="11760"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6" r:id="rId13"/>
    <pivotCache cacheId="7"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7" i="20" l="1"/>
  <c r="M41" i="20" l="1"/>
  <c r="N41" i="20"/>
  <c r="P41" i="20"/>
  <c r="Q41" i="20"/>
  <c r="O37" i="20"/>
  <c r="O34" i="20"/>
  <c r="O35" i="20"/>
  <c r="O36" i="20"/>
  <c r="O38" i="20"/>
  <c r="O39" i="20"/>
  <c r="O40" i="20"/>
  <c r="R41" i="20"/>
  <c r="B99" i="22" l="1"/>
  <c r="B100" i="22"/>
  <c r="B34" i="20" l="1"/>
  <c r="B94" i="22" l="1"/>
  <c r="H34" i="20" l="1"/>
  <c r="H35" i="20"/>
  <c r="H36" i="20"/>
  <c r="H37" i="20"/>
  <c r="H38" i="20"/>
  <c r="H39" i="20"/>
  <c r="H40" i="20"/>
  <c r="H41" i="20"/>
  <c r="H33" i="20"/>
  <c r="G34" i="20" l="1"/>
  <c r="G35" i="20"/>
  <c r="G36" i="20"/>
  <c r="G37" i="20"/>
  <c r="G38" i="20"/>
  <c r="G39" i="20"/>
  <c r="G40" i="20"/>
  <c r="G41" i="20"/>
  <c r="G33" i="20"/>
  <c r="J34" i="20"/>
  <c r="J35" i="20"/>
  <c r="J36" i="20"/>
  <c r="J37" i="20"/>
  <c r="J38" i="20"/>
  <c r="J39" i="20"/>
  <c r="J40" i="20"/>
  <c r="J41" i="20"/>
  <c r="J33" i="20"/>
  <c r="I34" i="20" l="1"/>
  <c r="I35" i="20"/>
  <c r="I36" i="20"/>
  <c r="I37" i="20"/>
  <c r="I38" i="20"/>
  <c r="I39" i="20"/>
  <c r="I40" i="20"/>
  <c r="I41" i="20"/>
  <c r="I33" i="20"/>
  <c r="F34" i="20"/>
  <c r="F35" i="20"/>
  <c r="F36" i="20"/>
  <c r="F37" i="20"/>
  <c r="F38" i="20"/>
  <c r="F39" i="20"/>
  <c r="F40" i="20"/>
  <c r="F41" i="20"/>
  <c r="F33" i="20"/>
  <c r="E34" i="20"/>
  <c r="E35" i="20"/>
  <c r="E36" i="20"/>
  <c r="E37" i="20"/>
  <c r="E38" i="20"/>
  <c r="E39" i="20"/>
  <c r="E40" i="20"/>
  <c r="E41" i="20"/>
  <c r="E33" i="20"/>
  <c r="C35" i="20"/>
  <c r="C36" i="20"/>
  <c r="C37" i="20"/>
  <c r="C38" i="20"/>
  <c r="C39" i="20"/>
  <c r="C40" i="20"/>
  <c r="C41" i="20"/>
  <c r="C33" i="20"/>
  <c r="D34" i="20"/>
  <c r="D35" i="20"/>
  <c r="D36" i="20"/>
  <c r="D37" i="20"/>
  <c r="D38" i="20"/>
  <c r="D39" i="20"/>
  <c r="D40" i="20"/>
  <c r="D41" i="20"/>
  <c r="D33" i="20"/>
  <c r="B35" i="20"/>
  <c r="B36" i="20"/>
  <c r="B37" i="20"/>
  <c r="B38" i="20"/>
  <c r="B39" i="20"/>
  <c r="B40" i="20"/>
  <c r="B41" i="20"/>
  <c r="B33" i="20"/>
  <c r="N39" i="20"/>
  <c r="B92" i="22"/>
  <c r="B97" i="22"/>
  <c r="P40" i="20"/>
  <c r="N37" i="20"/>
  <c r="N34" i="20" l="1"/>
  <c r="N35" i="20"/>
  <c r="N36" i="20"/>
  <c r="N38" i="20"/>
  <c r="N40" i="20"/>
  <c r="N33" i="20"/>
  <c r="N92" i="22"/>
  <c r="P93" i="22"/>
  <c r="Q93" i="22"/>
  <c r="R93" i="22"/>
  <c r="S93" i="22"/>
  <c r="P94" i="22"/>
  <c r="Q94" i="22"/>
  <c r="R94" i="22"/>
  <c r="S94" i="22"/>
  <c r="P95" i="22"/>
  <c r="Q95" i="22"/>
  <c r="R95" i="22"/>
  <c r="S95" i="22"/>
  <c r="P96" i="22"/>
  <c r="Q96" i="22"/>
  <c r="R96" i="22"/>
  <c r="S96" i="22"/>
  <c r="P97" i="22"/>
  <c r="Q97" i="22"/>
  <c r="R97" i="22"/>
  <c r="S97" i="22"/>
  <c r="P98" i="22"/>
  <c r="Q98" i="22"/>
  <c r="R98" i="22"/>
  <c r="S98" i="22"/>
  <c r="P99" i="22"/>
  <c r="Q99" i="22"/>
  <c r="R99" i="22"/>
  <c r="S99" i="22"/>
  <c r="P100" i="22"/>
  <c r="Q100" i="22"/>
  <c r="R100" i="22"/>
  <c r="S100" i="22"/>
  <c r="S92" i="22"/>
  <c r="R92" i="22"/>
  <c r="Q92" i="22"/>
  <c r="P92" i="22"/>
  <c r="O92" i="22"/>
  <c r="O93" i="22"/>
  <c r="O94" i="22"/>
  <c r="O95" i="22"/>
  <c r="O96" i="22"/>
  <c r="O97" i="22"/>
  <c r="O98" i="22"/>
  <c r="O99" i="22"/>
  <c r="O100" i="22"/>
  <c r="N93" i="22"/>
  <c r="N94" i="22"/>
  <c r="N95" i="22"/>
  <c r="N96" i="22"/>
  <c r="N97" i="22"/>
  <c r="N98" i="22"/>
  <c r="N99" i="22"/>
  <c r="N100" i="22"/>
  <c r="M93" i="22"/>
  <c r="M94" i="22"/>
  <c r="M95" i="22"/>
  <c r="M96" i="22"/>
  <c r="M97" i="22"/>
  <c r="M98" i="22"/>
  <c r="M99" i="22"/>
  <c r="M100" i="22"/>
  <c r="M92" i="22"/>
  <c r="L93" i="22"/>
  <c r="L94" i="22"/>
  <c r="L95" i="22"/>
  <c r="L96" i="22"/>
  <c r="L97" i="22"/>
  <c r="L98" i="22"/>
  <c r="L99" i="22"/>
  <c r="L100" i="22"/>
  <c r="L92" i="22"/>
  <c r="K93" i="22"/>
  <c r="K94" i="22"/>
  <c r="K95" i="22"/>
  <c r="K96" i="22"/>
  <c r="K97" i="22"/>
  <c r="K98" i="22"/>
  <c r="K99" i="22"/>
  <c r="K100" i="22"/>
  <c r="K92" i="22"/>
  <c r="J93" i="22"/>
  <c r="J94" i="22"/>
  <c r="J95" i="22"/>
  <c r="J96" i="22"/>
  <c r="J97" i="22"/>
  <c r="J98" i="22"/>
  <c r="J99" i="22"/>
  <c r="J100" i="22"/>
  <c r="J92" i="22"/>
  <c r="I100" i="22"/>
  <c r="I93" i="22"/>
  <c r="I94" i="22"/>
  <c r="I95" i="22"/>
  <c r="I96" i="22"/>
  <c r="I97" i="22"/>
  <c r="I98" i="22"/>
  <c r="I99" i="22"/>
  <c r="I92" i="22"/>
  <c r="H93" i="22"/>
  <c r="H94" i="22"/>
  <c r="H95" i="22"/>
  <c r="H96" i="22"/>
  <c r="H97" i="22"/>
  <c r="H98" i="22"/>
  <c r="H99" i="22"/>
  <c r="H100" i="22"/>
  <c r="H92" i="22"/>
  <c r="D93" i="22"/>
  <c r="D94" i="22"/>
  <c r="D95" i="22"/>
  <c r="D96" i="22"/>
  <c r="D97" i="22"/>
  <c r="D98" i="22"/>
  <c r="D99" i="22"/>
  <c r="D100" i="22"/>
  <c r="E93" i="22"/>
  <c r="E94" i="22"/>
  <c r="E95" i="22"/>
  <c r="E96" i="22"/>
  <c r="E97" i="22"/>
  <c r="E98" i="22"/>
  <c r="E99" i="22"/>
  <c r="E100" i="22"/>
  <c r="F93" i="22"/>
  <c r="F94" i="22"/>
  <c r="F95" i="22"/>
  <c r="F96" i="22"/>
  <c r="F97" i="22"/>
  <c r="F98" i="22"/>
  <c r="F99" i="22"/>
  <c r="F100" i="22"/>
  <c r="G93" i="22"/>
  <c r="G94" i="22"/>
  <c r="G95" i="22"/>
  <c r="G96" i="22"/>
  <c r="G97" i="22"/>
  <c r="G98" i="22"/>
  <c r="G99" i="22"/>
  <c r="G100" i="22"/>
  <c r="G92" i="22"/>
  <c r="F92" i="22"/>
  <c r="E92" i="22"/>
  <c r="D92" i="22"/>
  <c r="C93" i="22"/>
  <c r="C94" i="22"/>
  <c r="C95" i="22"/>
  <c r="C96" i="22"/>
  <c r="C97" i="22"/>
  <c r="C98" i="22"/>
  <c r="C99" i="22"/>
  <c r="C100" i="22"/>
  <c r="C92" i="22"/>
  <c r="B95" i="22"/>
  <c r="B96" i="22"/>
  <c r="B98" i="22"/>
  <c r="N101" i="22" l="1"/>
  <c r="M101" i="22"/>
  <c r="Q101" i="22"/>
  <c r="P101" i="22"/>
  <c r="O101" i="22"/>
  <c r="V41" i="20"/>
  <c r="V40" i="20"/>
  <c r="V39" i="20"/>
  <c r="V38" i="20"/>
  <c r="V37" i="20"/>
  <c r="V36" i="20"/>
  <c r="V35" i="20"/>
  <c r="V34" i="20"/>
  <c r="V33" i="20"/>
  <c r="M52" i="22" l="1"/>
  <c r="M61" i="22"/>
  <c r="H101" i="22" l="1"/>
  <c r="G101" i="22"/>
  <c r="K33" i="20"/>
  <c r="L33" i="20"/>
  <c r="M33" i="20"/>
  <c r="P33" i="20"/>
  <c r="Q33" i="20"/>
  <c r="R33" i="20"/>
  <c r="K34" i="20"/>
  <c r="L34" i="20"/>
  <c r="M34" i="20"/>
  <c r="P34" i="20"/>
  <c r="Q34" i="20"/>
  <c r="R34" i="20"/>
  <c r="K35" i="20"/>
  <c r="L35" i="20"/>
  <c r="M35" i="20"/>
  <c r="P35" i="20"/>
  <c r="Q35" i="20"/>
  <c r="R35" i="20"/>
  <c r="K36" i="20"/>
  <c r="L36" i="20"/>
  <c r="M36" i="20"/>
  <c r="P36" i="20"/>
  <c r="Q36" i="20"/>
  <c r="R36" i="20"/>
  <c r="K37" i="20"/>
  <c r="L37" i="20"/>
  <c r="M37" i="20"/>
  <c r="P37" i="20"/>
  <c r="Q37" i="20"/>
  <c r="R37" i="20"/>
  <c r="K38" i="20"/>
  <c r="L38" i="20"/>
  <c r="M38" i="20"/>
  <c r="P38" i="20"/>
  <c r="Q38" i="20"/>
  <c r="R38" i="20"/>
  <c r="K39" i="20"/>
  <c r="L39" i="20"/>
  <c r="M39" i="20"/>
  <c r="P39" i="20"/>
  <c r="Q39" i="20"/>
  <c r="R39" i="20"/>
  <c r="K40" i="20"/>
  <c r="L40" i="20"/>
  <c r="M40" i="20"/>
  <c r="Q40" i="20"/>
  <c r="R40" i="20"/>
  <c r="J42" i="20"/>
  <c r="K41" i="20"/>
  <c r="K42" i="20" s="1"/>
  <c r="L41" i="20"/>
  <c r="L42" i="20" s="1"/>
  <c r="R42" i="20"/>
  <c r="E42" i="20"/>
  <c r="F42" i="20"/>
  <c r="G42" i="20"/>
  <c r="H42" i="20"/>
  <c r="I42" i="20"/>
  <c r="M42" i="20"/>
  <c r="N42" i="20"/>
  <c r="P42" i="20"/>
  <c r="Q42" i="20"/>
  <c r="C42" i="20" l="1"/>
  <c r="D42" i="20"/>
  <c r="S42" i="20"/>
  <c r="B42" i="20"/>
  <c r="S33" i="20"/>
  <c r="S34" i="20"/>
  <c r="S35" i="20"/>
  <c r="S36" i="20"/>
  <c r="S37" i="20"/>
  <c r="S38" i="20"/>
  <c r="S39" i="20"/>
  <c r="S40" i="20"/>
  <c r="S41"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 r="O42" i="20" l="1"/>
</calcChain>
</file>

<file path=xl/sharedStrings.xml><?xml version="1.0" encoding="utf-8"?>
<sst xmlns="http://schemas.openxmlformats.org/spreadsheetml/2006/main" count="29561" uniqueCount="450">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</sst>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4">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6"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7"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2" t="s">
        <v>0</v>
      </c>
      <c r="F2" s="82"/>
      <c r="G2" s="82"/>
      <c r="H2" s="82"/>
      <c r="I2" s="82"/>
      <c r="J2" s="82"/>
      <c r="K2" s="82"/>
    </row>
    <row r="3" spans="5:11" ht="23.25" x14ac:dyDescent="0.35">
      <c r="E3" s="83" t="s">
        <v>2</v>
      </c>
      <c r="F3" s="83"/>
      <c r="G3" s="83"/>
      <c r="H3" s="83"/>
      <c r="I3" s="83"/>
      <c r="J3" s="83"/>
      <c r="K3" s="83"/>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V107"/>
  <sheetViews>
    <sheetView tabSelected="1" topLeftCell="A87" workbookViewId="0">
      <selection activeCell="H106" sqref="H106"/>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22"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22"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22"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22"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22" x14ac:dyDescent="0.25">
      <c r="A85" s="59"/>
      <c r="B85" s="53"/>
      <c r="C85" s="53"/>
      <c r="D85" s="61">
        <f>B70-D84</f>
        <v>-7.3100070650881088E-3</v>
      </c>
      <c r="E85" s="53"/>
      <c r="F85" s="53"/>
      <c r="G85" s="53"/>
      <c r="H85" s="53"/>
      <c r="I85" s="53"/>
      <c r="J85" s="53"/>
      <c r="K85" s="53"/>
      <c r="L85" s="53"/>
      <c r="M85" s="53"/>
      <c r="N85" s="53"/>
      <c r="O85" s="62"/>
    </row>
    <row r="89" spans="1:22"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22" ht="15.75" thickBot="1" x14ac:dyDescent="0.3"/>
    <row r="91" spans="1:22" x14ac:dyDescent="0.25">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22" x14ac:dyDescent="0.25">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 t="shared" si="51"/>
        <v>1</v>
      </c>
      <c r="P92" s="22">
        <f t="shared" si="51"/>
        <v>1</v>
      </c>
      <c r="Q92" s="22">
        <f t="shared" si="51"/>
        <v>1</v>
      </c>
      <c r="R92" s="22">
        <f>Q61/Q$61*( ((1-R$103) * ($A$100-$A92)/($A$100-$A$92))+R$103)</f>
        <v>1</v>
      </c>
      <c r="S92" s="23">
        <f>R61/R$61*( ((1-S$103) * ($A$100-$A92)/($A$100-$A$92))+S$103)</f>
        <v>1</v>
      </c>
      <c r="V92" s="22"/>
    </row>
    <row r="93" spans="1:22" x14ac:dyDescent="0.25">
      <c r="A93" s="12">
        <v>2015</v>
      </c>
      <c r="B93" s="50">
        <v>1.2</v>
      </c>
      <c r="C93" s="28">
        <f t="shared" ref="C93:D100" si="52">C62/C$61*( ((1-C$103) * ($A$100-$A93)/($A$100-$A$92))+C$103)</f>
        <v>1.1278676744058982</v>
      </c>
      <c r="D93" s="28">
        <f t="shared" si="52"/>
        <v>1.0838509581602207</v>
      </c>
      <c r="E93" s="28">
        <f t="shared" ref="E93:E100" si="53">F62/F$61*( ((1-E$103) * ($A$100-$A93)/($A$100-$A$92))+E$103)</f>
        <v>1.0461963486492847</v>
      </c>
      <c r="F93" s="28">
        <f t="shared" ref="F93:F100" si="54">E62/E$61*( ((1-F$103) * ($A$100-$A93)/($A$100-$A$92))+F$103)</f>
        <v>0.9635986797393965</v>
      </c>
      <c r="G93" s="28">
        <f t="shared" ref="G93:G100" si="55">G62/G$61*( ((1-G$103) * ($A$100-$A93)/($A$100-$A$92))+G$103)</f>
        <v>0.95849469488846784</v>
      </c>
      <c r="H93" s="28">
        <f t="shared" ref="H93:H100" si="56">E62/E$61*( ((1-H$103) * ($A$100-$A93)/($A$100-$A$92))+H$103)</f>
        <v>1.0130139966491092</v>
      </c>
      <c r="I93" s="28">
        <f t="shared" ref="I93:I99" si="57">H62/H$61*( ((1-I$103) * ($A$100-$A93)/($A$100-$A$92))+I$103)</f>
        <v>1.0322770319400845</v>
      </c>
      <c r="J93" s="28">
        <f t="shared" ref="J93:J100" si="58">G62/G$61*( ((1-J$103) * ($A$100-$A93)/($A$100-$A$92))+J$103)</f>
        <v>1.0903511079419079</v>
      </c>
      <c r="K93" s="28">
        <f t="shared" ref="K93:K100" si="59">I62/I$61*( ((1-K$103) * ($A$100-$A93)/($A$100-$A$92))+K$103)</f>
        <v>0.94969615200436308</v>
      </c>
      <c r="L93" s="28">
        <f t="shared" ref="L93:L100" si="60">J62/J$61*( ((1-L$103) * ($A$100-$A93)/($A$100-$A$92))+L$103)</f>
        <v>0.96286879413687021</v>
      </c>
      <c r="M93" s="28">
        <f t="shared" ref="M93:M100" si="61">K62/K$61*( ((1-M$103) * ($A$100-$A93)/($A$100-$A$92))+M$103)</f>
        <v>0.9564179080578481</v>
      </c>
      <c r="N93" s="28">
        <f t="shared" ref="N93:N100" si="62">L62/L$61*( ((1-N$103) * ($A$100-$A93)/($A$100-$A$92))+N$103)</f>
        <v>0.79888768475872241</v>
      </c>
      <c r="O93" s="22">
        <f t="shared" ref="O93:O100" si="63">M62/M$61*( ((1-O$103) * ($A$100-$A93)/($A$100-$A$92))+O$103)</f>
        <v>0.94919064213601179</v>
      </c>
      <c r="P93" s="22">
        <f t="shared" ref="P93:Q93" si="64">N62/N$61*( ((1-P$103) * ($A$100-$A93)/($A$100-$A$92))+P$103)</f>
        <v>0.83564234850129926</v>
      </c>
      <c r="Q93" s="22">
        <f t="shared" si="64"/>
        <v>0.90972899406720298</v>
      </c>
      <c r="R93" s="22">
        <f t="shared" ref="R93:S93" si="65">Q62/Q$61*( ((1-R$103) * ($A$100-$A93)/($A$100-$A$92))+R$103)</f>
        <v>0.90936243926212235</v>
      </c>
      <c r="S93" s="23">
        <f t="shared" si="65"/>
        <v>0.94282607190664458</v>
      </c>
      <c r="V93" s="22"/>
    </row>
    <row r="94" spans="1:22" x14ac:dyDescent="0.25">
      <c r="A94" s="12">
        <v>2020</v>
      </c>
      <c r="B94" s="50">
        <f t="shared" ref="B94:B100" si="66">B63/B$61 *( ((1-B$103) * ($A$100-$A94)/($A$100-$A$92))+B$103)</f>
        <v>0.7817457034754689</v>
      </c>
      <c r="C94" s="28">
        <f t="shared" si="52"/>
        <v>1.2735291507096431</v>
      </c>
      <c r="D94" s="28">
        <f t="shared" si="52"/>
        <v>1.1802992924663758</v>
      </c>
      <c r="E94" s="28">
        <f t="shared" si="53"/>
        <v>1.1096240391538967</v>
      </c>
      <c r="F94" s="28">
        <f t="shared" si="54"/>
        <v>0.92583886541459282</v>
      </c>
      <c r="G94" s="28">
        <f t="shared" si="55"/>
        <v>0.90173620910227004</v>
      </c>
      <c r="H94" s="28">
        <f t="shared" si="56"/>
        <v>1.0326664268085843</v>
      </c>
      <c r="I94" s="28">
        <f t="shared" si="57"/>
        <v>1.0588660210504943</v>
      </c>
      <c r="J94" s="28">
        <f t="shared" si="58"/>
        <v>1.1923784583170514</v>
      </c>
      <c r="K94" s="28">
        <f t="shared" si="59"/>
        <v>0.90058439885851638</v>
      </c>
      <c r="L94" s="28">
        <f t="shared" si="60"/>
        <v>0.92585955152143629</v>
      </c>
      <c r="M94" s="28">
        <f t="shared" si="61"/>
        <v>0.93108362598883809</v>
      </c>
      <c r="N94" s="28">
        <f t="shared" si="62"/>
        <v>0.65469367623255437</v>
      </c>
      <c r="O94" s="22">
        <f t="shared" si="63"/>
        <v>0.92614544150053812</v>
      </c>
      <c r="P94" s="22">
        <f t="shared" ref="P94:Q94" si="67">N63/N$61*( ((1-P$103) * ($A$100-$A94)/($A$100-$A$92))+P$103)</f>
        <v>0.69905847292005185</v>
      </c>
      <c r="Q94" s="22">
        <f t="shared" si="67"/>
        <v>0.85297153131616199</v>
      </c>
      <c r="R94" s="22">
        <f t="shared" ref="R94:S94" si="68">Q63/Q$61*( ((1-R$103) * ($A$100-$A94)/($A$100-$A$92))+R$103)</f>
        <v>0.85963337724313971</v>
      </c>
      <c r="S94" s="23">
        <f t="shared" si="68"/>
        <v>0.90065382560932328</v>
      </c>
      <c r="V94" s="22"/>
    </row>
    <row r="95" spans="1:22" x14ac:dyDescent="0.25">
      <c r="A95" s="12">
        <v>2025</v>
      </c>
      <c r="B95" s="50">
        <f t="shared" si="66"/>
        <v>0.66151649545376789</v>
      </c>
      <c r="C95" s="28">
        <f t="shared" si="52"/>
        <v>1.4000012999808598</v>
      </c>
      <c r="D95" s="28">
        <f t="shared" si="52"/>
        <v>1.261650771238187</v>
      </c>
      <c r="E95" s="28">
        <f t="shared" si="53"/>
        <v>1.1568034910630303</v>
      </c>
      <c r="F95" s="28">
        <f t="shared" si="54"/>
        <v>0.88578697993622824</v>
      </c>
      <c r="G95" s="28">
        <f t="shared" si="55"/>
        <v>0.83896630580157583</v>
      </c>
      <c r="H95" s="28">
        <f t="shared" si="56"/>
        <v>1.0447743865914487</v>
      </c>
      <c r="I95" s="28">
        <f t="shared" si="57"/>
        <v>1.0724604084097973</v>
      </c>
      <c r="J95" s="28">
        <f t="shared" si="58"/>
        <v>1.2777360404449287</v>
      </c>
      <c r="K95" s="28">
        <f t="shared" si="59"/>
        <v>0.8526012161036145</v>
      </c>
      <c r="L95" s="28">
        <f t="shared" si="60"/>
        <v>0.88764642078771727</v>
      </c>
      <c r="M95" s="28">
        <f t="shared" si="61"/>
        <v>0.91725696154103498</v>
      </c>
      <c r="N95" s="28">
        <f t="shared" si="62"/>
        <v>0.5563081369095999</v>
      </c>
      <c r="O95" s="22">
        <f t="shared" si="63"/>
        <v>0.91784041408291905</v>
      </c>
      <c r="P95" s="22">
        <f t="shared" ref="P95:Q95" si="69">N64/N$61*( ((1-P$103) * ($A$100-$A95)/($A$100-$A$92))+P$103)</f>
        <v>0.59625306067435924</v>
      </c>
      <c r="Q95" s="22">
        <f t="shared" si="69"/>
        <v>0.81976636753661369</v>
      </c>
      <c r="R95" s="22">
        <f t="shared" ref="R95:S95" si="70">Q64/Q$61*( ((1-R$103) * ($A$100-$A95)/($A$100-$A$92))+R$103)</f>
        <v>0.83536717766100677</v>
      </c>
      <c r="S95" s="23">
        <f t="shared" si="70"/>
        <v>0.87019450616014549</v>
      </c>
      <c r="V95" s="22"/>
    </row>
    <row r="96" spans="1:22" x14ac:dyDescent="0.25">
      <c r="A96" s="69">
        <v>2030</v>
      </c>
      <c r="B96" s="50">
        <f t="shared" si="66"/>
        <v>0.5439540478792898</v>
      </c>
      <c r="C96" s="28">
        <f t="shared" si="52"/>
        <v>1.5049572587450626</v>
      </c>
      <c r="D96" s="28">
        <f t="shared" si="52"/>
        <v>1.3262916213004887</v>
      </c>
      <c r="E96" s="28">
        <f t="shared" si="53"/>
        <v>1.1873203195946731</v>
      </c>
      <c r="F96" s="28">
        <f t="shared" si="54"/>
        <v>0.84252985735581754</v>
      </c>
      <c r="G96" s="28">
        <f t="shared" si="55"/>
        <v>0.77227395452872583</v>
      </c>
      <c r="H96" s="28">
        <f t="shared" si="56"/>
        <v>1.0477614892758245</v>
      </c>
      <c r="I96" s="28">
        <f t="shared" si="57"/>
        <v>1.0740893679145647</v>
      </c>
      <c r="J96" s="28">
        <f t="shared" si="58"/>
        <v>1.3451017826626457</v>
      </c>
      <c r="K96" s="28">
        <f t="shared" si="59"/>
        <v>0.8041770688231239</v>
      </c>
      <c r="L96" s="28">
        <f t="shared" si="60"/>
        <v>0.84608692337372138</v>
      </c>
      <c r="M96" s="28">
        <f t="shared" si="61"/>
        <v>0.90872908449580625</v>
      </c>
      <c r="N96" s="28">
        <f t="shared" si="62"/>
        <v>0.47788829145507561</v>
      </c>
      <c r="O96" s="22">
        <f t="shared" si="63"/>
        <v>0.91571834161840837</v>
      </c>
      <c r="P96" s="22">
        <f t="shared" ref="P96:Q96" si="71">N65/N$61*( ((1-P$103) * ($A$100-$A96)/($A$100-$A$92))+P$103)</f>
        <v>0.51420207813861074</v>
      </c>
      <c r="Q96" s="22">
        <f t="shared" si="71"/>
        <v>0.79929847243439822</v>
      </c>
      <c r="R96" s="22">
        <f t="shared" ref="R96:S96" si="72">Q65/Q$61*( ((1-R$103) * ($A$100-$A96)/($A$100-$A$92))+R$103)</f>
        <v>0.81815549861756509</v>
      </c>
      <c r="S96" s="23">
        <f t="shared" si="72"/>
        <v>0.84536051151069325</v>
      </c>
      <c r="V96" s="22"/>
    </row>
    <row r="97" spans="1:22" x14ac:dyDescent="0.25">
      <c r="A97" s="12">
        <v>2035</v>
      </c>
      <c r="B97" s="50">
        <f>B66/B$61 *( ((1-B$103) * ($A$100-$A97)/($A$100-$A$92))+B$103)</f>
        <v>0.43126736712119096</v>
      </c>
      <c r="C97" s="28">
        <f t="shared" si="52"/>
        <v>1.5866603118467157</v>
      </c>
      <c r="D97" s="28">
        <f t="shared" si="52"/>
        <v>1.373121764994188</v>
      </c>
      <c r="E97" s="28">
        <f t="shared" si="53"/>
        <v>1.2019535906325476</v>
      </c>
      <c r="F97" s="28">
        <f t="shared" si="54"/>
        <v>0.79621757121318693</v>
      </c>
      <c r="G97" s="28">
        <f t="shared" si="55"/>
        <v>0.70338132271496723</v>
      </c>
      <c r="H97" s="28">
        <f t="shared" si="56"/>
        <v>1.0412075931249367</v>
      </c>
      <c r="I97" s="28">
        <f t="shared" si="57"/>
        <v>1.0644935738923118</v>
      </c>
      <c r="J97" s="28">
        <f t="shared" si="58"/>
        <v>1.3934912997183313</v>
      </c>
      <c r="K97" s="28">
        <f t="shared" si="59"/>
        <v>0.75498624675952297</v>
      </c>
      <c r="L97" s="28">
        <f t="shared" si="60"/>
        <v>0.8013874390114244</v>
      </c>
      <c r="M97" s="28">
        <f t="shared" si="61"/>
        <v>0.90342599947502145</v>
      </c>
      <c r="N97" s="28">
        <f t="shared" si="62"/>
        <v>0.41208344622053639</v>
      </c>
      <c r="O97" s="22">
        <f t="shared" si="63"/>
        <v>0.91568692666427531</v>
      </c>
      <c r="P97" s="22">
        <f t="shared" ref="P97:Q97" si="73">N66/N$61*( ((1-P$103) * ($A$100-$A97)/($A$100-$A$92))+P$103)</f>
        <v>0.44638836681667393</v>
      </c>
      <c r="Q97" s="22">
        <f t="shared" si="73"/>
        <v>0.78665999900391614</v>
      </c>
      <c r="R97" s="22">
        <f t="shared" ref="R97:S97" si="74">Q66/Q$61*( ((1-R$103) * ($A$100-$A97)/($A$100-$A$92))+R$103)</f>
        <v>0.80498255670879115</v>
      </c>
      <c r="S97" s="23">
        <f t="shared" si="74"/>
        <v>0.82410605582176233</v>
      </c>
      <c r="V97" s="22"/>
    </row>
    <row r="98" spans="1:22" x14ac:dyDescent="0.25">
      <c r="A98" s="12">
        <v>2040</v>
      </c>
      <c r="B98" s="50">
        <f t="shared" si="66"/>
        <v>0.32539917626865272</v>
      </c>
      <c r="C98" s="28">
        <f t="shared" si="52"/>
        <v>1.6441089965864062</v>
      </c>
      <c r="D98" s="28">
        <f t="shared" si="52"/>
        <v>1.4015840731232816</v>
      </c>
      <c r="E98" s="28">
        <f t="shared" si="53"/>
        <v>1.2011399666551652</v>
      </c>
      <c r="F98" s="28">
        <f t="shared" si="54"/>
        <v>0.74716496199963645</v>
      </c>
      <c r="G98" s="28">
        <f t="shared" si="55"/>
        <v>0.63382566287850817</v>
      </c>
      <c r="H98" s="28">
        <f t="shared" si="56"/>
        <v>1.0249570632559115</v>
      </c>
      <c r="I98" s="28">
        <f t="shared" si="57"/>
        <v>1.0444925494539332</v>
      </c>
      <c r="J98" s="28">
        <f t="shared" si="58"/>
        <v>1.4224470322025926</v>
      </c>
      <c r="K98" s="28">
        <f t="shared" si="59"/>
        <v>0.70493460953874931</v>
      </c>
      <c r="L98" s="28">
        <f t="shared" si="60"/>
        <v>0.75407232266108903</v>
      </c>
      <c r="M98" s="28">
        <f t="shared" si="61"/>
        <v>0.89999581389683292</v>
      </c>
      <c r="N98" s="28">
        <f t="shared" si="62"/>
        <v>0.35408518526237293</v>
      </c>
      <c r="O98" s="22">
        <f t="shared" si="63"/>
        <v>0.91494203864090617</v>
      </c>
      <c r="P98" s="22">
        <f t="shared" ref="P98:Q98" si="75">N67/N$61*( ((1-P$103) * ($A$100-$A98)/($A$100-$A$92))+P$103)</f>
        <v>0.38819130057132611</v>
      </c>
      <c r="Q98" s="22">
        <f t="shared" si="75"/>
        <v>0.77861845214681469</v>
      </c>
      <c r="R98" s="22">
        <f t="shared" ref="R98:S98" si="76">Q67/Q$61*( ((1-R$103) * ($A$100-$A98)/($A$100-$A$92))+R$103)</f>
        <v>0.79419329000255734</v>
      </c>
      <c r="S98" s="23">
        <f t="shared" si="76"/>
        <v>0.8049605998878262</v>
      </c>
      <c r="V98" s="22"/>
    </row>
    <row r="99" spans="1:22" x14ac:dyDescent="0.25">
      <c r="A99" s="12">
        <v>2045</v>
      </c>
      <c r="B99" s="50">
        <f t="shared" si="66"/>
        <v>0.2279636774339007</v>
      </c>
      <c r="C99" s="28">
        <f t="shared" si="52"/>
        <v>1.6770462444400889</v>
      </c>
      <c r="D99" s="28">
        <f t="shared" si="52"/>
        <v>1.4116452125271126</v>
      </c>
      <c r="E99" s="28">
        <f t="shared" si="53"/>
        <v>1.1850374209042558</v>
      </c>
      <c r="F99" s="28">
        <f t="shared" si="54"/>
        <v>0.69587957105989007</v>
      </c>
      <c r="G99" s="28">
        <f t="shared" si="55"/>
        <v>0.5649852469302189</v>
      </c>
      <c r="H99" s="28">
        <f t="shared" si="56"/>
        <v>0.99921169177830371</v>
      </c>
      <c r="I99" s="28">
        <f t="shared" si="57"/>
        <v>1.0150132536160064</v>
      </c>
      <c r="J99" s="28">
        <f t="shared" si="58"/>
        <v>1.4320806606217356</v>
      </c>
      <c r="K99" s="28">
        <f t="shared" si="59"/>
        <v>0.65413830009742924</v>
      </c>
      <c r="L99" s="28">
        <f t="shared" si="60"/>
        <v>0.70465557097341858</v>
      </c>
      <c r="M99" s="28">
        <f t="shared" si="61"/>
        <v>0.89758881029461135</v>
      </c>
      <c r="N99" s="28">
        <f t="shared" si="62"/>
        <v>0.30176659789230914</v>
      </c>
      <c r="O99" s="22">
        <f t="shared" si="63"/>
        <v>0.91162548044893188</v>
      </c>
      <c r="P99" s="22">
        <f t="shared" ref="P99:Q99" si="77">N68/N$61*( ((1-P$103) * ($A$100-$A99)/($A$100-$A$92))+P$103)</f>
        <v>0.33610924329896386</v>
      </c>
      <c r="Q99" s="22">
        <f t="shared" si="77"/>
        <v>0.77306548844187073</v>
      </c>
      <c r="R99" s="22">
        <f t="shared" ref="R99:S99" si="78">Q68/Q$61*( ((1-R$103) * ($A$100-$A99)/($A$100-$A$92))+R$103)</f>
        <v>0.78413746182018207</v>
      </c>
      <c r="S99" s="23">
        <f t="shared" si="78"/>
        <v>0.78697216252868729</v>
      </c>
      <c r="V99" s="22"/>
    </row>
    <row r="100" spans="1:22" x14ac:dyDescent="0.25">
      <c r="A100" s="12">
        <v>2050</v>
      </c>
      <c r="B100" s="50">
        <f t="shared" si="66"/>
        <v>0.14022048203429446</v>
      </c>
      <c r="C100" s="28">
        <f t="shared" si="52"/>
        <v>1.6858846816125486</v>
      </c>
      <c r="D100" s="28">
        <f t="shared" si="52"/>
        <v>1.4037867204428036</v>
      </c>
      <c r="E100" s="28">
        <f t="shared" si="53"/>
        <v>1.1539663724062734</v>
      </c>
      <c r="F100" s="28">
        <f t="shared" si="54"/>
        <v>0.6430420015784164</v>
      </c>
      <c r="G100" s="28">
        <f t="shared" si="55"/>
        <v>0.4980427913008878</v>
      </c>
      <c r="H100" s="28">
        <f t="shared" si="56"/>
        <v>0.9645630023676246</v>
      </c>
      <c r="I100" s="28">
        <f>H69/H$61*( ((1-I$103) * ($A$100-$A100)/($A$100-$A$92))+I$103)</f>
        <v>0.97709793668324518</v>
      </c>
      <c r="J100" s="28">
        <f t="shared" si="58"/>
        <v>1.4229794037168224</v>
      </c>
      <c r="K100" s="28">
        <f t="shared" si="59"/>
        <v>0.60288830901782819</v>
      </c>
      <c r="L100" s="28">
        <f t="shared" si="60"/>
        <v>0.65365310423145573</v>
      </c>
      <c r="M100" s="28">
        <f t="shared" si="61"/>
        <v>0.89556677520797556</v>
      </c>
      <c r="N100" s="28">
        <f t="shared" si="62"/>
        <v>0.25449291068364494</v>
      </c>
      <c r="O100" s="22">
        <f t="shared" si="63"/>
        <v>0.90443171219187246</v>
      </c>
      <c r="P100" s="22">
        <f t="shared" ref="P100:Q100" si="79">N69/N$61*( ((1-P$103) * ($A$100-$A100)/($A$100-$A$92))+P$103)</f>
        <v>0.28735520295921363</v>
      </c>
      <c r="Q100" s="22">
        <f t="shared" si="79"/>
        <v>0.76885876243707141</v>
      </c>
      <c r="R100" s="22">
        <f t="shared" ref="R100:S100" si="80">Q69/Q$61*( ((1-R$103) * ($A$100-$A100)/($A$100-$A$92))+R$103)</f>
        <v>0.77445800340662907</v>
      </c>
      <c r="S100" s="23">
        <f t="shared" si="80"/>
        <v>0.76957253220774535</v>
      </c>
    </row>
    <row r="101" spans="1:22" x14ac:dyDescent="0.25">
      <c r="A101" s="77" t="s">
        <v>432</v>
      </c>
      <c r="B101" s="74">
        <f>(B100/B92)^(1/($A$13-$A$5))-1</f>
        <v>-4.7926918244931227E-2</v>
      </c>
      <c r="C101" s="74">
        <f t="shared" ref="C101:D101" si="81">(C100/C92)^(1/($A$13-$A$5))-1</f>
        <v>1.3142879770249083E-2</v>
      </c>
      <c r="D101" s="74">
        <f t="shared" si="81"/>
        <v>8.5153860218580846E-3</v>
      </c>
      <c r="E101" s="74">
        <f t="shared" ref="E101:S101" si="82">(E100/E92)^(1/($A$13-$A$5))-1</f>
        <v>3.586541995557635E-3</v>
      </c>
      <c r="F101" s="74">
        <f t="shared" si="82"/>
        <v>-1.0977928765588452E-2</v>
      </c>
      <c r="G101" s="74">
        <f t="shared" si="82"/>
        <v>-1.7275764717155528E-2</v>
      </c>
      <c r="H101" s="74">
        <f t="shared" si="82"/>
        <v>-9.0159650483256915E-4</v>
      </c>
      <c r="I101" s="74">
        <f t="shared" si="82"/>
        <v>-5.7904203312220126E-4</v>
      </c>
      <c r="J101" s="74">
        <f t="shared" si="82"/>
        <v>8.8578214934138533E-3</v>
      </c>
      <c r="K101" s="74">
        <f t="shared" si="82"/>
        <v>-1.2570900859302125E-2</v>
      </c>
      <c r="L101" s="74">
        <f t="shared" si="82"/>
        <v>-1.0573169145663419E-2</v>
      </c>
      <c r="M101" s="74">
        <f t="shared" si="82"/>
        <v>-2.7536640115195521E-3</v>
      </c>
      <c r="N101" s="74">
        <f t="shared" si="82"/>
        <v>-3.3633442349921716E-2</v>
      </c>
      <c r="O101" s="74">
        <f t="shared" si="82"/>
        <v>-2.5080614164235682E-3</v>
      </c>
      <c r="P101" s="74">
        <f t="shared" si="82"/>
        <v>-3.0694947223495861E-2</v>
      </c>
      <c r="Q101" s="74">
        <f t="shared" si="82"/>
        <v>-6.5496566376470611E-3</v>
      </c>
      <c r="R101" s="74">
        <f t="shared" si="82"/>
        <v>-6.3694247837220441E-3</v>
      </c>
      <c r="S101" s="74">
        <f t="shared" si="82"/>
        <v>-6.5266103338585957E-3</v>
      </c>
    </row>
    <row r="103" spans="1:22" x14ac:dyDescent="0.25">
      <c r="A103" s="75" t="s">
        <v>449</v>
      </c>
      <c r="B103" s="76">
        <v>0.2</v>
      </c>
      <c r="C103" s="76">
        <v>2.2999999999999998</v>
      </c>
      <c r="D103" s="76">
        <v>2</v>
      </c>
      <c r="E103" s="76">
        <v>2.5</v>
      </c>
      <c r="F103" s="76">
        <v>1</v>
      </c>
      <c r="G103" s="76">
        <v>0.7</v>
      </c>
      <c r="H103" s="76">
        <v>1.5</v>
      </c>
      <c r="I103" s="76">
        <v>1.3</v>
      </c>
      <c r="J103" s="76">
        <v>2</v>
      </c>
      <c r="K103" s="76">
        <v>1</v>
      </c>
      <c r="L103" s="76">
        <v>1</v>
      </c>
      <c r="M103" s="76">
        <v>1.1100000000000001</v>
      </c>
      <c r="N103" s="76">
        <v>0.5</v>
      </c>
      <c r="O103" s="76">
        <v>1.84</v>
      </c>
      <c r="P103" s="76">
        <v>1.2</v>
      </c>
      <c r="Q103" s="76">
        <v>1.3</v>
      </c>
      <c r="R103" s="76">
        <v>1</v>
      </c>
      <c r="S103" s="76">
        <v>1</v>
      </c>
    </row>
    <row r="107" spans="1:22" x14ac:dyDescent="0.25">
      <c r="B107" s="76">
        <v>0.6</v>
      </c>
      <c r="C107" s="76">
        <v>0.6</v>
      </c>
      <c r="D107" s="76">
        <v>0.6</v>
      </c>
      <c r="E107" s="76">
        <v>0.65</v>
      </c>
      <c r="F107" s="76">
        <v>0.6</v>
      </c>
      <c r="G107" s="76">
        <v>0.6</v>
      </c>
      <c r="H107" s="76">
        <v>0.9</v>
      </c>
      <c r="I107" s="76">
        <v>0.25</v>
      </c>
      <c r="J107" s="76">
        <v>0.21</v>
      </c>
    </row>
  </sheetData>
  <conditionalFormatting sqref="A18:R27">
    <cfRule type="cellIs" dxfId="5" priority="94" operator="notEqual">
      <formula>0</formula>
    </cfRule>
    <cfRule type="cellIs" dxfId="4" priority="95" operator="equal">
      <formula>0</formula>
    </cfRule>
  </conditionalFormatting>
  <conditionalFormatting sqref="B16:R16">
    <cfRule type="containsText" dxfId="3"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R92:S101 B92:L101">
    <cfRule type="colorScale" priority="133">
      <colorScale>
        <cfvo type="min"/>
        <cfvo type="percentile" val="50"/>
        <cfvo type="max"/>
        <color rgb="FF63BE7B"/>
        <color rgb="FFFFEB84"/>
        <color rgb="FFF8696B"/>
      </colorScale>
    </cfRule>
  </conditionalFormatting>
  <conditionalFormatting sqref="B101:L101 R101:S101">
    <cfRule type="colorScale" priority="138">
      <colorScale>
        <cfvo type="min"/>
        <cfvo type="percentile" val="50"/>
        <cfvo type="max"/>
        <color rgb="FFF8696B"/>
        <color rgb="FFFFEB84"/>
        <color rgb="FF63BE7B"/>
      </colorScale>
    </cfRule>
  </conditionalFormatting>
  <conditionalFormatting sqref="R92:S101 B92:L101">
    <cfRule type="colorScale" priority="142">
      <colorScale>
        <cfvo type="min"/>
        <cfvo type="percentile" val="50"/>
        <cfvo type="max"/>
        <color rgb="FFF8696B"/>
        <color rgb="FFFFEB84"/>
        <color rgb="FF63BE7B"/>
      </colorScale>
    </cfRule>
  </conditionalFormatting>
  <conditionalFormatting sqref="R92:S100 B92:L100">
    <cfRule type="colorScale" priority="147">
      <colorScale>
        <cfvo type="min"/>
        <cfvo type="percentile" val="50"/>
        <cfvo type="max"/>
        <color rgb="FFF8696B"/>
        <color rgb="FFFFEB84"/>
        <color rgb="FF63BE7B"/>
      </colorScale>
    </cfRule>
  </conditionalFormatting>
  <conditionalFormatting sqref="V92:V99">
    <cfRule type="colorScale" priority="54">
      <colorScale>
        <cfvo type="min"/>
        <cfvo type="percentile" val="50"/>
        <cfvo type="max"/>
        <color rgb="FF63BE7B"/>
        <color rgb="FFFFEB84"/>
        <color rgb="FFF8696B"/>
      </colorScale>
    </cfRule>
  </conditionalFormatting>
  <conditionalFormatting sqref="V92:V99">
    <cfRule type="colorScale" priority="55">
      <colorScale>
        <cfvo type="min"/>
        <cfvo type="percentile" val="50"/>
        <cfvo type="max"/>
        <color rgb="FFF8696B"/>
        <color rgb="FFFFEB84"/>
        <color rgb="FF63BE7B"/>
      </colorScale>
    </cfRule>
  </conditionalFormatting>
  <conditionalFormatting sqref="V92:V99">
    <cfRule type="colorScale" priority="56">
      <colorScale>
        <cfvo type="min"/>
        <cfvo type="percentile" val="50"/>
        <cfvo type="max"/>
        <color rgb="FFF8696B"/>
        <color rgb="FFFFEB84"/>
        <color rgb="FF63BE7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opLeftCell="A10" zoomScale="85" zoomScaleNormal="85" workbookViewId="0">
      <selection activeCell="C44" sqref="C44"/>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41" si="2">I5/I$5</f>
        <v>1</v>
      </c>
      <c r="L33" s="22">
        <f t="shared" ref="L33:L41" si="3">J5/J$5</f>
        <v>1</v>
      </c>
      <c r="M33" s="22">
        <f t="shared" ref="M33:M41" si="4">K5/K$5</f>
        <v>1</v>
      </c>
      <c r="N33" s="22">
        <f>L5/L$5*( ((1-N$44) * ($A$41-$A33)/($A$41-$A$33))+N$44)</f>
        <v>1</v>
      </c>
      <c r="O33" s="22">
        <v>1</v>
      </c>
      <c r="P33" s="22">
        <f t="shared" ref="P33:P39" si="5">N5/N$5</f>
        <v>1</v>
      </c>
      <c r="Q33" s="22">
        <f t="shared" ref="Q33:Q41" si="6">O5/O$5</f>
        <v>1</v>
      </c>
      <c r="R33" s="22">
        <f t="shared" ref="R33:S41" si="7">Q5/Q$5</f>
        <v>1</v>
      </c>
      <c r="S33" s="23">
        <f t="shared" si="7"/>
        <v>1</v>
      </c>
      <c r="V33" s="22" t="e">
        <f t="shared" ref="V33:V41" si="8">T5/T$5</f>
        <v>#DIV/0!</v>
      </c>
    </row>
    <row r="34" spans="1:22" x14ac:dyDescent="0.25">
      <c r="A34" s="12">
        <v>2015</v>
      </c>
      <c r="B34" s="78">
        <f t="shared" ref="B34:C41" si="9">B6/B$5*( ((1-B$44) * ($A$41-$A34)/($A$41-$A$33))+B$44)</f>
        <v>1.0559939433977032</v>
      </c>
      <c r="C34" s="79">
        <v>0.98</v>
      </c>
      <c r="D34" s="78">
        <f t="shared" ref="D34:D41" si="10">D6/D$5*( ((1-D$44) * ($A$41-$A34)/($A$41-$A$33))+D$44)</f>
        <v>1.0771415612594599</v>
      </c>
      <c r="E34" s="78">
        <f t="shared" ref="E34:E41" si="11">F6/F$5*( ((1-E$44) * ($A$41-$A34)/($A$41-$A$33))+E$44)</f>
        <v>1.1058374605226549</v>
      </c>
      <c r="F34" s="78">
        <f t="shared" ref="F34:F41" si="12">E6/E$5*( ((1-F$44) * ($A$41-$A34)/($A$41-$A$33))+F$44)</f>
        <v>1.0891456257570431</v>
      </c>
      <c r="G34" s="78">
        <f t="shared" ref="G34:G41" si="13">C6/C$5*( ((1-G$44) * ($A$41-$A34)/($A$41-$A$33))+G$44)</f>
        <v>1.0704574212734863</v>
      </c>
      <c r="H34" s="78">
        <f t="shared" ref="H34:H41" si="14">H6/H$5*( ((1-H$44) * ($A$41-$A34)/($A$41-$A$33))+H$44)</f>
        <v>1.0766359758393556</v>
      </c>
      <c r="I34" s="78">
        <f t="shared" ref="I34:I41" si="15">E6/E$5*( ((1-I$44) * ($A$41-$A34)/($A$41-$A$33))+I$44)</f>
        <v>1.0869068886023523</v>
      </c>
      <c r="J34" s="78">
        <f t="shared" ref="J34:J41" si="16">G6/G$5*( ((1-J$44) * ($A$41-$A34)/($A$41-$A$33))+J$44)</f>
        <v>1.0200277256991159</v>
      </c>
      <c r="K34" s="22">
        <f t="shared" si="2"/>
        <v>1.0438965154545166</v>
      </c>
      <c r="L34" s="22">
        <f t="shared" si="3"/>
        <v>1.0861718284182542</v>
      </c>
      <c r="M34" s="22">
        <f t="shared" si="4"/>
        <v>1.0919458949811431</v>
      </c>
      <c r="N34" s="22">
        <f t="shared" ref="N34:N40" si="17">L6/L$5*( ((1-N$44) * ($A$41-$A34)/($A$41-$A$33))+N$44)</f>
        <v>1.2421206314444748</v>
      </c>
      <c r="O34" s="22">
        <f>O$33-(($A34-$A$33)*(O$33-O$41)/($A$41-$A$33))</f>
        <v>1.6666666666666665</v>
      </c>
      <c r="P34" s="22">
        <f t="shared" si="5"/>
        <v>1.2984472877515658</v>
      </c>
      <c r="Q34" s="22">
        <f t="shared" si="6"/>
        <v>1.1000408270391646</v>
      </c>
      <c r="R34" s="22">
        <f t="shared" si="7"/>
        <v>1.1246445366782931</v>
      </c>
      <c r="S34" s="23">
        <f t="shared" si="7"/>
        <v>1.1178840857968859</v>
      </c>
      <c r="V34" s="22" t="e">
        <f t="shared" si="8"/>
        <v>#DIV/0!</v>
      </c>
    </row>
    <row r="35" spans="1:22" x14ac:dyDescent="0.25">
      <c r="A35" s="12">
        <v>2020</v>
      </c>
      <c r="B35" s="78">
        <f t="shared" si="9"/>
        <v>1.0735576896828474</v>
      </c>
      <c r="C35" s="78">
        <f t="shared" si="9"/>
        <v>1.1439695512984664</v>
      </c>
      <c r="D35" s="78">
        <f t="shared" si="10"/>
        <v>1.1638456025305386</v>
      </c>
      <c r="E35" s="78">
        <f t="shared" si="11"/>
        <v>1.2275082114832407</v>
      </c>
      <c r="F35" s="78">
        <f t="shared" si="12"/>
        <v>1.1737267897772528</v>
      </c>
      <c r="G35" s="78">
        <f t="shared" si="13"/>
        <v>1.1199328369910277</v>
      </c>
      <c r="H35" s="78">
        <f t="shared" si="14"/>
        <v>1.1463779747711551</v>
      </c>
      <c r="I35" s="78">
        <f t="shared" si="15"/>
        <v>1.1682844708138342</v>
      </c>
      <c r="J35" s="78">
        <f t="shared" si="16"/>
        <v>1.0798304117315083</v>
      </c>
      <c r="K35" s="22">
        <f t="shared" si="2"/>
        <v>1.0966906072110545</v>
      </c>
      <c r="L35" s="22">
        <f t="shared" si="3"/>
        <v>1.180451001613587</v>
      </c>
      <c r="M35" s="22">
        <f t="shared" si="4"/>
        <v>1.1809907165651292</v>
      </c>
      <c r="N35" s="22">
        <f t="shared" si="17"/>
        <v>1.5183137147549957</v>
      </c>
      <c r="O35" s="22">
        <f t="shared" ref="O35:O40" si="18">O$33-(($A35-$A$33)*(O$33-O$41)/($A$41-$A$33))</f>
        <v>2.5</v>
      </c>
      <c r="P35" s="22">
        <f t="shared" si="5"/>
        <v>1.6182860189257628</v>
      </c>
      <c r="Q35" s="22">
        <f t="shared" si="6"/>
        <v>1.2068618587967688</v>
      </c>
      <c r="R35" s="22">
        <f t="shared" si="7"/>
        <v>1.2134160370326057</v>
      </c>
      <c r="S35" s="23">
        <f t="shared" si="7"/>
        <v>1.2424770991571898</v>
      </c>
      <c r="V35" s="22" t="e">
        <f t="shared" si="8"/>
        <v>#DIV/0!</v>
      </c>
    </row>
    <row r="36" spans="1:22" x14ac:dyDescent="0.25">
      <c r="A36" s="12">
        <v>2025</v>
      </c>
      <c r="B36" s="78">
        <f t="shared" si="9"/>
        <v>1.0914640853311202</v>
      </c>
      <c r="C36" s="78">
        <f t="shared" si="9"/>
        <v>1.2116227567352766</v>
      </c>
      <c r="D36" s="78">
        <f t="shared" si="10"/>
        <v>1.2575255985283957</v>
      </c>
      <c r="E36" s="78">
        <f t="shared" si="11"/>
        <v>1.3507702407116251</v>
      </c>
      <c r="F36" s="78">
        <f t="shared" si="12"/>
        <v>1.2640873916846256</v>
      </c>
      <c r="G36" s="78">
        <f t="shared" si="13"/>
        <v>1.1717625824928106</v>
      </c>
      <c r="H36" s="78">
        <f t="shared" si="14"/>
        <v>1.2204055878407121</v>
      </c>
      <c r="I36" s="78">
        <f t="shared" si="15"/>
        <v>1.2549462638521953</v>
      </c>
      <c r="J36" s="78">
        <f t="shared" si="16"/>
        <v>1.1471376695782933</v>
      </c>
      <c r="K36" s="22">
        <f t="shared" si="2"/>
        <v>1.1514799951246157</v>
      </c>
      <c r="L36" s="22">
        <f t="shared" si="3"/>
        <v>1.2810502401405885</v>
      </c>
      <c r="M36" s="22">
        <f t="shared" si="4"/>
        <v>1.2788112851755149</v>
      </c>
      <c r="N36" s="22">
        <f t="shared" si="17"/>
        <v>1.8184323387170358</v>
      </c>
      <c r="O36" s="22">
        <f t="shared" si="18"/>
        <v>3.3333333333333335</v>
      </c>
      <c r="P36" s="22">
        <f t="shared" si="5"/>
        <v>1.9885379181660665</v>
      </c>
      <c r="Q36" s="22">
        <f t="shared" si="6"/>
        <v>1.3206818115540517</v>
      </c>
      <c r="R36" s="22">
        <f t="shared" si="7"/>
        <v>1.3006506474263992</v>
      </c>
      <c r="S36" s="23">
        <f t="shared" si="7"/>
        <v>1.3835669233585532</v>
      </c>
      <c r="V36" s="22" t="e">
        <f t="shared" si="8"/>
        <v>#DIV/0!</v>
      </c>
    </row>
    <row r="37" spans="1:22" x14ac:dyDescent="0.25">
      <c r="A37" s="12">
        <v>2030</v>
      </c>
      <c r="B37" s="78">
        <f t="shared" si="9"/>
        <v>1.1099464405632202</v>
      </c>
      <c r="C37" s="78">
        <f t="shared" si="9"/>
        <v>1.2819635462341885</v>
      </c>
      <c r="D37" s="78">
        <f t="shared" si="10"/>
        <v>1.3553138912902598</v>
      </c>
      <c r="E37" s="78">
        <f t="shared" si="11"/>
        <v>1.4760123776585108</v>
      </c>
      <c r="F37" s="78">
        <f t="shared" si="12"/>
        <v>1.3609747787606188</v>
      </c>
      <c r="G37" s="78">
        <f t="shared" si="13"/>
        <v>1.2243509926452143</v>
      </c>
      <c r="H37" s="78">
        <f t="shared" si="14"/>
        <v>1.2989764808382795</v>
      </c>
      <c r="I37" s="78">
        <f t="shared" si="15"/>
        <v>1.3475835199328343</v>
      </c>
      <c r="J37" s="78">
        <f t="shared" si="16"/>
        <v>1.221815778378831</v>
      </c>
      <c r="K37" s="22">
        <f t="shared" si="2"/>
        <v>1.209081757485746</v>
      </c>
      <c r="L37" s="22">
        <f t="shared" si="3"/>
        <v>1.3876907605169606</v>
      </c>
      <c r="M37" s="22">
        <f t="shared" si="4"/>
        <v>1.3889432840150857</v>
      </c>
      <c r="N37" s="22">
        <f>L9/L$5*( ((1-N$44) * ($A$41-$A37)/($A$41-$A$33))+N$44)</f>
        <v>2.1579888675974082</v>
      </c>
      <c r="O37" s="22">
        <f t="shared" si="18"/>
        <v>4.1666666666666661</v>
      </c>
      <c r="P37" s="22">
        <f t="shared" si="5"/>
        <v>2.4144009063041447</v>
      </c>
      <c r="Q37" s="22">
        <f t="shared" si="6"/>
        <v>1.4424484558630541</v>
      </c>
      <c r="R37" s="22">
        <f t="shared" si="7"/>
        <v>1.4037143041201532</v>
      </c>
      <c r="S37" s="23">
        <f t="shared" si="7"/>
        <v>1.5444287370832628</v>
      </c>
      <c r="V37" s="22" t="e">
        <f t="shared" si="8"/>
        <v>#DIV/0!</v>
      </c>
    </row>
    <row r="38" spans="1:22" x14ac:dyDescent="0.25">
      <c r="A38" s="12">
        <v>2035</v>
      </c>
      <c r="B38" s="78">
        <f t="shared" si="9"/>
        <v>1.1300176347584912</v>
      </c>
      <c r="C38" s="78">
        <f t="shared" si="9"/>
        <v>1.3538126668930648</v>
      </c>
      <c r="D38" s="78">
        <f t="shared" si="10"/>
        <v>1.4552974922030955</v>
      </c>
      <c r="E38" s="78">
        <f t="shared" si="11"/>
        <v>1.605122388728782</v>
      </c>
      <c r="F38" s="78">
        <f t="shared" si="12"/>
        <v>1.4652853214069954</v>
      </c>
      <c r="G38" s="78">
        <f t="shared" si="13"/>
        <v>1.2764519430706038</v>
      </c>
      <c r="H38" s="78">
        <f t="shared" si="14"/>
        <v>1.3823560567374691</v>
      </c>
      <c r="I38" s="78">
        <f t="shared" si="15"/>
        <v>1.4470263142866593</v>
      </c>
      <c r="J38" s="78">
        <f t="shared" si="16"/>
        <v>1.3059451054210522</v>
      </c>
      <c r="K38" s="22">
        <f t="shared" si="2"/>
        <v>1.269590693433128</v>
      </c>
      <c r="L38" s="22">
        <f t="shared" si="3"/>
        <v>1.497917516579224</v>
      </c>
      <c r="M38" s="22">
        <f t="shared" si="4"/>
        <v>1.5126740644038297</v>
      </c>
      <c r="N38" s="22">
        <f t="shared" si="17"/>
        <v>2.5417100100374119</v>
      </c>
      <c r="O38" s="22">
        <f t="shared" si="18"/>
        <v>5</v>
      </c>
      <c r="P38" s="22">
        <f t="shared" si="5"/>
        <v>2.8970411835265892</v>
      </c>
      <c r="Q38" s="22">
        <f t="shared" si="6"/>
        <v>1.5723513458341836</v>
      </c>
      <c r="R38" s="22">
        <f t="shared" si="7"/>
        <v>1.5230763567425292</v>
      </c>
      <c r="S38" s="23">
        <f t="shared" si="7"/>
        <v>1.7261608991603743</v>
      </c>
      <c r="V38" s="22" t="e">
        <f t="shared" si="8"/>
        <v>#DIV/0!</v>
      </c>
    </row>
    <row r="39" spans="1:22" x14ac:dyDescent="0.25">
      <c r="A39" s="12">
        <v>2040</v>
      </c>
      <c r="B39" s="78">
        <f t="shared" si="9"/>
        <v>1.1529553780553721</v>
      </c>
      <c r="C39" s="78">
        <f t="shared" si="9"/>
        <v>1.4258426302307607</v>
      </c>
      <c r="D39" s="78">
        <f t="shared" si="10"/>
        <v>1.5564992071009449</v>
      </c>
      <c r="E39" s="78">
        <f t="shared" si="11"/>
        <v>1.7398941523358014</v>
      </c>
      <c r="F39" s="78">
        <f t="shared" si="12"/>
        <v>1.578352505993726</v>
      </c>
      <c r="G39" s="78">
        <f t="shared" si="13"/>
        <v>1.3267361251734429</v>
      </c>
      <c r="H39" s="78">
        <f t="shared" si="14"/>
        <v>1.4708273475669373</v>
      </c>
      <c r="I39" s="78">
        <f t="shared" si="15"/>
        <v>1.5545252167309369</v>
      </c>
      <c r="J39" s="78">
        <f t="shared" si="16"/>
        <v>1.3999691444090423</v>
      </c>
      <c r="K39" s="22">
        <f t="shared" si="2"/>
        <v>1.3331286875736383</v>
      </c>
      <c r="L39" s="22">
        <f t="shared" si="3"/>
        <v>1.609255027772527</v>
      </c>
      <c r="M39" s="22">
        <f t="shared" si="4"/>
        <v>1.6519799825935599</v>
      </c>
      <c r="N39" s="22">
        <f>L11/L$5*( ((1-N$44) * ($A$41-$A39)/($A$41-$A$33))+N$44)</f>
        <v>2.9759284606259695</v>
      </c>
      <c r="O39" s="22">
        <f>O$33-(($A39-$A$33)*(O$33-O$41)/($A$41-$A$33))</f>
        <v>5.833333333333333</v>
      </c>
      <c r="P39" s="22">
        <f t="shared" si="5"/>
        <v>3.4389244302279085</v>
      </c>
      <c r="Q39" s="22">
        <f t="shared" si="6"/>
        <v>1.7111632789944879</v>
      </c>
      <c r="R39" s="22">
        <f t="shared" si="7"/>
        <v>1.659555866410211</v>
      </c>
      <c r="S39" s="23">
        <f t="shared" si="7"/>
        <v>1.9315680817169176</v>
      </c>
      <c r="V39" s="22" t="e">
        <f t="shared" si="8"/>
        <v>#DIV/0!</v>
      </c>
    </row>
    <row r="40" spans="1:22" x14ac:dyDescent="0.25">
      <c r="A40" s="12">
        <v>2045</v>
      </c>
      <c r="B40" s="78">
        <f t="shared" si="9"/>
        <v>1.1803570993097148</v>
      </c>
      <c r="C40" s="78">
        <f t="shared" si="9"/>
        <v>1.4971959076054255</v>
      </c>
      <c r="D40" s="78">
        <f t="shared" si="10"/>
        <v>1.6596480615513256</v>
      </c>
      <c r="E40" s="78">
        <f t="shared" si="11"/>
        <v>1.8828651479304976</v>
      </c>
      <c r="F40" s="78">
        <f t="shared" si="12"/>
        <v>1.6984733686194244</v>
      </c>
      <c r="G40" s="78">
        <f t="shared" si="13"/>
        <v>1.3743696481611198</v>
      </c>
      <c r="H40" s="78">
        <f t="shared" si="14"/>
        <v>1.564701680000413</v>
      </c>
      <c r="I40" s="78">
        <f t="shared" si="15"/>
        <v>1.6683334445416267</v>
      </c>
      <c r="J40" s="78">
        <f t="shared" si="16"/>
        <v>1.5016941758742082</v>
      </c>
      <c r="K40" s="22">
        <f t="shared" si="2"/>
        <v>1.3998582527164467</v>
      </c>
      <c r="L40" s="22">
        <f t="shared" si="3"/>
        <v>1.7179367978870836</v>
      </c>
      <c r="M40" s="22">
        <f t="shared" si="4"/>
        <v>1.8096170583115754</v>
      </c>
      <c r="N40" s="22">
        <f t="shared" si="17"/>
        <v>3.4677981567661278</v>
      </c>
      <c r="O40" s="22">
        <f t="shared" si="18"/>
        <v>6.666666666666667</v>
      </c>
      <c r="P40" s="22">
        <f>N12/N$5</f>
        <v>4.0481807277089157</v>
      </c>
      <c r="Q40" s="22">
        <f t="shared" si="6"/>
        <v>1.8591467148814553</v>
      </c>
      <c r="R40" s="22">
        <f t="shared" si="7"/>
        <v>1.8157112487461</v>
      </c>
      <c r="S40" s="23">
        <f t="shared" si="7"/>
        <v>2.1620373148126593</v>
      </c>
      <c r="V40" s="22" t="e">
        <f t="shared" si="8"/>
        <v>#DIV/0!</v>
      </c>
    </row>
    <row r="41" spans="1:22" ht="15.75" thickBot="1" x14ac:dyDescent="0.3">
      <c r="A41" s="15">
        <v>2050</v>
      </c>
      <c r="B41" s="80">
        <f t="shared" si="9"/>
        <v>1.1858099923018548</v>
      </c>
      <c r="C41" s="80">
        <f t="shared" si="9"/>
        <v>1.5677719790631688</v>
      </c>
      <c r="D41" s="80">
        <f t="shared" si="10"/>
        <v>1.7660782010571476</v>
      </c>
      <c r="E41" s="80">
        <f t="shared" si="11"/>
        <v>2.0363355095420013</v>
      </c>
      <c r="F41" s="80">
        <f t="shared" si="12"/>
        <v>1.8073495780096123</v>
      </c>
      <c r="G41" s="78">
        <f t="shared" si="13"/>
        <v>1.4192462126256056</v>
      </c>
      <c r="H41" s="78">
        <f t="shared" si="14"/>
        <v>1.664284440664948</v>
      </c>
      <c r="I41" s="78">
        <f t="shared" si="15"/>
        <v>1.7704648927441098</v>
      </c>
      <c r="J41" s="78">
        <f t="shared" si="16"/>
        <v>1.6032752589143175</v>
      </c>
      <c r="K41" s="24">
        <f t="shared" si="2"/>
        <v>1.4699328731813235</v>
      </c>
      <c r="L41" s="24">
        <f t="shared" si="3"/>
        <v>1.8251808626086399</v>
      </c>
      <c r="M41" s="24">
        <f t="shared" si="4"/>
        <v>1.9888127357122136</v>
      </c>
      <c r="N41" s="24">
        <f>L13/L$5*( ((1-N$44) * ($A$41-$A41)/($A$41-$A$33))+N$44)</f>
        <v>4.0243087872981107</v>
      </c>
      <c r="O41" s="24">
        <v>7.5</v>
      </c>
      <c r="P41" s="24">
        <f>N13/N$5</f>
        <v>4.7301079568172719</v>
      </c>
      <c r="Q41" s="24">
        <f t="shared" si="6"/>
        <v>2.0172494240471259</v>
      </c>
      <c r="R41" s="24">
        <f t="shared" si="7"/>
        <v>1.9930241761073431</v>
      </c>
      <c r="S41" s="25">
        <f t="shared" si="7"/>
        <v>2.4184459385825159</v>
      </c>
      <c r="V41" s="24" t="e">
        <f t="shared" si="8"/>
        <v>#DIV/0!</v>
      </c>
    </row>
    <row r="42" spans="1:22" x14ac:dyDescent="0.25">
      <c r="A42" s="26" t="s">
        <v>432</v>
      </c>
      <c r="B42" s="27">
        <f>(B41/B33)^(1/($A$41-$A$33))-1</f>
        <v>4.3794613924881265E-3</v>
      </c>
      <c r="C42" s="27">
        <f t="shared" ref="C42:H42" si="19">(C41/C33)^(1/($A$41-$A$33))-1</f>
        <v>1.1596350286183998E-2</v>
      </c>
      <c r="D42" s="27">
        <f t="shared" si="19"/>
        <v>1.4690485094673855E-2</v>
      </c>
      <c r="E42" s="27">
        <f>(E41/E33)^(1/($A$41-$A$33))-1</f>
        <v>1.8401930039755987E-2</v>
      </c>
      <c r="F42" s="27">
        <f t="shared" ref="F42:G42" si="20">E14/E$5</f>
        <v>1.355938848847755E-2</v>
      </c>
      <c r="G42" s="27">
        <f t="shared" si="20"/>
        <v>2.5647949124761798E-2</v>
      </c>
      <c r="H42" s="27">
        <f t="shared" si="19"/>
        <v>1.3147089973740922E-2</v>
      </c>
      <c r="I42" s="27">
        <f t="shared" ref="I42:S42" si="21">(I41/I33)^(1/($A$41-$A$33))-1</f>
        <v>1.4755031367489568E-2</v>
      </c>
      <c r="J42" s="27">
        <f t="shared" si="21"/>
        <v>1.2177357121937238E-2</v>
      </c>
      <c r="K42" s="27">
        <f t="shared" si="21"/>
        <v>9.9262942354467754E-3</v>
      </c>
      <c r="L42" s="27">
        <f t="shared" si="21"/>
        <v>1.5547289692433797E-2</v>
      </c>
      <c r="M42" s="27">
        <f t="shared" si="21"/>
        <v>1.7785486634044112E-2</v>
      </c>
      <c r="N42" s="27">
        <f t="shared" si="21"/>
        <v>3.6346309166932267E-2</v>
      </c>
      <c r="O42" s="27">
        <f t="shared" si="21"/>
        <v>5.3022057276769896E-2</v>
      </c>
      <c r="P42" s="27">
        <f t="shared" si="21"/>
        <v>4.0649274937558211E-2</v>
      </c>
      <c r="Q42" s="27">
        <f t="shared" si="21"/>
        <v>1.8156055835100826E-2</v>
      </c>
      <c r="R42" s="27">
        <f t="shared" si="21"/>
        <v>1.7840691933805441E-2</v>
      </c>
      <c r="S42" s="27">
        <f t="shared" si="21"/>
        <v>2.2902561738095795E-2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0.74</v>
      </c>
      <c r="C44" s="76">
        <v>0.95</v>
      </c>
      <c r="D44" s="76">
        <v>1.1000000000000001</v>
      </c>
      <c r="E44" s="76">
        <v>0.68500000000000005</v>
      </c>
      <c r="F44" s="76">
        <v>0.98</v>
      </c>
      <c r="G44" s="76">
        <v>0.86</v>
      </c>
      <c r="H44" s="76">
        <v>1.1100000000000001</v>
      </c>
      <c r="I44" s="76">
        <v>0.96</v>
      </c>
      <c r="J44" s="76">
        <v>0.82</v>
      </c>
      <c r="K44" s="76"/>
      <c r="L44" s="76"/>
      <c r="M44" s="76"/>
      <c r="N44" s="76">
        <v>1</v>
      </c>
      <c r="O44" s="76"/>
      <c r="P44" s="76"/>
      <c r="Q44" s="76"/>
      <c r="R44" s="76"/>
      <c r="S44" s="76"/>
    </row>
    <row r="45" spans="1:22" x14ac:dyDescent="0.25">
      <c r="B45" s="4"/>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c r="C48" s="4"/>
      <c r="D48" s="4"/>
      <c r="E48" s="4"/>
      <c r="F48" s="4"/>
      <c r="G48" s="4"/>
      <c r="H48" s="4"/>
      <c r="I48" s="4"/>
      <c r="J48" s="4"/>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16" operator="notEqual">
      <formula>0</formula>
    </cfRule>
    <cfRule type="cellIs" dxfId="1" priority="17" operator="equal">
      <formula>0</formula>
    </cfRule>
  </conditionalFormatting>
  <conditionalFormatting sqref="B16:R16">
    <cfRule type="containsText" dxfId="0"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2018-02-26T18:40:40Z</dcterms:modified>
</cp:coreProperties>
</file>