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AMS\NEWAGE_article_coupling\xcel_data\"/>
    </mc:Choice>
  </mc:AlternateContent>
  <bookViews>
    <workbookView xWindow="0" yWindow="0" windowWidth="25200" windowHeight="10095" activeTab="2"/>
  </bookViews>
  <sheets>
    <sheet name="Tabelle1" sheetId="1" r:id="rId1"/>
    <sheet name="tax_pri_cons_NEWAGE" sheetId="2" r:id="rId2"/>
    <sheet name="read_NEWAGE" sheetId="7" r:id="rId3"/>
    <sheet name="read_NEWAGE_first" sheetId="6" r:id="rId4"/>
    <sheet name="VAT_app_EU" sheetId="3" r:id="rId5"/>
    <sheet name="exemptions" sheetId="4" r:id="rId6"/>
  </sheets>
  <definedNames>
    <definedName name="_xlnm._FilterDatabase" localSheetId="2" hidden="1">read_NEWAGE!$A$12:$A$152</definedName>
    <definedName name="_xlnm._FilterDatabase" localSheetId="3" hidden="1">read_NEWAGE_first!$A$12:$A$152</definedName>
    <definedName name="_xlnm.Extract" localSheetId="2">read_NEWAGE!#REF!</definedName>
    <definedName name="_xlnm.Extract" localSheetId="3">read_NEWAGE_first!$C$6</definedName>
  </definedNames>
  <calcPr calcId="162913" calcMode="manual" calcCompleted="0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7" l="1"/>
  <c r="C3" i="7"/>
  <c r="D3" i="7"/>
  <c r="E3" i="7"/>
  <c r="F3" i="7"/>
  <c r="G3" i="7"/>
  <c r="H3" i="7"/>
  <c r="I3" i="7"/>
  <c r="J3" i="7"/>
  <c r="K3" i="7"/>
  <c r="L3" i="7"/>
  <c r="M3" i="7"/>
  <c r="N3" i="7"/>
  <c r="O3" i="7"/>
  <c r="P3" i="7"/>
  <c r="Q3" i="7"/>
  <c r="R3" i="7"/>
  <c r="B4" i="7"/>
  <c r="C4" i="7"/>
  <c r="D4" i="7"/>
  <c r="E4" i="7"/>
  <c r="F4" i="7"/>
  <c r="G4" i="7"/>
  <c r="H4" i="7"/>
  <c r="I4" i="7"/>
  <c r="J4" i="7"/>
  <c r="K4" i="7"/>
  <c r="L4" i="7"/>
  <c r="M4" i="7"/>
  <c r="N4" i="7"/>
  <c r="O4" i="7"/>
  <c r="P4" i="7"/>
  <c r="Q4" i="7"/>
  <c r="R4" i="7"/>
  <c r="B5" i="7"/>
  <c r="C5" i="7"/>
  <c r="D5" i="7"/>
  <c r="E5" i="7"/>
  <c r="F5" i="7"/>
  <c r="G5" i="7"/>
  <c r="H5" i="7"/>
  <c r="I5" i="7"/>
  <c r="J5" i="7"/>
  <c r="K5" i="7"/>
  <c r="L5" i="7"/>
  <c r="M5" i="7"/>
  <c r="N5" i="7"/>
  <c r="O5" i="7"/>
  <c r="P5" i="7"/>
  <c r="Q5" i="7"/>
  <c r="R5" i="7"/>
  <c r="B6" i="7"/>
  <c r="C6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B7" i="7"/>
  <c r="C7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B8" i="7"/>
  <c r="C8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B9" i="7"/>
  <c r="C9" i="7"/>
  <c r="D9" i="7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B10" i="7"/>
  <c r="C10" i="7"/>
  <c r="D10" i="7"/>
  <c r="E10" i="7"/>
  <c r="F10" i="7"/>
  <c r="G10" i="7"/>
  <c r="H10" i="7"/>
  <c r="I10" i="7"/>
  <c r="J10" i="7"/>
  <c r="K10" i="7"/>
  <c r="L10" i="7"/>
  <c r="M10" i="7"/>
  <c r="N10" i="7"/>
  <c r="O10" i="7"/>
  <c r="P10" i="7"/>
  <c r="Q10" i="7"/>
  <c r="R10" i="7"/>
  <c r="C2" i="7"/>
  <c r="D2" i="7"/>
  <c r="E2" i="7"/>
  <c r="F2" i="7"/>
  <c r="G2" i="7"/>
  <c r="H2" i="7"/>
  <c r="I2" i="7"/>
  <c r="J2" i="7"/>
  <c r="K2" i="7"/>
  <c r="L2" i="7"/>
  <c r="M2" i="7"/>
  <c r="N2" i="7"/>
  <c r="O2" i="7"/>
  <c r="P2" i="7"/>
  <c r="Q2" i="7"/>
  <c r="R2" i="7"/>
  <c r="B2" i="7"/>
  <c r="B3" i="6" l="1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B4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B5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B6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B7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B8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B9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B10" i="6"/>
  <c r="C10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C2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B2" i="6"/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2" i="2"/>
  <c r="D32" i="3" l="1"/>
  <c r="D33" i="3"/>
  <c r="D34" i="3"/>
  <c r="D35" i="3"/>
  <c r="D36" i="3"/>
  <c r="D37" i="3"/>
  <c r="D38" i="3"/>
  <c r="D39" i="3"/>
  <c r="D31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2" i="3"/>
</calcChain>
</file>

<file path=xl/sharedStrings.xml><?xml version="1.0" encoding="utf-8"?>
<sst xmlns="http://schemas.openxmlformats.org/spreadsheetml/2006/main" count="968" uniqueCount="126">
  <si>
    <t>Sectors</t>
  </si>
  <si>
    <t>AGR</t>
  </si>
  <si>
    <t>BUI</t>
  </si>
  <si>
    <t>SER</t>
  </si>
  <si>
    <t>TRN</t>
  </si>
  <si>
    <t>IRS</t>
  </si>
  <si>
    <t>NFM</t>
  </si>
  <si>
    <t>NMM</t>
  </si>
  <si>
    <t>CHM</t>
  </si>
  <si>
    <t>PPP</t>
  </si>
  <si>
    <t>FOT</t>
  </si>
  <si>
    <t>MAC</t>
  </si>
  <si>
    <t>MVH</t>
  </si>
  <si>
    <t>ROI</t>
  </si>
  <si>
    <t>ELE</t>
  </si>
  <si>
    <t>COL</t>
  </si>
  <si>
    <t>CRU</t>
  </si>
  <si>
    <t>GAS</t>
  </si>
  <si>
    <t>OIL</t>
  </si>
  <si>
    <t>Regions</t>
  </si>
  <si>
    <t>DEU</t>
  </si>
  <si>
    <t>FRA</t>
  </si>
  <si>
    <t>ITA</t>
  </si>
  <si>
    <t>UKI</t>
  </si>
  <si>
    <t>POL</t>
  </si>
  <si>
    <t>ESP</t>
  </si>
  <si>
    <t>BNL</t>
  </si>
  <si>
    <t>EUN</t>
  </si>
  <si>
    <t>EUS</t>
  </si>
  <si>
    <t>oil</t>
  </si>
  <si>
    <t>gas</t>
  </si>
  <si>
    <t>ppp</t>
  </si>
  <si>
    <t>nmm</t>
  </si>
  <si>
    <t>mvh</t>
  </si>
  <si>
    <t>ele</t>
  </si>
  <si>
    <t>nfm</t>
  </si>
  <si>
    <t>region</t>
  </si>
  <si>
    <t>sector</t>
  </si>
  <si>
    <t>value</t>
  </si>
  <si>
    <t>Member States</t>
  </si>
  <si>
    <t>Code</t>
  </si>
  <si>
    <t>Super-reduced Rate</t>
  </si>
  <si>
    <t>Reduced Rate</t>
  </si>
  <si>
    <t>Standard Rate</t>
  </si>
  <si>
    <t>Parking Rate</t>
  </si>
  <si>
    <t>Belgium</t>
  </si>
  <si>
    <t>BE</t>
  </si>
  <si>
    <t>-</t>
  </si>
  <si>
    <t>6 / 12</t>
  </si>
  <si>
    <t>Bulgaria</t>
  </si>
  <si>
    <t>BG</t>
  </si>
  <si>
    <t>Czech Republic</t>
  </si>
  <si>
    <t>CZ</t>
  </si>
  <si>
    <t>10 / 15</t>
  </si>
  <si>
    <t>Denmark</t>
  </si>
  <si>
    <t>DK</t>
  </si>
  <si>
    <t>Germany</t>
  </si>
  <si>
    <t>DE</t>
  </si>
  <si>
    <t>Estonia</t>
  </si>
  <si>
    <t>EE</t>
  </si>
  <si>
    <t>Ireland</t>
  </si>
  <si>
    <t>IE</t>
  </si>
  <si>
    <t>4.8</t>
  </si>
  <si>
    <t>9 / 13.5</t>
  </si>
  <si>
    <t>13.5</t>
  </si>
  <si>
    <t>Greece</t>
  </si>
  <si>
    <t>EL</t>
  </si>
  <si>
    <t>6 / 13</t>
  </si>
  <si>
    <t>Spain</t>
  </si>
  <si>
    <t>ES</t>
  </si>
  <si>
    <t>France</t>
  </si>
  <si>
    <t>FR</t>
  </si>
  <si>
    <t>2.1</t>
  </si>
  <si>
    <t>5.5 / 10</t>
  </si>
  <si>
    <t>Croatia</t>
  </si>
  <si>
    <t>HR</t>
  </si>
  <si>
    <t>5 / 13</t>
  </si>
  <si>
    <t>Italy</t>
  </si>
  <si>
    <t>IT</t>
  </si>
  <si>
    <t>5 / 10</t>
  </si>
  <si>
    <t>Cyprus</t>
  </si>
  <si>
    <t>CY</t>
  </si>
  <si>
    <t>5 / 9</t>
  </si>
  <si>
    <t>Latvia</t>
  </si>
  <si>
    <t>LV</t>
  </si>
  <si>
    <t xml:space="preserve"> 5  / 12</t>
  </si>
  <si>
    <t>Lithuania</t>
  </si>
  <si>
    <t>LT</t>
  </si>
  <si>
    <t>Luxembourg</t>
  </si>
  <si>
    <t>LU</t>
  </si>
  <si>
    <t>Hungary</t>
  </si>
  <si>
    <t>HU</t>
  </si>
  <si>
    <t>5 / 18</t>
  </si>
  <si>
    <t>Malta</t>
  </si>
  <si>
    <t>MT</t>
  </si>
  <si>
    <t>5 / 7</t>
  </si>
  <si>
    <t>Netherlands</t>
  </si>
  <si>
    <t>NL</t>
  </si>
  <si>
    <t>Austria</t>
  </si>
  <si>
    <t>AT</t>
  </si>
  <si>
    <t>10 / 13</t>
  </si>
  <si>
    <t>Poland</t>
  </si>
  <si>
    <t>PL</t>
  </si>
  <si>
    <t>5 / 8</t>
  </si>
  <si>
    <t>Portugal</t>
  </si>
  <si>
    <t>PT</t>
  </si>
  <si>
    <t>Romania</t>
  </si>
  <si>
    <t>RO</t>
  </si>
  <si>
    <t>Slovenia</t>
  </si>
  <si>
    <t>SI</t>
  </si>
  <si>
    <t>9.5</t>
  </si>
  <si>
    <t>Slovakia</t>
  </si>
  <si>
    <t>SK</t>
  </si>
  <si>
    <t>Finland</t>
  </si>
  <si>
    <t>FI</t>
  </si>
  <si>
    <t>10 /14</t>
  </si>
  <si>
    <t>Sweden</t>
  </si>
  <si>
    <t>SE</t>
  </si>
  <si>
    <t>United Kingdom</t>
  </si>
  <si>
    <t>UK</t>
  </si>
  <si>
    <t>standard rate in decimals</t>
  </si>
  <si>
    <t>NEWAGE</t>
  </si>
  <si>
    <t>Value w/out vat</t>
  </si>
  <si>
    <t>Region</t>
  </si>
  <si>
    <t>Sector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</si>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</sst>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2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16" fontId="1" fillId="0" borderId="1" xfId="0" applyNumberFormat="1" applyFont="1" applyBorder="1" applyAlignment="1">
      <alignment horizontal="center" vertical="center" wrapText="1"/>
    </xf>
    <xf numFmtId="17" fontId="1" fillId="0" borderId="1" xfId="0" applyNumberFormat="1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17" fontId="1" fillId="0" borderId="1" xfId="0" quotePrefix="1" applyNumberFormat="1" applyFont="1" applyBorder="1" applyAlignment="1">
      <alignment horizontal="center" vertical="center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E12" sqref="E12"/>
    </sheetView>
  </sheetViews>
  <sheetFormatPr baseColWidth="10" defaultRowHeight="15" x14ac:dyDescent="0.25"/>
  <sheetData>
    <row r="1" spans="1:2" x14ac:dyDescent="0.25">
      <c r="A1" t="s">
        <v>0</v>
      </c>
      <c r="B1" t="s">
        <v>19</v>
      </c>
    </row>
    <row r="2" spans="1:2" x14ac:dyDescent="0.25">
      <c r="A2" t="s">
        <v>1</v>
      </c>
      <c r="B2" t="s">
        <v>20</v>
      </c>
    </row>
    <row r="3" spans="1:2" x14ac:dyDescent="0.25">
      <c r="A3" t="s">
        <v>2</v>
      </c>
      <c r="B3" t="s">
        <v>21</v>
      </c>
    </row>
    <row r="4" spans="1:2" x14ac:dyDescent="0.25">
      <c r="A4" t="s">
        <v>3</v>
      </c>
      <c r="B4" t="s">
        <v>22</v>
      </c>
    </row>
    <row r="5" spans="1:2" x14ac:dyDescent="0.25">
      <c r="A5" t="s">
        <v>4</v>
      </c>
      <c r="B5" t="s">
        <v>23</v>
      </c>
    </row>
    <row r="6" spans="1:2" x14ac:dyDescent="0.25">
      <c r="A6" t="s">
        <v>5</v>
      </c>
      <c r="B6" t="s">
        <v>24</v>
      </c>
    </row>
    <row r="7" spans="1:2" x14ac:dyDescent="0.25">
      <c r="A7" t="s">
        <v>6</v>
      </c>
      <c r="B7" t="s">
        <v>25</v>
      </c>
    </row>
    <row r="8" spans="1:2" x14ac:dyDescent="0.25">
      <c r="A8" t="s">
        <v>7</v>
      </c>
      <c r="B8" t="s">
        <v>26</v>
      </c>
    </row>
    <row r="9" spans="1:2" x14ac:dyDescent="0.25">
      <c r="A9" t="s">
        <v>8</v>
      </c>
      <c r="B9" t="s">
        <v>27</v>
      </c>
    </row>
    <row r="10" spans="1:2" x14ac:dyDescent="0.25">
      <c r="A10" t="s">
        <v>9</v>
      </c>
      <c r="B10" t="s">
        <v>28</v>
      </c>
    </row>
    <row r="11" spans="1:2" x14ac:dyDescent="0.25">
      <c r="A11" t="s">
        <v>10</v>
      </c>
    </row>
    <row r="12" spans="1:2" x14ac:dyDescent="0.25">
      <c r="A12" t="s">
        <v>11</v>
      </c>
    </row>
    <row r="13" spans="1:2" x14ac:dyDescent="0.25">
      <c r="A13" t="s">
        <v>12</v>
      </c>
    </row>
    <row r="14" spans="1:2" x14ac:dyDescent="0.25">
      <c r="A14" t="s">
        <v>13</v>
      </c>
    </row>
    <row r="15" spans="1:2" x14ac:dyDescent="0.25">
      <c r="A15" t="s">
        <v>14</v>
      </c>
    </row>
    <row r="16" spans="1:2" x14ac:dyDescent="0.25">
      <c r="A16" t="s">
        <v>15</v>
      </c>
    </row>
    <row r="17" spans="1:1" x14ac:dyDescent="0.25">
      <c r="A17" t="s">
        <v>16</v>
      </c>
    </row>
    <row r="18" spans="1:1" x14ac:dyDescent="0.25">
      <c r="A18" t="s">
        <v>17</v>
      </c>
    </row>
    <row r="19" spans="1:1" x14ac:dyDescent="0.25">
      <c r="A19" t="s">
        <v>18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2"/>
  <sheetViews>
    <sheetView topLeftCell="A10" workbookViewId="0">
      <selection activeCell="B1" sqref="B1"/>
    </sheetView>
  </sheetViews>
  <sheetFormatPr baseColWidth="10" defaultRowHeight="15" x14ac:dyDescent="0.25"/>
  <sheetData>
    <row r="1" spans="1:4" x14ac:dyDescent="0.25">
      <c r="A1" t="s">
        <v>36</v>
      </c>
      <c r="B1" t="s">
        <v>37</v>
      </c>
      <c r="C1" t="s">
        <v>38</v>
      </c>
      <c r="D1" t="s">
        <v>122</v>
      </c>
    </row>
    <row r="2" spans="1:4" x14ac:dyDescent="0.25">
      <c r="A2" t="s">
        <v>21</v>
      </c>
      <c r="B2" t="s">
        <v>29</v>
      </c>
      <c r="C2">
        <v>1.1827691654978101</v>
      </c>
      <c r="D2">
        <f>C2-IF(exemptions!C2&lt;&gt;"no",exemptions!C2,VLOOKUP($A2,VAT_app_EU!$C$31:$D$39,2,FALSE))</f>
        <v>0.98276916549781013</v>
      </c>
    </row>
    <row r="3" spans="1:4" x14ac:dyDescent="0.25">
      <c r="A3" t="s">
        <v>21</v>
      </c>
      <c r="B3" t="s">
        <v>30</v>
      </c>
      <c r="C3">
        <v>0.49967084078467999</v>
      </c>
      <c r="D3" s="3">
        <f>C3-IF(exemptions!C3&lt;&gt;"no",exemptions!C3,VLOOKUP($A3,VAT_app_EU!$C$31:$D$39,2,FALSE))</f>
        <v>0.29967084078467998</v>
      </c>
    </row>
    <row r="4" spans="1:4" x14ac:dyDescent="0.25">
      <c r="A4" t="s">
        <v>21</v>
      </c>
      <c r="B4" t="s">
        <v>31</v>
      </c>
      <c r="C4">
        <v>0.17380665620824801</v>
      </c>
      <c r="D4" s="3">
        <f>C4-IF(exemptions!C4&lt;&gt;"no",exemptions!C4,VLOOKUP($A4,VAT_app_EU!$C$31:$D$39,2,FALSE))</f>
        <v>0.11880665620824801</v>
      </c>
    </row>
    <row r="5" spans="1:4" x14ac:dyDescent="0.25">
      <c r="A5" t="s">
        <v>21</v>
      </c>
      <c r="B5" t="s">
        <v>32</v>
      </c>
      <c r="C5">
        <v>0.24982778878240999</v>
      </c>
      <c r="D5" s="3">
        <f>C5-IF(exemptions!C5&lt;&gt;"no",exemptions!C5,VLOOKUP($A5,VAT_app_EU!$C$31:$D$39,2,FALSE))</f>
        <v>4.9827788782409982E-2</v>
      </c>
    </row>
    <row r="6" spans="1:4" x14ac:dyDescent="0.25">
      <c r="A6" t="s">
        <v>21</v>
      </c>
      <c r="B6" t="s">
        <v>35</v>
      </c>
      <c r="C6">
        <v>0.26057083344344401</v>
      </c>
      <c r="D6" s="3">
        <f>C6-IF(exemptions!C6&lt;&gt;"no",exemptions!C6,VLOOKUP($A6,VAT_app_EU!$C$31:$D$39,2,FALSE))</f>
        <v>6.0570833443443994E-2</v>
      </c>
    </row>
    <row r="7" spans="1:4" x14ac:dyDescent="0.25">
      <c r="A7" t="s">
        <v>21</v>
      </c>
      <c r="B7" t="s">
        <v>33</v>
      </c>
      <c r="C7">
        <v>0.18512710591520801</v>
      </c>
      <c r="D7" s="3">
        <f>C7-IF(exemptions!C7&lt;&gt;"no",exemptions!C7,VLOOKUP($A7,VAT_app_EU!$C$31:$D$39,2,FALSE))</f>
        <v>-1.4872894084792004E-2</v>
      </c>
    </row>
    <row r="8" spans="1:4" x14ac:dyDescent="0.25">
      <c r="A8" t="s">
        <v>21</v>
      </c>
      <c r="B8" t="s">
        <v>34</v>
      </c>
      <c r="C8">
        <v>0.46389496795230101</v>
      </c>
      <c r="D8" s="3">
        <f>C8-IF(exemptions!C8&lt;&gt;"no",exemptions!C8,VLOOKUP($A8,VAT_app_EU!$C$31:$D$39,2,FALSE))</f>
        <v>0.263894967952301</v>
      </c>
    </row>
    <row r="9" spans="1:4" x14ac:dyDescent="0.25">
      <c r="A9" t="s">
        <v>21</v>
      </c>
      <c r="B9" t="s">
        <v>15</v>
      </c>
      <c r="C9">
        <v>0.23548774883514301</v>
      </c>
      <c r="D9" s="3">
        <f>C9-IF(exemptions!C9&lt;&gt;"no",exemptions!C9,VLOOKUP($A9,VAT_app_EU!$C$31:$D$39,2,FALSE))</f>
        <v>3.5487748835142996E-2</v>
      </c>
    </row>
    <row r="10" spans="1:4" x14ac:dyDescent="0.25">
      <c r="A10" t="s">
        <v>21</v>
      </c>
      <c r="B10" t="s">
        <v>8</v>
      </c>
      <c r="C10">
        <v>0.20736646074881701</v>
      </c>
      <c r="D10" s="3">
        <f>C10-IF(exemptions!C10&lt;&gt;"no",exemptions!C10,VLOOKUP($A10,VAT_app_EU!$C$31:$D$39,2,FALSE))</f>
        <v>0.18636646074881702</v>
      </c>
    </row>
    <row r="11" spans="1:4" x14ac:dyDescent="0.25">
      <c r="A11" t="s">
        <v>21</v>
      </c>
      <c r="B11" t="s">
        <v>5</v>
      </c>
      <c r="C11">
        <v>0.26047281895214802</v>
      </c>
      <c r="D11" s="3">
        <f>C11-IF(exemptions!C11&lt;&gt;"no",exemptions!C11,VLOOKUP($A11,VAT_app_EU!$C$31:$D$39,2,FALSE))</f>
        <v>6.0472818952148011E-2</v>
      </c>
    </row>
    <row r="12" spans="1:4" x14ac:dyDescent="0.25">
      <c r="A12" t="s">
        <v>21</v>
      </c>
      <c r="B12" t="s">
        <v>11</v>
      </c>
      <c r="C12">
        <v>0.284815397040796</v>
      </c>
      <c r="D12" s="3">
        <f>C12-IF(exemptions!C12&lt;&gt;"no",exemptions!C12,VLOOKUP($A12,VAT_app_EU!$C$31:$D$39,2,FALSE))</f>
        <v>8.4815397040795992E-2</v>
      </c>
    </row>
    <row r="13" spans="1:4" x14ac:dyDescent="0.25">
      <c r="A13" t="s">
        <v>21</v>
      </c>
      <c r="B13" t="s">
        <v>10</v>
      </c>
      <c r="C13">
        <v>0.20386164459401601</v>
      </c>
      <c r="D13" s="3">
        <f>C13-IF(exemptions!C13&lt;&gt;"no",exemptions!C13,VLOOKUP($A13,VAT_app_EU!$C$31:$D$39,2,FALSE))</f>
        <v>0.18286164459401602</v>
      </c>
    </row>
    <row r="14" spans="1:4" x14ac:dyDescent="0.25">
      <c r="A14" t="s">
        <v>21</v>
      </c>
      <c r="B14" t="s">
        <v>13</v>
      </c>
      <c r="C14">
        <v>0.22252509242409299</v>
      </c>
      <c r="D14" s="3">
        <f>C14-IF(exemptions!C14&lt;&gt;"no",exemptions!C14,VLOOKUP($A14,VAT_app_EU!$C$31:$D$39,2,FALSE))</f>
        <v>2.252509242409298E-2</v>
      </c>
    </row>
    <row r="15" spans="1:4" x14ac:dyDescent="0.25">
      <c r="A15" t="s">
        <v>21</v>
      </c>
      <c r="B15" t="s">
        <v>2</v>
      </c>
      <c r="C15">
        <v>0.32287712263135099</v>
      </c>
      <c r="D15" s="3">
        <f>C15-IF(exemptions!C15&lt;&gt;"no",exemptions!C15,VLOOKUP($A15,VAT_app_EU!$C$31:$D$39,2,FALSE))</f>
        <v>0.26787712263135099</v>
      </c>
    </row>
    <row r="16" spans="1:4" x14ac:dyDescent="0.25">
      <c r="A16" t="s">
        <v>21</v>
      </c>
      <c r="B16" t="s">
        <v>4</v>
      </c>
      <c r="C16">
        <v>-4.0204983456865899E-2</v>
      </c>
      <c r="D16" s="3">
        <f>C16-IF(exemptions!C16&lt;&gt;"no",exemptions!C16,VLOOKUP($A16,VAT_app_EU!$C$31:$D$39,2,FALSE))</f>
        <v>-0.14020498345686591</v>
      </c>
    </row>
    <row r="17" spans="1:4" x14ac:dyDescent="0.25">
      <c r="A17" t="s">
        <v>21</v>
      </c>
      <c r="B17" t="s">
        <v>1</v>
      </c>
      <c r="C17">
        <v>1.8877481451310098E-2</v>
      </c>
      <c r="D17" s="3">
        <f>C17-IF(exemptions!C17&lt;&gt;"no",exemptions!C17,VLOOKUP($A17,VAT_app_EU!$C$31:$D$39,2,FALSE))</f>
        <v>-8.1122518548689904E-2</v>
      </c>
    </row>
    <row r="18" spans="1:4" x14ac:dyDescent="0.25">
      <c r="A18" t="s">
        <v>21</v>
      </c>
      <c r="B18" t="s">
        <v>3</v>
      </c>
      <c r="C18">
        <v>9.2701978608002902E-2</v>
      </c>
      <c r="D18" s="3">
        <f>C18-IF(exemptions!C18&lt;&gt;"no",exemptions!C18,VLOOKUP($A18,VAT_app_EU!$C$31:$D$39,2,FALSE))</f>
        <v>-0.10729802139199711</v>
      </c>
    </row>
    <row r="19" spans="1:4" x14ac:dyDescent="0.25">
      <c r="A19" t="s">
        <v>20</v>
      </c>
      <c r="B19" t="s">
        <v>29</v>
      </c>
      <c r="C19">
        <v>0.67886011358672305</v>
      </c>
      <c r="D19" s="3">
        <f>C19-IF(exemptions!C19&lt;&gt;"no",exemptions!C19,VLOOKUP($A19,VAT_app_EU!$C$31:$D$39,2,FALSE))</f>
        <v>0.48886011358672304</v>
      </c>
    </row>
    <row r="20" spans="1:4" x14ac:dyDescent="0.25">
      <c r="A20" t="s">
        <v>20</v>
      </c>
      <c r="B20" t="s">
        <v>30</v>
      </c>
      <c r="C20">
        <v>0.76552495750038796</v>
      </c>
      <c r="D20" s="3">
        <f>C20-IF(exemptions!C20&lt;&gt;"no",exemptions!C20,VLOOKUP($A20,VAT_app_EU!$C$31:$D$39,2,FALSE))</f>
        <v>0.57552495750038801</v>
      </c>
    </row>
    <row r="21" spans="1:4" x14ac:dyDescent="0.25">
      <c r="A21" t="s">
        <v>20</v>
      </c>
      <c r="B21" t="s">
        <v>31</v>
      </c>
      <c r="C21">
        <v>0.11282224058665601</v>
      </c>
      <c r="D21" s="3">
        <f>C21-IF(exemptions!C21&lt;&gt;"no",exemptions!C21,VLOOKUP($A21,VAT_app_EU!$C$31:$D$39,2,FALSE))</f>
        <v>4.2822240586655999E-2</v>
      </c>
    </row>
    <row r="22" spans="1:4" x14ac:dyDescent="0.25">
      <c r="A22" t="s">
        <v>20</v>
      </c>
      <c r="B22" t="s">
        <v>32</v>
      </c>
      <c r="C22">
        <v>0.206069922945812</v>
      </c>
      <c r="D22" s="3">
        <f>C22-IF(exemptions!C22&lt;&gt;"no",exemptions!C22,VLOOKUP($A22,VAT_app_EU!$C$31:$D$39,2,FALSE))</f>
        <v>1.6069922945811999E-2</v>
      </c>
    </row>
    <row r="23" spans="1:4" x14ac:dyDescent="0.25">
      <c r="A23" t="s">
        <v>20</v>
      </c>
      <c r="B23" t="s">
        <v>33</v>
      </c>
      <c r="C23">
        <v>0.102032666146207</v>
      </c>
      <c r="D23" s="3">
        <f>C23-IF(exemptions!C23&lt;&gt;"no",exemptions!C23,VLOOKUP($A23,VAT_app_EU!$C$31:$D$39,2,FALSE))</f>
        <v>-8.7967333853793003E-2</v>
      </c>
    </row>
    <row r="24" spans="1:4" x14ac:dyDescent="0.25">
      <c r="A24" t="s">
        <v>20</v>
      </c>
      <c r="B24" t="s">
        <v>34</v>
      </c>
      <c r="C24">
        <v>1.1019029005768799</v>
      </c>
      <c r="D24" s="3">
        <f>C24-IF(exemptions!C24&lt;&gt;"no",exemptions!C24,VLOOKUP($A24,VAT_app_EU!$C$31:$D$39,2,FALSE))</f>
        <v>0.91190290057687995</v>
      </c>
    </row>
    <row r="25" spans="1:4" x14ac:dyDescent="0.25">
      <c r="A25" t="s">
        <v>20</v>
      </c>
      <c r="B25" t="s">
        <v>15</v>
      </c>
      <c r="C25">
        <v>0.397785541723994</v>
      </c>
      <c r="D25" s="3">
        <f>C25-IF(exemptions!C25&lt;&gt;"no",exemptions!C25,VLOOKUP($A25,VAT_app_EU!$C$31:$D$39,2,FALSE))</f>
        <v>0.20778554172399399</v>
      </c>
    </row>
    <row r="26" spans="1:4" x14ac:dyDescent="0.25">
      <c r="A26" t="s">
        <v>20</v>
      </c>
      <c r="B26" t="s">
        <v>16</v>
      </c>
      <c r="C26">
        <v>0.24657800006986999</v>
      </c>
      <c r="D26" s="3">
        <f>C26-IF(exemptions!C26&lt;&gt;"no",exemptions!C26,VLOOKUP($A26,VAT_app_EU!$C$31:$D$39,2,FALSE))</f>
        <v>5.6578000069869988E-2</v>
      </c>
    </row>
    <row r="27" spans="1:4" x14ac:dyDescent="0.25">
      <c r="A27" t="s">
        <v>20</v>
      </c>
      <c r="B27" t="s">
        <v>8</v>
      </c>
      <c r="C27">
        <v>0.22550132338892101</v>
      </c>
      <c r="D27" s="3">
        <f>C27-IF(exemptions!C27&lt;&gt;"no",exemptions!C27,VLOOKUP($A27,VAT_app_EU!$C$31:$D$39,2,FALSE))</f>
        <v>3.5501323388921008E-2</v>
      </c>
    </row>
    <row r="28" spans="1:4" x14ac:dyDescent="0.25">
      <c r="A28" t="s">
        <v>20</v>
      </c>
      <c r="B28" t="s">
        <v>11</v>
      </c>
      <c r="C28">
        <v>0.26780665606981602</v>
      </c>
      <c r="D28" s="3">
        <f>C28-IF(exemptions!C28&lt;&gt;"no",exemptions!C28,VLOOKUP($A28,VAT_app_EU!$C$31:$D$39,2,FALSE))</f>
        <v>7.7806656069816016E-2</v>
      </c>
    </row>
    <row r="29" spans="1:4" x14ac:dyDescent="0.25">
      <c r="A29" t="s">
        <v>20</v>
      </c>
      <c r="B29" t="s">
        <v>10</v>
      </c>
      <c r="C29">
        <v>0.15098154347090101</v>
      </c>
      <c r="D29" s="3">
        <f>C29-IF(exemptions!C29&lt;&gt;"no",exemptions!C29,VLOOKUP($A29,VAT_app_EU!$C$31:$D$39,2,FALSE))</f>
        <v>8.0981543470901002E-2</v>
      </c>
    </row>
    <row r="30" spans="1:4" x14ac:dyDescent="0.25">
      <c r="A30" t="s">
        <v>20</v>
      </c>
      <c r="B30" t="s">
        <v>13</v>
      </c>
      <c r="C30">
        <v>0.122860505638582</v>
      </c>
      <c r="D30" s="3">
        <f>C30-IF(exemptions!C30&lt;&gt;"no",exemptions!C30,VLOOKUP($A30,VAT_app_EU!$C$31:$D$39,2,FALSE))</f>
        <v>-6.7139494361418001E-2</v>
      </c>
    </row>
    <row r="31" spans="1:4" x14ac:dyDescent="0.25">
      <c r="A31" t="s">
        <v>20</v>
      </c>
      <c r="B31" t="s">
        <v>2</v>
      </c>
      <c r="C31">
        <v>0.40213800804761601</v>
      </c>
      <c r="D31" s="3">
        <f>C31-IF(exemptions!C31&lt;&gt;"no",exemptions!C31,VLOOKUP($A31,VAT_app_EU!$C$31:$D$39,2,FALSE))</f>
        <v>0.21213800804761601</v>
      </c>
    </row>
    <row r="32" spans="1:4" x14ac:dyDescent="0.25">
      <c r="A32" t="s">
        <v>20</v>
      </c>
      <c r="B32" t="s">
        <v>4</v>
      </c>
      <c r="C32">
        <v>7.9546949485386306E-2</v>
      </c>
      <c r="D32" s="3">
        <f>C32-IF(exemptions!C32&lt;&gt;"no",exemptions!C32,VLOOKUP($A32,VAT_app_EU!$C$31:$D$39,2,FALSE))</f>
        <v>9.5469494853862996E-3</v>
      </c>
    </row>
    <row r="33" spans="1:7" x14ac:dyDescent="0.25">
      <c r="A33" t="s">
        <v>20</v>
      </c>
      <c r="B33" t="s">
        <v>1</v>
      </c>
      <c r="C33">
        <v>-1.0677378362786601E-2</v>
      </c>
      <c r="D33" s="3">
        <f>C33-IF(exemptions!C33&lt;&gt;"no",exemptions!C33,VLOOKUP($A33,VAT_app_EU!$C$31:$D$39,2,FALSE))</f>
        <v>-8.06773783627866E-2</v>
      </c>
    </row>
    <row r="34" spans="1:7" x14ac:dyDescent="0.25">
      <c r="A34" t="s">
        <v>20</v>
      </c>
      <c r="B34" t="s">
        <v>3</v>
      </c>
      <c r="C34">
        <v>6.5279774471208502E-2</v>
      </c>
      <c r="D34" s="3">
        <f>C34-IF(exemptions!C34&lt;&gt;"no",exemptions!C34,VLOOKUP($A34,VAT_app_EU!$C$31:$D$39,2,FALSE))</f>
        <v>-0.1247202255287915</v>
      </c>
    </row>
    <row r="35" spans="1:7" x14ac:dyDescent="0.25">
      <c r="A35" t="s">
        <v>22</v>
      </c>
      <c r="B35" t="s">
        <v>29</v>
      </c>
      <c r="C35">
        <v>1.2061957455843499</v>
      </c>
      <c r="D35" s="3">
        <f>C35-IF(exemptions!C35&lt;&gt;"no",exemptions!C35,VLOOKUP($A35,VAT_app_EU!$C$31:$D$39,2,FALSE))</f>
        <v>0.98619574558434997</v>
      </c>
    </row>
    <row r="36" spans="1:7" x14ac:dyDescent="0.25">
      <c r="A36" t="s">
        <v>22</v>
      </c>
      <c r="B36" t="s">
        <v>30</v>
      </c>
      <c r="C36">
        <v>1.03498717893674</v>
      </c>
      <c r="D36" s="3">
        <f>C36-IF(exemptions!C36&lt;&gt;"no",exemptions!C36,VLOOKUP($A36,VAT_app_EU!$C$31:$D$39,2,FALSE))</f>
        <v>0.81498717893674</v>
      </c>
    </row>
    <row r="37" spans="1:7" x14ac:dyDescent="0.25">
      <c r="A37" t="s">
        <v>22</v>
      </c>
      <c r="B37" t="s">
        <v>31</v>
      </c>
      <c r="C37">
        <v>0.15242941926718001</v>
      </c>
      <c r="D37" s="3">
        <f>C37-IF(exemptions!C37&lt;&gt;"no",exemptions!C37,VLOOKUP($A37,VAT_app_EU!$C$31:$D$39,2,FALSE))</f>
        <v>0.11242941926718</v>
      </c>
    </row>
    <row r="38" spans="1:7" x14ac:dyDescent="0.25">
      <c r="A38" t="s">
        <v>22</v>
      </c>
      <c r="B38" t="s">
        <v>32</v>
      </c>
      <c r="C38">
        <v>0.107053445280406</v>
      </c>
      <c r="D38" s="3">
        <f>C38-IF(exemptions!C38&lt;&gt;"no",exemptions!C38,VLOOKUP($A38,VAT_app_EU!$C$31:$D$39,2,FALSE))</f>
        <v>-0.112946554719594</v>
      </c>
    </row>
    <row r="39" spans="1:7" x14ac:dyDescent="0.25">
      <c r="A39" t="s">
        <v>22</v>
      </c>
      <c r="B39" t="s">
        <v>33</v>
      </c>
      <c r="C39">
        <v>0.110552020303135</v>
      </c>
      <c r="D39" s="3">
        <f>C39-IF(exemptions!C39&lt;&gt;"no",exemptions!C39,VLOOKUP($A39,VAT_app_EU!$C$31:$D$39,2,FALSE))</f>
        <v>-0.109447979696865</v>
      </c>
    </row>
    <row r="40" spans="1:7" x14ac:dyDescent="0.25">
      <c r="A40" t="s">
        <v>22</v>
      </c>
      <c r="B40" t="s">
        <v>34</v>
      </c>
      <c r="C40">
        <v>0.37823906892694897</v>
      </c>
      <c r="D40" s="3">
        <f>C40-IF(exemptions!C40&lt;&gt;"no",exemptions!C40,VLOOKUP($A40,VAT_app_EU!$C$31:$D$39,2,FALSE))</f>
        <v>0.15823906892694897</v>
      </c>
    </row>
    <row r="41" spans="1:7" x14ac:dyDescent="0.25">
      <c r="A41" t="s">
        <v>22</v>
      </c>
      <c r="B41" t="s">
        <v>15</v>
      </c>
      <c r="C41">
        <v>0.252331988112172</v>
      </c>
      <c r="D41" s="3">
        <f>C41-IF(exemptions!C41&lt;&gt;"no",exemptions!C41,VLOOKUP($A41,VAT_app_EU!$C$31:$D$39,2,FALSE))</f>
        <v>3.2331988112172E-2</v>
      </c>
    </row>
    <row r="42" spans="1:7" x14ac:dyDescent="0.25">
      <c r="A42" t="s">
        <v>22</v>
      </c>
      <c r="B42" t="s">
        <v>8</v>
      </c>
      <c r="C42">
        <v>0.118775905759784</v>
      </c>
      <c r="D42" s="3">
        <f>C42-IF(exemptions!C42&lt;&gt;"no",exemptions!C42,VLOOKUP($A42,VAT_app_EU!$C$31:$D$39,2,FALSE))</f>
        <v>1.8775905759783995E-2</v>
      </c>
    </row>
    <row r="43" spans="1:7" x14ac:dyDescent="0.25">
      <c r="A43" t="s">
        <v>22</v>
      </c>
      <c r="B43" t="s">
        <v>11</v>
      </c>
      <c r="C43">
        <v>0.15202930371881701</v>
      </c>
      <c r="D43" s="3">
        <f>C43-IF(exemptions!C43&lt;&gt;"no",exemptions!C43,VLOOKUP($A43,VAT_app_EU!$C$31:$D$39,2,FALSE))</f>
        <v>-6.7970696281182991E-2</v>
      </c>
      <c r="G43" s="3" t="s">
        <v>31</v>
      </c>
    </row>
    <row r="44" spans="1:7" x14ac:dyDescent="0.25">
      <c r="A44" t="s">
        <v>22</v>
      </c>
      <c r="B44" t="s">
        <v>10</v>
      </c>
      <c r="C44">
        <v>0.13931091332128201</v>
      </c>
      <c r="D44" s="3">
        <f>C44-IF(exemptions!C44&lt;&gt;"no",exemptions!C44,VLOOKUP($A44,VAT_app_EU!$C$31:$D$39,2,FALSE))</f>
        <v>9.9310913321282002E-2</v>
      </c>
      <c r="G44" s="3" t="s">
        <v>8</v>
      </c>
    </row>
    <row r="45" spans="1:7" x14ac:dyDescent="0.25">
      <c r="A45" t="s">
        <v>22</v>
      </c>
      <c r="B45" t="s">
        <v>13</v>
      </c>
      <c r="C45">
        <v>0.14076004487333299</v>
      </c>
      <c r="D45" s="3">
        <f>C45-IF(exemptions!C45&lt;&gt;"no",exemptions!C45,VLOOKUP($A45,VAT_app_EU!$C$31:$D$39,2,FALSE))</f>
        <v>-7.9239955126667011E-2</v>
      </c>
      <c r="G45" s="3" t="s">
        <v>10</v>
      </c>
    </row>
    <row r="46" spans="1:7" x14ac:dyDescent="0.25">
      <c r="A46" t="s">
        <v>22</v>
      </c>
      <c r="B46" t="s">
        <v>2</v>
      </c>
      <c r="C46">
        <v>0.32964186222865499</v>
      </c>
      <c r="D46" s="3">
        <f>C46-IF(exemptions!C46&lt;&gt;"no",exemptions!C46,VLOOKUP($A46,VAT_app_EU!$C$31:$D$39,2,FALSE))</f>
        <v>0.28964186222865501</v>
      </c>
      <c r="G46" s="3" t="s">
        <v>4</v>
      </c>
    </row>
    <row r="47" spans="1:7" x14ac:dyDescent="0.25">
      <c r="A47" t="s">
        <v>22</v>
      </c>
      <c r="B47" t="s">
        <v>4</v>
      </c>
      <c r="C47">
        <v>-4.9787470799206097E-2</v>
      </c>
      <c r="D47" s="3">
        <f>C47-IF(exemptions!C47&lt;&gt;"no",exemptions!C47,VLOOKUP($A47,VAT_app_EU!$C$31:$D$39,2,FALSE))</f>
        <v>-9.9787470799206107E-2</v>
      </c>
      <c r="G47" s="3" t="s">
        <v>1</v>
      </c>
    </row>
    <row r="48" spans="1:7" x14ac:dyDescent="0.25">
      <c r="A48" t="s">
        <v>22</v>
      </c>
      <c r="B48" t="s">
        <v>1</v>
      </c>
      <c r="C48">
        <v>-3.48186651424553E-3</v>
      </c>
      <c r="D48" s="3">
        <f>C48-IF(exemptions!C48&lt;&gt;"no",exemptions!C48,VLOOKUP($A48,VAT_app_EU!$C$31:$D$39,2,FALSE))</f>
        <v>-4.3481866514245529E-2</v>
      </c>
      <c r="G48" s="3" t="s">
        <v>3</v>
      </c>
    </row>
    <row r="49" spans="1:4" x14ac:dyDescent="0.25">
      <c r="A49" t="s">
        <v>22</v>
      </c>
      <c r="B49" t="s">
        <v>3</v>
      </c>
      <c r="C49">
        <v>7.9708667908063094E-2</v>
      </c>
      <c r="D49" s="3">
        <f>C49-IF(exemptions!C49&lt;&gt;"no",exemptions!C49,VLOOKUP($A49,VAT_app_EU!$C$31:$D$39,2,FALSE))</f>
        <v>-0.14029133209193689</v>
      </c>
    </row>
    <row r="50" spans="1:4" x14ac:dyDescent="0.25">
      <c r="A50" t="s">
        <v>24</v>
      </c>
      <c r="B50" t="s">
        <v>29</v>
      </c>
      <c r="C50">
        <v>0.959328823951065</v>
      </c>
      <c r="D50" s="3">
        <f>C50-IF(exemptions!C50&lt;&gt;"no",exemptions!C50,VLOOKUP($A50,VAT_app_EU!$C$31:$D$39,2,FALSE))</f>
        <v>0.72932882395106502</v>
      </c>
    </row>
    <row r="51" spans="1:4" x14ac:dyDescent="0.25">
      <c r="A51" t="s">
        <v>24</v>
      </c>
      <c r="B51" t="s">
        <v>30</v>
      </c>
      <c r="C51">
        <v>0.494777769744425</v>
      </c>
      <c r="D51" s="3">
        <f>C51-IF(exemptions!C51&lt;&gt;"no",exemptions!C51,VLOOKUP($A51,VAT_app_EU!$C$31:$D$39,2,FALSE))</f>
        <v>0.26477776974442502</v>
      </c>
    </row>
    <row r="52" spans="1:4" x14ac:dyDescent="0.25">
      <c r="A52" t="s">
        <v>24</v>
      </c>
      <c r="B52" t="s">
        <v>31</v>
      </c>
      <c r="C52">
        <v>0.14029774801201</v>
      </c>
      <c r="D52" s="3">
        <f>C52-IF(exemptions!C52&lt;&gt;"no",exemptions!C52,VLOOKUP($A52,VAT_app_EU!$C$31:$D$39,2,FALSE))</f>
        <v>9.0297748012010001E-2</v>
      </c>
    </row>
    <row r="53" spans="1:4" x14ac:dyDescent="0.25">
      <c r="A53" t="s">
        <v>24</v>
      </c>
      <c r="B53" t="s">
        <v>32</v>
      </c>
      <c r="C53">
        <v>0.180302435943034</v>
      </c>
      <c r="D53" s="3">
        <f>C53-IF(exemptions!C53&lt;&gt;"no",exemptions!C53,VLOOKUP($A53,VAT_app_EU!$C$31:$D$39,2,FALSE))</f>
        <v>-4.9697564056966015E-2</v>
      </c>
    </row>
    <row r="54" spans="1:4" x14ac:dyDescent="0.25">
      <c r="A54" t="s">
        <v>24</v>
      </c>
      <c r="B54" t="s">
        <v>35</v>
      </c>
      <c r="C54">
        <v>0.26822158761690601</v>
      </c>
      <c r="D54" s="3">
        <f>C54-IF(exemptions!C54&lt;&gt;"no",exemptions!C54,VLOOKUP($A54,VAT_app_EU!$C$31:$D$39,2,FALSE))</f>
        <v>3.8221587616906E-2</v>
      </c>
    </row>
    <row r="55" spans="1:4" x14ac:dyDescent="0.25">
      <c r="A55" t="s">
        <v>24</v>
      </c>
      <c r="B55" t="s">
        <v>33</v>
      </c>
      <c r="C55">
        <v>0.30378458184755802</v>
      </c>
      <c r="D55" s="3">
        <f>C55-IF(exemptions!C55&lt;&gt;"no",exemptions!C55,VLOOKUP($A55,VAT_app_EU!$C$31:$D$39,2,FALSE))</f>
        <v>7.3784581847558012E-2</v>
      </c>
    </row>
    <row r="56" spans="1:4" x14ac:dyDescent="0.25">
      <c r="A56" t="s">
        <v>24</v>
      </c>
      <c r="B56" t="s">
        <v>34</v>
      </c>
      <c r="C56">
        <v>0.33906467277567498</v>
      </c>
      <c r="D56" s="3">
        <f>C56-IF(exemptions!C56&lt;&gt;"no",exemptions!C56,VLOOKUP($A56,VAT_app_EU!$C$31:$D$39,2,FALSE))</f>
        <v>0.10906467277567497</v>
      </c>
    </row>
    <row r="57" spans="1:4" x14ac:dyDescent="0.25">
      <c r="A57" t="s">
        <v>24</v>
      </c>
      <c r="B57" t="s">
        <v>15</v>
      </c>
      <c r="C57">
        <v>0.509182214392771</v>
      </c>
      <c r="D57" s="3">
        <f>C57-IF(exemptions!C57&lt;&gt;"no",exemptions!C57,VLOOKUP($A57,VAT_app_EU!$C$31:$D$39,2,FALSE))</f>
        <v>0.27918221439277102</v>
      </c>
    </row>
    <row r="58" spans="1:4" x14ac:dyDescent="0.25">
      <c r="A58" t="s">
        <v>24</v>
      </c>
      <c r="B58" t="s">
        <v>8</v>
      </c>
      <c r="C58">
        <v>0.178946121626158</v>
      </c>
      <c r="D58" s="3">
        <f>C58-IF(exemptions!C58&lt;&gt;"no",exemptions!C58,VLOOKUP($A58,VAT_app_EU!$C$31:$D$39,2,FALSE))</f>
        <v>9.8946121626157998E-2</v>
      </c>
    </row>
    <row r="59" spans="1:4" x14ac:dyDescent="0.25">
      <c r="A59" t="s">
        <v>24</v>
      </c>
      <c r="B59" t="s">
        <v>5</v>
      </c>
      <c r="C59">
        <v>0.26831489277895798</v>
      </c>
      <c r="D59" s="3">
        <f>C59-IF(exemptions!C59&lt;&gt;"no",exemptions!C59,VLOOKUP($A59,VAT_app_EU!$C$31:$D$39,2,FALSE))</f>
        <v>3.8314892778957971E-2</v>
      </c>
    </row>
    <row r="60" spans="1:4" x14ac:dyDescent="0.25">
      <c r="A60" t="s">
        <v>24</v>
      </c>
      <c r="B60" t="s">
        <v>11</v>
      </c>
      <c r="C60">
        <v>0.27886063640975101</v>
      </c>
      <c r="D60" s="3">
        <f>C60-IF(exemptions!C60&lt;&gt;"no",exemptions!C60,VLOOKUP($A60,VAT_app_EU!$C$31:$D$39,2,FALSE))</f>
        <v>4.8860636409750996E-2</v>
      </c>
    </row>
    <row r="61" spans="1:4" x14ac:dyDescent="0.25">
      <c r="A61" t="s">
        <v>24</v>
      </c>
      <c r="B61" t="s">
        <v>10</v>
      </c>
      <c r="C61">
        <v>0.182538423518804</v>
      </c>
      <c r="D61" s="3">
        <f>C61-IF(exemptions!C61&lt;&gt;"no",exemptions!C61,VLOOKUP($A61,VAT_app_EU!$C$31:$D$39,2,FALSE))</f>
        <v>0.13253842351880402</v>
      </c>
    </row>
    <row r="62" spans="1:4" x14ac:dyDescent="0.25">
      <c r="A62" t="s">
        <v>24</v>
      </c>
      <c r="B62" t="s">
        <v>13</v>
      </c>
      <c r="C62">
        <v>0.25917836599215699</v>
      </c>
      <c r="D62" s="3">
        <f>C62-IF(exemptions!C62&lt;&gt;"no",exemptions!C62,VLOOKUP($A62,VAT_app_EU!$C$31:$D$39,2,FALSE))</f>
        <v>2.9178365992156979E-2</v>
      </c>
    </row>
    <row r="63" spans="1:4" x14ac:dyDescent="0.25">
      <c r="A63" t="s">
        <v>24</v>
      </c>
      <c r="B63" t="s">
        <v>2</v>
      </c>
      <c r="C63">
        <v>0.16570846533435399</v>
      </c>
      <c r="D63" s="3">
        <f>C63-IF(exemptions!C63&lt;&gt;"no",exemptions!C63,VLOOKUP($A63,VAT_app_EU!$C$31:$D$39,2,FALSE))</f>
        <v>8.5708465334353987E-2</v>
      </c>
    </row>
    <row r="64" spans="1:4" x14ac:dyDescent="0.25">
      <c r="A64" t="s">
        <v>24</v>
      </c>
      <c r="B64" t="s">
        <v>4</v>
      </c>
      <c r="C64">
        <v>7.1765970848087002E-2</v>
      </c>
      <c r="D64" s="3">
        <f>C64-IF(exemptions!C64&lt;&gt;"no",exemptions!C64,VLOOKUP($A64,VAT_app_EU!$C$31:$D$39,2,FALSE))</f>
        <v>-8.2340291519129999E-3</v>
      </c>
    </row>
    <row r="65" spans="1:4" x14ac:dyDescent="0.25">
      <c r="A65" t="s">
        <v>24</v>
      </c>
      <c r="B65" t="s">
        <v>1</v>
      </c>
      <c r="C65">
        <v>4.7979417884639497E-2</v>
      </c>
      <c r="D65" s="3">
        <f>C65-IF(exemptions!C65&lt;&gt;"no",exemptions!C65,VLOOKUP($A65,VAT_app_EU!$C$31:$D$39,2,FALSE))</f>
        <v>-2.0205821153605058E-3</v>
      </c>
    </row>
    <row r="66" spans="1:4" x14ac:dyDescent="0.25">
      <c r="A66" t="s">
        <v>24</v>
      </c>
      <c r="B66" t="s">
        <v>3</v>
      </c>
      <c r="C66">
        <v>4.3881396097175E-2</v>
      </c>
      <c r="D66" s="3">
        <f>C66-IF(exemptions!C66&lt;&gt;"no",exemptions!C66,VLOOKUP($A66,VAT_app_EU!$C$31:$D$39,2,FALSE))</f>
        <v>-0.186118603902825</v>
      </c>
    </row>
    <row r="67" spans="1:4" x14ac:dyDescent="0.25">
      <c r="A67" t="s">
        <v>25</v>
      </c>
      <c r="B67" t="s">
        <v>29</v>
      </c>
      <c r="C67">
        <v>0.846724765534555</v>
      </c>
      <c r="D67" s="3">
        <f>C67-IF(exemptions!C67&lt;&gt;"no",exemptions!C67,VLOOKUP($A67,VAT_app_EU!$C$31:$D$39,2,FALSE))</f>
        <v>0.62672476553455503</v>
      </c>
    </row>
    <row r="68" spans="1:4" x14ac:dyDescent="0.25">
      <c r="A68" t="s">
        <v>25</v>
      </c>
      <c r="B68" t="s">
        <v>30</v>
      </c>
      <c r="C68">
        <v>0.45458172787464102</v>
      </c>
      <c r="D68" s="3">
        <f>C68-IF(exemptions!C68&lt;&gt;"no",exemptions!C68,VLOOKUP($A68,VAT_app_EU!$C$31:$D$39,2,FALSE))</f>
        <v>0.23458172787464102</v>
      </c>
    </row>
    <row r="69" spans="1:4" x14ac:dyDescent="0.25">
      <c r="A69" t="s">
        <v>25</v>
      </c>
      <c r="B69" t="s">
        <v>31</v>
      </c>
      <c r="C69">
        <v>0.13133323045930401</v>
      </c>
      <c r="D69" s="3">
        <f>C69-IF(exemptions!C69&lt;&gt;"no",exemptions!C69,VLOOKUP($A69,VAT_app_EU!$C$31:$D$39,2,FALSE))</f>
        <v>9.1333230459303999E-2</v>
      </c>
    </row>
    <row r="70" spans="1:4" x14ac:dyDescent="0.25">
      <c r="A70" t="s">
        <v>25</v>
      </c>
      <c r="B70" t="s">
        <v>32</v>
      </c>
      <c r="C70">
        <v>0.27903120083492899</v>
      </c>
      <c r="D70" s="3">
        <f>C70-IF(exemptions!C70&lt;&gt;"no",exemptions!C70,VLOOKUP($A70,VAT_app_EU!$C$31:$D$39,2,FALSE))</f>
        <v>5.9031200834928993E-2</v>
      </c>
    </row>
    <row r="71" spans="1:4" x14ac:dyDescent="0.25">
      <c r="A71" t="s">
        <v>25</v>
      </c>
      <c r="B71" t="s">
        <v>35</v>
      </c>
      <c r="C71">
        <v>0.26852820847791498</v>
      </c>
      <c r="D71" s="3">
        <f>C71-IF(exemptions!C71&lt;&gt;"no",exemptions!C71,VLOOKUP($A71,VAT_app_EU!$C$31:$D$39,2,FALSE))</f>
        <v>4.8528208477914975E-2</v>
      </c>
    </row>
    <row r="72" spans="1:4" x14ac:dyDescent="0.25">
      <c r="A72" t="s">
        <v>25</v>
      </c>
      <c r="B72" t="s">
        <v>33</v>
      </c>
      <c r="C72">
        <v>0.318855318731944</v>
      </c>
      <c r="D72" s="3">
        <f>C72-IF(exemptions!C72&lt;&gt;"no",exemptions!C72,VLOOKUP($A72,VAT_app_EU!$C$31:$D$39,2,FALSE))</f>
        <v>9.8855318731944003E-2</v>
      </c>
    </row>
    <row r="73" spans="1:4" x14ac:dyDescent="0.25">
      <c r="A73" t="s">
        <v>25</v>
      </c>
      <c r="B73" t="s">
        <v>34</v>
      </c>
      <c r="C73">
        <v>0.28737462322649199</v>
      </c>
      <c r="D73" s="3">
        <f>C73-IF(exemptions!C73&lt;&gt;"no",exemptions!C73,VLOOKUP($A73,VAT_app_EU!$C$31:$D$39,2,FALSE))</f>
        <v>6.7374623226491986E-2</v>
      </c>
    </row>
    <row r="74" spans="1:4" x14ac:dyDescent="0.25">
      <c r="A74" t="s">
        <v>25</v>
      </c>
      <c r="B74" t="s">
        <v>15</v>
      </c>
      <c r="C74">
        <v>-0.101054804182027</v>
      </c>
      <c r="D74" s="3">
        <f>C74-IF(exemptions!C74&lt;&gt;"no",exemptions!C74,VLOOKUP($A74,VAT_app_EU!$C$31:$D$39,2,FALSE))</f>
        <v>-0.32105480418202703</v>
      </c>
    </row>
    <row r="75" spans="1:4" x14ac:dyDescent="0.25">
      <c r="A75" t="s">
        <v>25</v>
      </c>
      <c r="B75" t="s">
        <v>8</v>
      </c>
      <c r="C75">
        <v>0.238238420905559</v>
      </c>
      <c r="D75" s="3">
        <f>C75-IF(exemptions!C75&lt;&gt;"no",exemptions!C75,VLOOKUP($A75,VAT_app_EU!$C$31:$D$39,2,FALSE))</f>
        <v>0.19823842090555899</v>
      </c>
    </row>
    <row r="76" spans="1:4" x14ac:dyDescent="0.25">
      <c r="A76" t="s">
        <v>25</v>
      </c>
      <c r="B76" t="s">
        <v>5</v>
      </c>
      <c r="C76">
        <v>0.27556125017314198</v>
      </c>
      <c r="D76" s="3">
        <f>C76-IF(exemptions!C76&lt;&gt;"no",exemptions!C76,VLOOKUP($A76,VAT_app_EU!$C$31:$D$39,2,FALSE))</f>
        <v>5.5561250173141979E-2</v>
      </c>
    </row>
    <row r="77" spans="1:4" x14ac:dyDescent="0.25">
      <c r="A77" t="s">
        <v>25</v>
      </c>
      <c r="B77" t="s">
        <v>11</v>
      </c>
      <c r="C77">
        <v>0.28194827212689699</v>
      </c>
      <c r="D77" s="3">
        <f>C77-IF(exemptions!C77&lt;&gt;"no",exemptions!C77,VLOOKUP($A77,VAT_app_EU!$C$31:$D$39,2,FALSE))</f>
        <v>6.1948272126896992E-2</v>
      </c>
    </row>
    <row r="78" spans="1:4" x14ac:dyDescent="0.25">
      <c r="A78" t="s">
        <v>25</v>
      </c>
      <c r="B78" t="s">
        <v>10</v>
      </c>
      <c r="C78">
        <v>0.141134339434452</v>
      </c>
      <c r="D78" s="3">
        <f>C78-IF(exemptions!C78&lt;&gt;"no",exemptions!C78,VLOOKUP($A78,VAT_app_EU!$C$31:$D$39,2,FALSE))</f>
        <v>0.10113433943445199</v>
      </c>
    </row>
    <row r="79" spans="1:4" x14ac:dyDescent="0.25">
      <c r="A79" t="s">
        <v>25</v>
      </c>
      <c r="B79" t="s">
        <v>13</v>
      </c>
      <c r="C79">
        <v>0.15465124309978301</v>
      </c>
      <c r="D79" s="3">
        <f>C79-IF(exemptions!C79&lt;&gt;"no",exemptions!C79,VLOOKUP($A79,VAT_app_EU!$C$31:$D$39,2,FALSE))</f>
        <v>-6.5348756900216992E-2</v>
      </c>
    </row>
    <row r="80" spans="1:4" x14ac:dyDescent="0.25">
      <c r="A80" t="s">
        <v>25</v>
      </c>
      <c r="B80" t="s">
        <v>2</v>
      </c>
      <c r="C80">
        <v>0.29940947052755401</v>
      </c>
      <c r="D80" s="3">
        <f>C80-IF(exemptions!C80&lt;&gt;"no",exemptions!C80,VLOOKUP($A80,VAT_app_EU!$C$31:$D$39,2,FALSE))</f>
        <v>0.25940947052755403</v>
      </c>
    </row>
    <row r="81" spans="1:4" x14ac:dyDescent="0.25">
      <c r="A81" t="s">
        <v>25</v>
      </c>
      <c r="B81" t="s">
        <v>4</v>
      </c>
      <c r="C81">
        <v>9.7439344495612298E-2</v>
      </c>
      <c r="D81" s="3">
        <f>C81-IF(exemptions!C81&lt;&gt;"no",exemptions!C81,VLOOKUP($A81,VAT_app_EU!$C$31:$D$39,2,FALSE))</f>
        <v>-2.5606555043877072E-3</v>
      </c>
    </row>
    <row r="82" spans="1:4" x14ac:dyDescent="0.25">
      <c r="A82" t="s">
        <v>25</v>
      </c>
      <c r="B82" t="s">
        <v>1</v>
      </c>
      <c r="C82">
        <v>3.4710111177798701E-2</v>
      </c>
      <c r="D82" s="3">
        <f>C82-IF(exemptions!C82&lt;&gt;"no",exemptions!C82,VLOOKUP($A82,VAT_app_EU!$C$31:$D$39,2,FALSE))</f>
        <v>-6.5289888822201297E-2</v>
      </c>
    </row>
    <row r="83" spans="1:4" x14ac:dyDescent="0.25">
      <c r="A83" t="s">
        <v>25</v>
      </c>
      <c r="B83" t="s">
        <v>3</v>
      </c>
      <c r="C83">
        <v>5.1047667986919898E-2</v>
      </c>
      <c r="D83" s="3">
        <f>C83-IF(exemptions!C83&lt;&gt;"no",exemptions!C83,VLOOKUP($A83,VAT_app_EU!$C$31:$D$39,2,FALSE))</f>
        <v>-0.1689523320130801</v>
      </c>
    </row>
    <row r="84" spans="1:4" x14ac:dyDescent="0.25">
      <c r="A84" t="s">
        <v>23</v>
      </c>
      <c r="B84" t="s">
        <v>29</v>
      </c>
      <c r="C84">
        <v>1.1044980165831899</v>
      </c>
      <c r="D84" s="3">
        <f>C84-IF(exemptions!C84&lt;&gt;"no",exemptions!C84,VLOOKUP($A84,VAT_app_EU!$C$31:$D$39,2,FALSE))</f>
        <v>0.90449801658318996</v>
      </c>
    </row>
    <row r="85" spans="1:4" x14ac:dyDescent="0.25">
      <c r="A85" t="s">
        <v>23</v>
      </c>
      <c r="B85" t="s">
        <v>30</v>
      </c>
      <c r="C85">
        <v>0.125559698208287</v>
      </c>
      <c r="D85" s="3">
        <f>C85-IF(exemptions!C85&lt;&gt;"no",exemptions!C85,VLOOKUP($A85,VAT_app_EU!$C$31:$D$39,2,FALSE))</f>
        <v>-7.4440301791713015E-2</v>
      </c>
    </row>
    <row r="86" spans="1:4" x14ac:dyDescent="0.25">
      <c r="A86" t="s">
        <v>23</v>
      </c>
      <c r="B86" t="s">
        <v>31</v>
      </c>
      <c r="C86">
        <v>0.13015935497217301</v>
      </c>
      <c r="D86" s="3">
        <f>C86-IF(exemptions!C86&lt;&gt;"no",exemptions!C86,VLOOKUP($A86,VAT_app_EU!$C$31:$D$39,2,FALSE))</f>
        <v>0.13015935497217301</v>
      </c>
    </row>
    <row r="87" spans="1:4" x14ac:dyDescent="0.25">
      <c r="A87" t="s">
        <v>23</v>
      </c>
      <c r="B87" t="s">
        <v>32</v>
      </c>
      <c r="C87">
        <v>0.29089393372827499</v>
      </c>
      <c r="D87" s="3">
        <f>C87-IF(exemptions!C87&lt;&gt;"no",exemptions!C87,VLOOKUP($A87,VAT_app_EU!$C$31:$D$39,2,FALSE))</f>
        <v>9.0893933728274978E-2</v>
      </c>
    </row>
    <row r="88" spans="1:4" x14ac:dyDescent="0.25">
      <c r="A88" t="s">
        <v>23</v>
      </c>
      <c r="B88" t="s">
        <v>35</v>
      </c>
      <c r="C88">
        <v>0.27674360555925398</v>
      </c>
      <c r="D88" s="3">
        <f>C88-IF(exemptions!C88&lt;&gt;"no",exemptions!C88,VLOOKUP($A88,VAT_app_EU!$C$31:$D$39,2,FALSE))</f>
        <v>7.6743605559253969E-2</v>
      </c>
    </row>
    <row r="89" spans="1:4" x14ac:dyDescent="0.25">
      <c r="A89" t="s">
        <v>23</v>
      </c>
      <c r="B89" t="s">
        <v>33</v>
      </c>
      <c r="C89">
        <v>9.1403882683870202E-2</v>
      </c>
      <c r="D89" s="3">
        <f>C89-IF(exemptions!C89&lt;&gt;"no",exemptions!C89,VLOOKUP($A89,VAT_app_EU!$C$31:$D$39,2,FALSE))</f>
        <v>-0.10859611731612981</v>
      </c>
    </row>
    <row r="90" spans="1:4" x14ac:dyDescent="0.25">
      <c r="A90" t="s">
        <v>23</v>
      </c>
      <c r="B90" t="s">
        <v>34</v>
      </c>
      <c r="C90">
        <v>5.9686060871351101E-2</v>
      </c>
      <c r="D90" s="3">
        <f>C90-IF(exemptions!C90&lt;&gt;"no",exemptions!C90,VLOOKUP($A90,VAT_app_EU!$C$31:$D$39,2,FALSE))</f>
        <v>-0.14031393912864892</v>
      </c>
    </row>
    <row r="91" spans="1:4" x14ac:dyDescent="0.25">
      <c r="A91" t="s">
        <v>23</v>
      </c>
      <c r="B91" t="s">
        <v>15</v>
      </c>
      <c r="C91">
        <v>0.21259948600582601</v>
      </c>
      <c r="D91" s="3">
        <f>C91-IF(exemptions!C91&lt;&gt;"no",exemptions!C91,VLOOKUP($A91,VAT_app_EU!$C$31:$D$39,2,FALSE))</f>
        <v>1.2599486005825999E-2</v>
      </c>
    </row>
    <row r="92" spans="1:4" x14ac:dyDescent="0.25">
      <c r="A92" t="s">
        <v>23</v>
      </c>
      <c r="B92" t="s">
        <v>8</v>
      </c>
      <c r="C92">
        <v>0.151720303377259</v>
      </c>
      <c r="D92" s="3">
        <f>C92-IF(exemptions!C92&lt;&gt;"no",exemptions!C92,VLOOKUP($A92,VAT_app_EU!$C$31:$D$39,2,FALSE))</f>
        <v>0.151720303377259</v>
      </c>
    </row>
    <row r="93" spans="1:4" x14ac:dyDescent="0.25">
      <c r="A93" t="s">
        <v>23</v>
      </c>
      <c r="B93" t="s">
        <v>5</v>
      </c>
      <c r="C93">
        <v>0.27819348541025002</v>
      </c>
      <c r="D93" s="3">
        <f>C93-IF(exemptions!C93&lt;&gt;"no",exemptions!C93,VLOOKUP($A93,VAT_app_EU!$C$31:$D$39,2,FALSE))</f>
        <v>7.8193485410250008E-2</v>
      </c>
    </row>
    <row r="94" spans="1:4" x14ac:dyDescent="0.25">
      <c r="A94" t="s">
        <v>23</v>
      </c>
      <c r="B94" t="s">
        <v>11</v>
      </c>
      <c r="C94">
        <v>0.29305386799703498</v>
      </c>
      <c r="D94" s="3">
        <f>C94-IF(exemptions!C94&lt;&gt;"no",exemptions!C94,VLOOKUP($A94,VAT_app_EU!$C$31:$D$39,2,FALSE))</f>
        <v>9.3053867997034967E-2</v>
      </c>
    </row>
    <row r="95" spans="1:4" x14ac:dyDescent="0.25">
      <c r="A95" t="s">
        <v>23</v>
      </c>
      <c r="B95" t="s">
        <v>10</v>
      </c>
      <c r="C95">
        <v>0.18917591748342799</v>
      </c>
      <c r="D95" s="3">
        <f>C95-IF(exemptions!C95&lt;&gt;"no",exemptions!C95,VLOOKUP($A95,VAT_app_EU!$C$31:$D$39,2,FALSE))</f>
        <v>0.18917591748342799</v>
      </c>
    </row>
    <row r="96" spans="1:4" x14ac:dyDescent="0.25">
      <c r="A96" t="s">
        <v>23</v>
      </c>
      <c r="B96" t="s">
        <v>13</v>
      </c>
      <c r="C96">
        <v>0.15480700817856999</v>
      </c>
      <c r="D96" s="3">
        <f>C96-IF(exemptions!C96&lt;&gt;"no",exemptions!C96,VLOOKUP($A96,VAT_app_EU!$C$31:$D$39,2,FALSE))</f>
        <v>-4.5192991821430023E-2</v>
      </c>
    </row>
    <row r="97" spans="1:4" x14ac:dyDescent="0.25">
      <c r="A97" t="s">
        <v>23</v>
      </c>
      <c r="B97" t="s">
        <v>2</v>
      </c>
      <c r="C97">
        <v>0.36846766370470502</v>
      </c>
      <c r="D97" s="3">
        <f>C97-IF(exemptions!C97&lt;&gt;"no",exemptions!C97,VLOOKUP($A97,VAT_app_EU!$C$31:$D$39,2,FALSE))</f>
        <v>0.36846766370470502</v>
      </c>
    </row>
    <row r="98" spans="1:4" x14ac:dyDescent="0.25">
      <c r="A98" t="s">
        <v>23</v>
      </c>
      <c r="B98" t="s">
        <v>4</v>
      </c>
      <c r="C98">
        <v>8.5779296224128096E-2</v>
      </c>
      <c r="D98" s="3">
        <f>C98-IF(exemptions!C98&lt;&gt;"no",exemptions!C98,VLOOKUP($A98,VAT_app_EU!$C$31:$D$39,2,FALSE))</f>
        <v>8.5779296224128096E-2</v>
      </c>
    </row>
    <row r="99" spans="1:4" x14ac:dyDescent="0.25">
      <c r="A99" t="s">
        <v>23</v>
      </c>
      <c r="B99" t="s">
        <v>1</v>
      </c>
      <c r="C99">
        <v>4.1412073502003897E-2</v>
      </c>
      <c r="D99" s="3">
        <f>C99-IF(exemptions!C99&lt;&gt;"no",exemptions!C99,VLOOKUP($A99,VAT_app_EU!$C$31:$D$39,2,FALSE))</f>
        <v>-0.15858792649799611</v>
      </c>
    </row>
    <row r="100" spans="1:4" x14ac:dyDescent="0.25">
      <c r="A100" t="s">
        <v>23</v>
      </c>
      <c r="B100" t="s">
        <v>3</v>
      </c>
      <c r="C100">
        <v>6.4638951368209505E-2</v>
      </c>
      <c r="D100" s="3">
        <f>C100-IF(exemptions!C100&lt;&gt;"no",exemptions!C100,VLOOKUP($A100,VAT_app_EU!$C$31:$D$39,2,FALSE))</f>
        <v>-0.13536104863179049</v>
      </c>
    </row>
    <row r="101" spans="1:4" x14ac:dyDescent="0.25">
      <c r="A101" t="s">
        <v>26</v>
      </c>
      <c r="B101" t="s">
        <v>29</v>
      </c>
      <c r="C101">
        <v>1.0156212629127599</v>
      </c>
      <c r="D101" s="3">
        <f>C101-IF(exemptions!C101&lt;&gt;"no",exemptions!C101,VLOOKUP($A101,VAT_app_EU!$C$31:$D$39,2,FALSE))</f>
        <v>0.81895459624609324</v>
      </c>
    </row>
    <row r="102" spans="1:4" x14ac:dyDescent="0.25">
      <c r="A102" t="s">
        <v>26</v>
      </c>
      <c r="B102" t="s">
        <v>30</v>
      </c>
      <c r="C102">
        <v>1.0586361561615101</v>
      </c>
      <c r="D102" s="3">
        <f>C102-IF(exemptions!C102&lt;&gt;"no",exemptions!C102,VLOOKUP($A102,VAT_app_EU!$C$31:$D$39,2,FALSE))</f>
        <v>0.86196948949484342</v>
      </c>
    </row>
    <row r="103" spans="1:4" x14ac:dyDescent="0.25">
      <c r="A103" t="s">
        <v>26</v>
      </c>
      <c r="B103" t="s">
        <v>31</v>
      </c>
      <c r="C103">
        <v>0.15912129908509301</v>
      </c>
      <c r="D103" s="3">
        <f>C103-IF(exemptions!C103&lt;&gt;"no",exemptions!C103,VLOOKUP($A103,VAT_app_EU!$C$31:$D$39,2,FALSE))</f>
        <v>6.9121299085093013E-2</v>
      </c>
    </row>
    <row r="104" spans="1:4" x14ac:dyDescent="0.25">
      <c r="A104" t="s">
        <v>26</v>
      </c>
      <c r="B104" t="s">
        <v>32</v>
      </c>
      <c r="C104">
        <v>0.25824500666450001</v>
      </c>
      <c r="D104" s="3">
        <f>C104-IF(exemptions!C104&lt;&gt;"no",exemptions!C104,VLOOKUP($A104,VAT_app_EU!$C$31:$D$39,2,FALSE))</f>
        <v>6.1578339997833353E-2</v>
      </c>
    </row>
    <row r="105" spans="1:4" x14ac:dyDescent="0.25">
      <c r="A105" t="s">
        <v>26</v>
      </c>
      <c r="B105" t="s">
        <v>35</v>
      </c>
      <c r="C105">
        <v>0.26705870012016703</v>
      </c>
      <c r="D105" s="3">
        <f>C105-IF(exemptions!C105&lt;&gt;"no",exemptions!C105,VLOOKUP($A105,VAT_app_EU!$C$31:$D$39,2,FALSE))</f>
        <v>7.0392033453500369E-2</v>
      </c>
    </row>
    <row r="106" spans="1:4" x14ac:dyDescent="0.25">
      <c r="A106" t="s">
        <v>26</v>
      </c>
      <c r="B106" t="s">
        <v>33</v>
      </c>
      <c r="C106">
        <v>0.18872459418134799</v>
      </c>
      <c r="D106" s="3">
        <f>C106-IF(exemptions!C106&lt;&gt;"no",exemptions!C106,VLOOKUP($A106,VAT_app_EU!$C$31:$D$39,2,FALSE))</f>
        <v>-7.9420724853186686E-3</v>
      </c>
    </row>
    <row r="107" spans="1:4" x14ac:dyDescent="0.25">
      <c r="A107" t="s">
        <v>26</v>
      </c>
      <c r="B107" t="s">
        <v>34</v>
      </c>
      <c r="C107">
        <v>0.408747383753157</v>
      </c>
      <c r="D107" s="3">
        <f>C107-IF(exemptions!C107&lt;&gt;"no",exemptions!C107,VLOOKUP($A107,VAT_app_EU!$C$31:$D$39,2,FALSE))</f>
        <v>0.21208071708649034</v>
      </c>
    </row>
    <row r="108" spans="1:4" x14ac:dyDescent="0.25">
      <c r="A108" t="s">
        <v>26</v>
      </c>
      <c r="B108" t="s">
        <v>15</v>
      </c>
      <c r="C108">
        <v>0.44256940571764602</v>
      </c>
      <c r="D108" s="3">
        <f>C108-IF(exemptions!C108&lt;&gt;"no",exemptions!C108,VLOOKUP($A108,VAT_app_EU!$C$31:$D$39,2,FALSE))</f>
        <v>0.24590273905097937</v>
      </c>
    </row>
    <row r="109" spans="1:4" x14ac:dyDescent="0.25">
      <c r="A109" t="s">
        <v>26</v>
      </c>
      <c r="B109" t="s">
        <v>8</v>
      </c>
      <c r="C109">
        <v>0.23454837585633601</v>
      </c>
      <c r="D109" s="3">
        <f>C109-IF(exemptions!C109&lt;&gt;"no",exemptions!C109,VLOOKUP($A109,VAT_app_EU!$C$31:$D$39,2,FALSE))</f>
        <v>0.14454837585633601</v>
      </c>
    </row>
    <row r="110" spans="1:4" x14ac:dyDescent="0.25">
      <c r="A110" t="s">
        <v>26</v>
      </c>
      <c r="B110" t="s">
        <v>5</v>
      </c>
      <c r="C110">
        <v>0.27121455142960899</v>
      </c>
      <c r="D110" s="3">
        <f>C110-IF(exemptions!C110&lt;&gt;"no",exemptions!C110,VLOOKUP($A110,VAT_app_EU!$C$31:$D$39,2,FALSE))</f>
        <v>7.4547884762942329E-2</v>
      </c>
    </row>
    <row r="111" spans="1:4" x14ac:dyDescent="0.25">
      <c r="A111" t="s">
        <v>26</v>
      </c>
      <c r="B111" t="s">
        <v>11</v>
      </c>
      <c r="C111">
        <v>0.27363572760962002</v>
      </c>
      <c r="D111" s="3">
        <f>C111-IF(exemptions!C111&lt;&gt;"no",exemptions!C111,VLOOKUP($A111,VAT_app_EU!$C$31:$D$39,2,FALSE))</f>
        <v>7.696906094295336E-2</v>
      </c>
    </row>
    <row r="112" spans="1:4" x14ac:dyDescent="0.25">
      <c r="A112" t="s">
        <v>26</v>
      </c>
      <c r="B112" t="s">
        <v>10</v>
      </c>
      <c r="C112">
        <v>0.15128079249830401</v>
      </c>
      <c r="D112" s="3">
        <f>C112-IF(exemptions!C112&lt;&gt;"no",exemptions!C112,VLOOKUP($A112,VAT_app_EU!$C$31:$D$39,2,FALSE))</f>
        <v>6.128079249830401E-2</v>
      </c>
    </row>
    <row r="113" spans="1:4" x14ac:dyDescent="0.25">
      <c r="A113" t="s">
        <v>26</v>
      </c>
      <c r="B113" t="s">
        <v>13</v>
      </c>
      <c r="C113">
        <v>0.14948319019238299</v>
      </c>
      <c r="D113" s="3">
        <f>C113-IF(exemptions!C113&lt;&gt;"no",exemptions!C113,VLOOKUP($A113,VAT_app_EU!$C$31:$D$39,2,FALSE))</f>
        <v>-4.718347647428367E-2</v>
      </c>
    </row>
    <row r="114" spans="1:4" x14ac:dyDescent="0.25">
      <c r="A114" t="s">
        <v>26</v>
      </c>
      <c r="B114" t="s">
        <v>2</v>
      </c>
      <c r="C114">
        <v>0.43222522243086098</v>
      </c>
      <c r="D114" s="3">
        <f>C114-IF(exemptions!C114&lt;&gt;"no",exemptions!C114,VLOOKUP($A114,VAT_app_EU!$C$31:$D$39,2,FALSE))</f>
        <v>0.31222522243086098</v>
      </c>
    </row>
    <row r="115" spans="1:4" x14ac:dyDescent="0.25">
      <c r="A115" t="s">
        <v>26</v>
      </c>
      <c r="B115" t="s">
        <v>4</v>
      </c>
      <c r="C115">
        <v>5.4295215987864498E-3</v>
      </c>
      <c r="D115" s="3">
        <f>C115-IF(exemptions!C115&lt;&gt;"no",exemptions!C115,VLOOKUP($A115,VAT_app_EU!$C$31:$D$39,2,FALSE))</f>
        <v>-8.4570478401213553E-2</v>
      </c>
    </row>
    <row r="116" spans="1:4" x14ac:dyDescent="0.25">
      <c r="A116" t="s">
        <v>26</v>
      </c>
      <c r="B116" t="s">
        <v>1</v>
      </c>
      <c r="C116">
        <v>5.0860572887356403E-2</v>
      </c>
      <c r="D116" s="3">
        <f>C116-IF(exemptions!C116&lt;&gt;"no",exemptions!C116,VLOOKUP($A116,VAT_app_EU!$C$31:$D$39,2,FALSE))</f>
        <v>-9.1394271126435944E-3</v>
      </c>
    </row>
    <row r="117" spans="1:4" x14ac:dyDescent="0.25">
      <c r="A117" t="s">
        <v>26</v>
      </c>
      <c r="B117" t="s">
        <v>3</v>
      </c>
      <c r="C117">
        <v>7.2181380033475503E-2</v>
      </c>
      <c r="D117" s="3">
        <f>C117-IF(exemptions!C117&lt;&gt;"no",exemptions!C117,VLOOKUP($A117,VAT_app_EU!$C$31:$D$39,2,FALSE))</f>
        <v>-0.12448528663319115</v>
      </c>
    </row>
    <row r="118" spans="1:4" x14ac:dyDescent="0.25">
      <c r="A118" t="s">
        <v>27</v>
      </c>
      <c r="B118" t="s">
        <v>29</v>
      </c>
      <c r="C118">
        <v>0.86672655204857596</v>
      </c>
      <c r="D118" s="3">
        <f>C118-IF(exemptions!C118&lt;&gt;"no",exemptions!C118,VLOOKUP($A118,VAT_app_EU!$C$31:$D$39,2,FALSE))</f>
        <v>0.63958369490571876</v>
      </c>
    </row>
    <row r="119" spans="1:4" x14ac:dyDescent="0.25">
      <c r="A119" t="s">
        <v>27</v>
      </c>
      <c r="B119" t="s">
        <v>30</v>
      </c>
      <c r="C119">
        <v>1.40266721489545</v>
      </c>
      <c r="D119" s="3">
        <f>C119-IF(exemptions!C119&lt;&gt;"no",exemptions!C119,VLOOKUP($A119,VAT_app_EU!$C$31:$D$39,2,FALSE))</f>
        <v>1.1755243577525929</v>
      </c>
    </row>
    <row r="120" spans="1:4" x14ac:dyDescent="0.25">
      <c r="A120" t="s">
        <v>27</v>
      </c>
      <c r="B120" t="s">
        <v>31</v>
      </c>
      <c r="C120">
        <v>0.28096224346537502</v>
      </c>
      <c r="D120" s="3">
        <f>C120-IF(exemptions!C120&lt;&gt;"no",exemptions!C120,VLOOKUP($A120,VAT_app_EU!$C$31:$D$39,2,FALSE))</f>
        <v>0.22096224346537502</v>
      </c>
    </row>
    <row r="121" spans="1:4" x14ac:dyDescent="0.25">
      <c r="A121" t="s">
        <v>27</v>
      </c>
      <c r="B121" t="s">
        <v>32</v>
      </c>
      <c r="C121">
        <v>0.27426934030092798</v>
      </c>
      <c r="D121" s="3">
        <f>C121-IF(exemptions!C121&lt;&gt;"no",exemptions!C121,VLOOKUP($A121,VAT_app_EU!$C$31:$D$39,2,FALSE))</f>
        <v>4.7126483158070831E-2</v>
      </c>
    </row>
    <row r="122" spans="1:4" x14ac:dyDescent="0.25">
      <c r="A122" t="s">
        <v>27</v>
      </c>
      <c r="B122" t="s">
        <v>35</v>
      </c>
      <c r="C122">
        <v>0.25250856305163999</v>
      </c>
      <c r="D122" s="3">
        <f>C122-IF(exemptions!C122&lt;&gt;"no",exemptions!C122,VLOOKUP($A122,VAT_app_EU!$C$31:$D$39,2,FALSE))</f>
        <v>2.5365705908782843E-2</v>
      </c>
    </row>
    <row r="123" spans="1:4" x14ac:dyDescent="0.25">
      <c r="A123" t="s">
        <v>27</v>
      </c>
      <c r="B123" t="s">
        <v>33</v>
      </c>
      <c r="C123">
        <v>0.215778831777308</v>
      </c>
      <c r="D123" s="3">
        <f>C123-IF(exemptions!C123&lt;&gt;"no",exemptions!C123,VLOOKUP($A123,VAT_app_EU!$C$31:$D$39,2,FALSE))</f>
        <v>-1.1364025365549146E-2</v>
      </c>
    </row>
    <row r="124" spans="1:4" x14ac:dyDescent="0.25">
      <c r="A124" t="s">
        <v>27</v>
      </c>
      <c r="B124" t="s">
        <v>34</v>
      </c>
      <c r="C124">
        <v>0.78362590732411197</v>
      </c>
      <c r="D124" s="3">
        <f>C124-IF(exemptions!C124&lt;&gt;"no",exemptions!C124,VLOOKUP($A124,VAT_app_EU!$C$31:$D$39,2,FALSE))</f>
        <v>0.55648305018125477</v>
      </c>
    </row>
    <row r="125" spans="1:4" x14ac:dyDescent="0.25">
      <c r="A125" t="s">
        <v>27</v>
      </c>
      <c r="B125" t="s">
        <v>15</v>
      </c>
      <c r="C125">
        <v>0.38218217022587397</v>
      </c>
      <c r="D125" s="3">
        <f>C125-IF(exemptions!C125&lt;&gt;"no",exemptions!C125,VLOOKUP($A125,VAT_app_EU!$C$31:$D$39,2,FALSE))</f>
        <v>0.15503931308301683</v>
      </c>
    </row>
    <row r="126" spans="1:4" x14ac:dyDescent="0.25">
      <c r="A126" t="s">
        <v>27</v>
      </c>
      <c r="B126" t="s">
        <v>16</v>
      </c>
      <c r="C126">
        <v>0.32489421211703701</v>
      </c>
      <c r="D126" s="3">
        <f>C126-IF(exemptions!C126&lt;&gt;"no",exemptions!C126,VLOOKUP($A126,VAT_app_EU!$C$31:$D$39,2,FALSE))</f>
        <v>9.775135497417986E-2</v>
      </c>
    </row>
    <row r="127" spans="1:4" x14ac:dyDescent="0.25">
      <c r="A127" t="s">
        <v>27</v>
      </c>
      <c r="B127" t="s">
        <v>8</v>
      </c>
      <c r="C127">
        <v>0.22641777684501599</v>
      </c>
      <c r="D127" s="3">
        <f>C127-IF(exemptions!C127&lt;&gt;"no",exemptions!C127,VLOOKUP($A127,VAT_app_EU!$C$31:$D$39,2,FALSE))</f>
        <v>0.22641777684501599</v>
      </c>
    </row>
    <row r="128" spans="1:4" x14ac:dyDescent="0.25">
      <c r="A128" t="s">
        <v>27</v>
      </c>
      <c r="B128" t="s">
        <v>5</v>
      </c>
      <c r="C128">
        <v>0.25882792383551501</v>
      </c>
      <c r="D128" s="3">
        <f>C128-IF(exemptions!C128&lt;&gt;"no",exemptions!C128,VLOOKUP($A128,VAT_app_EU!$C$31:$D$39,2,FALSE))</f>
        <v>3.1685066692657859E-2</v>
      </c>
    </row>
    <row r="129" spans="1:4" x14ac:dyDescent="0.25">
      <c r="A129" t="s">
        <v>27</v>
      </c>
      <c r="B129" t="s">
        <v>11</v>
      </c>
      <c r="C129">
        <v>0.28177345054068698</v>
      </c>
      <c r="D129" s="3">
        <f>C129-IF(exemptions!C129&lt;&gt;"no",exemptions!C129,VLOOKUP($A129,VAT_app_EU!$C$31:$D$39,2,FALSE))</f>
        <v>5.463059339782983E-2</v>
      </c>
    </row>
    <row r="130" spans="1:4" x14ac:dyDescent="0.25">
      <c r="A130" t="s">
        <v>27</v>
      </c>
      <c r="B130" t="s">
        <v>10</v>
      </c>
      <c r="C130">
        <v>0.290415133901053</v>
      </c>
      <c r="D130" s="3">
        <f>C130-IF(exemptions!C130&lt;&gt;"no",exemptions!C130,VLOOKUP($A130,VAT_app_EU!$C$31:$D$39,2,FALSE))</f>
        <v>0.17041513390105301</v>
      </c>
    </row>
    <row r="131" spans="1:4" x14ac:dyDescent="0.25">
      <c r="A131" t="s">
        <v>27</v>
      </c>
      <c r="B131" t="s">
        <v>13</v>
      </c>
      <c r="C131">
        <v>0.26302143572193099</v>
      </c>
      <c r="D131" s="3">
        <f>C131-IF(exemptions!C131&lt;&gt;"no",exemptions!C131,VLOOKUP($A131,VAT_app_EU!$C$31:$D$39,2,FALSE))</f>
        <v>3.5878578579073839E-2</v>
      </c>
    </row>
    <row r="132" spans="1:4" x14ac:dyDescent="0.25">
      <c r="A132" t="s">
        <v>27</v>
      </c>
      <c r="B132" t="s">
        <v>2</v>
      </c>
      <c r="C132">
        <v>0.35070804694323698</v>
      </c>
      <c r="D132" s="3">
        <f>C132-IF(exemptions!C132&lt;&gt;"no",exemptions!C132,VLOOKUP($A132,VAT_app_EU!$C$31:$D$39,2,FALSE))</f>
        <v>0.12356518980037984</v>
      </c>
    </row>
    <row r="133" spans="1:4" x14ac:dyDescent="0.25">
      <c r="A133" t="s">
        <v>27</v>
      </c>
      <c r="B133" t="s">
        <v>4</v>
      </c>
      <c r="C133">
        <v>8.1792630516555803E-2</v>
      </c>
      <c r="D133" s="3">
        <f>C133-IF(exemptions!C133&lt;&gt;"no",exemptions!C133,VLOOKUP($A133,VAT_app_EU!$C$31:$D$39,2,FALSE))</f>
        <v>8.1792630516555803E-2</v>
      </c>
    </row>
    <row r="134" spans="1:4" x14ac:dyDescent="0.25">
      <c r="A134" t="s">
        <v>27</v>
      </c>
      <c r="B134" t="s">
        <v>1</v>
      </c>
      <c r="C134">
        <v>4.6107870154421297E-2</v>
      </c>
      <c r="D134" s="3">
        <f>C134-IF(exemptions!C134&lt;&gt;"no",exemptions!C134,VLOOKUP($A134,VAT_app_EU!$C$31:$D$39,2,FALSE))</f>
        <v>-0.18103498698843584</v>
      </c>
    </row>
    <row r="135" spans="1:4" x14ac:dyDescent="0.25">
      <c r="A135" t="s">
        <v>27</v>
      </c>
      <c r="B135" t="s">
        <v>3</v>
      </c>
      <c r="C135">
        <v>8.9274713123788804E-2</v>
      </c>
      <c r="D135" s="3">
        <f>C135-IF(exemptions!C135&lt;&gt;"no",exemptions!C135,VLOOKUP($A135,VAT_app_EU!$C$31:$D$39,2,FALSE))</f>
        <v>-0.13786814401906833</v>
      </c>
    </row>
    <row r="136" spans="1:4" x14ac:dyDescent="0.25">
      <c r="A136" t="s">
        <v>28</v>
      </c>
      <c r="B136" t="s">
        <v>29</v>
      </c>
      <c r="C136">
        <v>0.94000272281673303</v>
      </c>
      <c r="D136" s="3">
        <f>C136-IF(exemptions!C136&lt;&gt;"no",exemptions!C136,VLOOKUP($A136,VAT_app_EU!$C$31:$D$39,2,FALSE))</f>
        <v>0.7263663591803694</v>
      </c>
    </row>
    <row r="137" spans="1:4" x14ac:dyDescent="0.25">
      <c r="A137" t="s">
        <v>28</v>
      </c>
      <c r="B137" t="s">
        <v>30</v>
      </c>
      <c r="C137">
        <v>0.370998284879475</v>
      </c>
      <c r="D137" s="3">
        <f>C137-IF(exemptions!C137&lt;&gt;"no",exemptions!C137,VLOOKUP($A137,VAT_app_EU!$C$31:$D$39,2,FALSE))</f>
        <v>0.15736192124311135</v>
      </c>
    </row>
    <row r="138" spans="1:4" x14ac:dyDescent="0.25">
      <c r="A138" t="s">
        <v>28</v>
      </c>
      <c r="B138" t="s">
        <v>31</v>
      </c>
      <c r="C138">
        <v>0.19562065177201199</v>
      </c>
      <c r="D138" s="3">
        <f>C138-IF(exemptions!C138&lt;&gt;"no",exemptions!C138,VLOOKUP($A138,VAT_app_EU!$C$31:$D$39,2,FALSE))</f>
        <v>9.5620651772011983E-2</v>
      </c>
    </row>
    <row r="139" spans="1:4" x14ac:dyDescent="0.25">
      <c r="A139" t="s">
        <v>28</v>
      </c>
      <c r="B139" t="s">
        <v>32</v>
      </c>
      <c r="C139">
        <v>0.24547035154853999</v>
      </c>
      <c r="D139" s="3">
        <f>C139-IF(exemptions!C139&lt;&gt;"no",exemptions!C139,VLOOKUP($A139,VAT_app_EU!$C$31:$D$39,2,FALSE))</f>
        <v>3.1833987912176342E-2</v>
      </c>
    </row>
    <row r="140" spans="1:4" x14ac:dyDescent="0.25">
      <c r="A140" t="s">
        <v>28</v>
      </c>
      <c r="B140" t="s">
        <v>35</v>
      </c>
      <c r="C140">
        <v>0.29015799387715602</v>
      </c>
      <c r="D140" s="3">
        <f>C140-IF(exemptions!C140&lt;&gt;"no",exemptions!C140,VLOOKUP($A140,VAT_app_EU!$C$31:$D$39,2,FALSE))</f>
        <v>7.6521630240792365E-2</v>
      </c>
    </row>
    <row r="141" spans="1:4" x14ac:dyDescent="0.25">
      <c r="A141" t="s">
        <v>28</v>
      </c>
      <c r="B141" t="s">
        <v>33</v>
      </c>
      <c r="C141">
        <v>0.251656995040966</v>
      </c>
      <c r="D141" s="3">
        <f>C141-IF(exemptions!C141&lt;&gt;"no",exemptions!C141,VLOOKUP($A141,VAT_app_EU!$C$31:$D$39,2,FALSE))</f>
        <v>3.8020631404602351E-2</v>
      </c>
    </row>
    <row r="142" spans="1:4" x14ac:dyDescent="0.25">
      <c r="A142" t="s">
        <v>28</v>
      </c>
      <c r="B142" t="s">
        <v>34</v>
      </c>
      <c r="C142">
        <v>0.28793890802430899</v>
      </c>
      <c r="D142" s="3">
        <f>C142-IF(exemptions!C142&lt;&gt;"no",exemptions!C142,VLOOKUP($A142,VAT_app_EU!$C$31:$D$39,2,FALSE))</f>
        <v>7.4302544387945341E-2</v>
      </c>
    </row>
    <row r="143" spans="1:4" x14ac:dyDescent="0.25">
      <c r="A143" t="s">
        <v>28</v>
      </c>
      <c r="B143" t="s">
        <v>15</v>
      </c>
      <c r="C143">
        <v>0.52211967408980398</v>
      </c>
      <c r="D143" s="3">
        <f>C143-IF(exemptions!C143&lt;&gt;"no",exemptions!C143,VLOOKUP($A143,VAT_app_EU!$C$31:$D$39,2,FALSE))</f>
        <v>0.30848331045344035</v>
      </c>
    </row>
    <row r="144" spans="1:4" x14ac:dyDescent="0.25">
      <c r="A144" t="s">
        <v>28</v>
      </c>
      <c r="B144" t="s">
        <v>8</v>
      </c>
      <c r="C144">
        <v>0.20946749496100001</v>
      </c>
      <c r="D144" s="3">
        <f>C144-IF(exemptions!C144&lt;&gt;"no",exemptions!C144,VLOOKUP($A144,VAT_app_EU!$C$31:$D$39,2,FALSE))</f>
        <v>0.109467494961</v>
      </c>
    </row>
    <row r="145" spans="1:4" x14ac:dyDescent="0.25">
      <c r="A145" t="s">
        <v>28</v>
      </c>
      <c r="B145" t="s">
        <v>5</v>
      </c>
      <c r="C145">
        <v>0.29830731870559402</v>
      </c>
      <c r="D145" s="3">
        <f>C145-IF(exemptions!C145&lt;&gt;"no",exemptions!C145,VLOOKUP($A145,VAT_app_EU!$C$31:$D$39,2,FALSE))</f>
        <v>8.4670955069230364E-2</v>
      </c>
    </row>
    <row r="146" spans="1:4" x14ac:dyDescent="0.25">
      <c r="A146" t="s">
        <v>28</v>
      </c>
      <c r="B146" t="s">
        <v>11</v>
      </c>
      <c r="C146">
        <v>0.25318274197401602</v>
      </c>
      <c r="D146" s="3">
        <f>C146-IF(exemptions!C146&lt;&gt;"no",exemptions!C146,VLOOKUP($A146,VAT_app_EU!$C$31:$D$39,2,FALSE))</f>
        <v>3.9546378337652371E-2</v>
      </c>
    </row>
    <row r="147" spans="1:4" x14ac:dyDescent="0.25">
      <c r="A147" t="s">
        <v>28</v>
      </c>
      <c r="B147" t="s">
        <v>10</v>
      </c>
      <c r="C147">
        <v>0.13047944002695799</v>
      </c>
      <c r="D147" s="3">
        <f>C147-IF(exemptions!C147&lt;&gt;"no",exemptions!C147,VLOOKUP($A147,VAT_app_EU!$C$31:$D$39,2,FALSE))</f>
        <v>3.0479440026957988E-2</v>
      </c>
    </row>
    <row r="148" spans="1:4" x14ac:dyDescent="0.25">
      <c r="A148" t="s">
        <v>28</v>
      </c>
      <c r="B148" t="s">
        <v>13</v>
      </c>
      <c r="C148">
        <v>0.202427378152499</v>
      </c>
      <c r="D148" s="3">
        <f>C148-IF(exemptions!C148&lt;&gt;"no",exemptions!C148,VLOOKUP($A148,VAT_app_EU!$C$31:$D$39,2,FALSE))</f>
        <v>-1.1208985483864647E-2</v>
      </c>
    </row>
    <row r="149" spans="1:4" x14ac:dyDescent="0.25">
      <c r="A149" t="s">
        <v>28</v>
      </c>
      <c r="B149" t="s">
        <v>2</v>
      </c>
      <c r="C149">
        <v>0.30047286998136702</v>
      </c>
      <c r="D149" s="3">
        <f>C149-IF(exemptions!C149&lt;&gt;"no",exemptions!C149,VLOOKUP($A149,VAT_app_EU!$C$31:$D$39,2,FALSE))</f>
        <v>8.6836506345003367E-2</v>
      </c>
    </row>
    <row r="150" spans="1:4" x14ac:dyDescent="0.25">
      <c r="A150" t="s">
        <v>28</v>
      </c>
      <c r="B150" t="s">
        <v>4</v>
      </c>
      <c r="C150">
        <v>4.5483820368504201E-2</v>
      </c>
      <c r="D150" s="3">
        <f>C150-IF(exemptions!C150&lt;&gt;"no",exemptions!C150,VLOOKUP($A150,VAT_app_EU!$C$31:$D$39,2,FALSE))</f>
        <v>-5.4516179631495805E-2</v>
      </c>
    </row>
    <row r="151" spans="1:4" x14ac:dyDescent="0.25">
      <c r="A151" t="s">
        <v>28</v>
      </c>
      <c r="B151" t="s">
        <v>1</v>
      </c>
      <c r="C151">
        <v>8.2937970143128793E-3</v>
      </c>
      <c r="D151" s="3">
        <f>C151-IF(exemptions!C151&lt;&gt;"no",exemptions!C151,VLOOKUP($A151,VAT_app_EU!$C$31:$D$39,2,FALSE))</f>
        <v>-9.170620298568713E-2</v>
      </c>
    </row>
    <row r="152" spans="1:4" x14ac:dyDescent="0.25">
      <c r="A152" t="s">
        <v>28</v>
      </c>
      <c r="B152" t="s">
        <v>3</v>
      </c>
      <c r="C152">
        <v>6.6789025862231802E-2</v>
      </c>
      <c r="D152" s="3">
        <f>C152-IF(exemptions!C152&lt;&gt;"no",exemptions!C152,VLOOKUP($A152,VAT_app_EU!$C$31:$D$39,2,FALSE))</f>
        <v>-0.14684733777413184</v>
      </c>
    </row>
  </sheetData>
  <conditionalFormatting sqref="D2:D152">
    <cfRule type="colorScale" priority="2">
      <colorScale>
        <cfvo type="min"/>
        <cfvo type="num" val="0"/>
        <cfvo type="max"/>
        <color rgb="FFF8696B"/>
        <color rgb="FFFCFCFF"/>
        <color rgb="FF63BE7B"/>
      </colorScale>
    </cfRule>
  </conditionalFormatting>
  <conditionalFormatting sqref="C2:C152">
    <cfRule type="colorScale" priority="1">
      <colorScale>
        <cfvo type="min"/>
        <cfvo type="num" val="0"/>
        <cfvo type="max"/>
        <color rgb="FFF8696B"/>
        <color rgb="FFFCFCFF"/>
        <color rgb="FF63BE7B"/>
      </colorScale>
    </cfRule>
  </conditionalFormatting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"/>
  <sheetViews>
    <sheetView tabSelected="1" workbookViewId="0">
      <selection activeCell="R2" sqref="R2:R3"/>
    </sheetView>
  </sheetViews>
  <sheetFormatPr baseColWidth="10" defaultRowHeight="15" x14ac:dyDescent="0.25"/>
  <cols>
    <col min="1" max="16384" width="11.42578125" style="3"/>
  </cols>
  <sheetData>
    <row r="1" spans="1:18" x14ac:dyDescent="0.25">
      <c r="B1" s="3" t="s">
        <v>29</v>
      </c>
      <c r="C1" s="3" t="s">
        <v>30</v>
      </c>
      <c r="D1" s="3" t="s">
        <v>31</v>
      </c>
      <c r="E1" s="3" t="s">
        <v>32</v>
      </c>
      <c r="F1" s="3" t="s">
        <v>35</v>
      </c>
      <c r="G1" s="3" t="s">
        <v>33</v>
      </c>
      <c r="H1" s="3" t="s">
        <v>34</v>
      </c>
      <c r="I1" s="3" t="s">
        <v>15</v>
      </c>
      <c r="J1" s="3" t="s">
        <v>8</v>
      </c>
      <c r="K1" s="3" t="s">
        <v>5</v>
      </c>
      <c r="L1" s="3" t="s">
        <v>11</v>
      </c>
      <c r="M1" s="3" t="s">
        <v>10</v>
      </c>
      <c r="N1" s="3" t="s">
        <v>13</v>
      </c>
      <c r="O1" s="3" t="s">
        <v>2</v>
      </c>
      <c r="P1" s="3" t="s">
        <v>4</v>
      </c>
      <c r="Q1" s="3" t="s">
        <v>1</v>
      </c>
      <c r="R1" s="3" t="s">
        <v>3</v>
      </c>
    </row>
    <row r="2" spans="1:18" x14ac:dyDescent="0.25">
      <c r="A2" s="3" t="s">
        <v>21</v>
      </c>
      <c r="B2" s="3">
        <f>IF(SUMIFS(tax_pri_cons_NEWAGE!$D$2:$D$152,tax_pri_cons_NEWAGE!$A$2:$A$152,read_NEWAGE!$A2,tax_pri_cons_NEWAGE!$B$2:$B$152,read_NEWAGE!B$1) &gt; 0, SUMIFS(tax_pri_cons_NEWAGE!$D$2:$D$152,tax_pri_cons_NEWAGE!$A$2:$A$152,read_NEWAGE!$A2,tax_pri_cons_NEWAGE!$B$2:$B$152,read_NEWAGE!B$1), 0)</f>
        <v>0.98276916549781013</v>
      </c>
      <c r="C2" s="3">
        <f>IF(SUMIFS(tax_pri_cons_NEWAGE!$D$2:$D$152,tax_pri_cons_NEWAGE!$A$2:$A$152,read_NEWAGE!$A2,tax_pri_cons_NEWAGE!$B$2:$B$152,read_NEWAGE!C$1) &gt; 0, SUMIFS(tax_pri_cons_NEWAGE!$D$2:$D$152,tax_pri_cons_NEWAGE!$A$2:$A$152,read_NEWAGE!$A2,tax_pri_cons_NEWAGE!$B$2:$B$152,read_NEWAGE!C$1), 0)</f>
        <v>0.29967084078467998</v>
      </c>
      <c r="D2" s="3">
        <f>IF(SUMIFS(tax_pri_cons_NEWAGE!$D$2:$D$152,tax_pri_cons_NEWAGE!$A$2:$A$152,read_NEWAGE!$A2,tax_pri_cons_NEWAGE!$B$2:$B$152,read_NEWAGE!D$1) &gt; 0, SUMIFS(tax_pri_cons_NEWAGE!$D$2:$D$152,tax_pri_cons_NEWAGE!$A$2:$A$152,read_NEWAGE!$A2,tax_pri_cons_NEWAGE!$B$2:$B$152,read_NEWAGE!D$1), 0)</f>
        <v>0.11880665620824801</v>
      </c>
      <c r="E2" s="3">
        <f>IF(SUMIFS(tax_pri_cons_NEWAGE!$D$2:$D$152,tax_pri_cons_NEWAGE!$A$2:$A$152,read_NEWAGE!$A2,tax_pri_cons_NEWAGE!$B$2:$B$152,read_NEWAGE!E$1) &gt; 0, SUMIFS(tax_pri_cons_NEWAGE!$D$2:$D$152,tax_pri_cons_NEWAGE!$A$2:$A$152,read_NEWAGE!$A2,tax_pri_cons_NEWAGE!$B$2:$B$152,read_NEWAGE!E$1), 0)</f>
        <v>4.9827788782409982E-2</v>
      </c>
      <c r="F2" s="3">
        <f>IF(SUMIFS(tax_pri_cons_NEWAGE!$D$2:$D$152,tax_pri_cons_NEWAGE!$A$2:$A$152,read_NEWAGE!$A2,tax_pri_cons_NEWAGE!$B$2:$B$152,read_NEWAGE!F$1) &gt; 0, SUMIFS(tax_pri_cons_NEWAGE!$D$2:$D$152,tax_pri_cons_NEWAGE!$A$2:$A$152,read_NEWAGE!$A2,tax_pri_cons_NEWAGE!$B$2:$B$152,read_NEWAGE!F$1), 0)</f>
        <v>6.0570833443443994E-2</v>
      </c>
      <c r="G2" s="3">
        <f>IF(SUMIFS(tax_pri_cons_NEWAGE!$D$2:$D$152,tax_pri_cons_NEWAGE!$A$2:$A$152,read_NEWAGE!$A2,tax_pri_cons_NEWAGE!$B$2:$B$152,read_NEWAGE!G$1) &gt; 0, SUMIFS(tax_pri_cons_NEWAGE!$D$2:$D$152,tax_pri_cons_NEWAGE!$A$2:$A$152,read_NEWAGE!$A2,tax_pri_cons_NEWAGE!$B$2:$B$152,read_NEWAGE!G$1), 0)</f>
        <v>0</v>
      </c>
      <c r="H2" s="3">
        <f>IF(SUMIFS(tax_pri_cons_NEWAGE!$D$2:$D$152,tax_pri_cons_NEWAGE!$A$2:$A$152,read_NEWAGE!$A2,tax_pri_cons_NEWAGE!$B$2:$B$152,read_NEWAGE!H$1) &gt; 0, SUMIFS(tax_pri_cons_NEWAGE!$D$2:$D$152,tax_pri_cons_NEWAGE!$A$2:$A$152,read_NEWAGE!$A2,tax_pri_cons_NEWAGE!$B$2:$B$152,read_NEWAGE!H$1), 0)</f>
        <v>0.263894967952301</v>
      </c>
      <c r="I2" s="3">
        <f>IF(SUMIFS(tax_pri_cons_NEWAGE!$D$2:$D$152,tax_pri_cons_NEWAGE!$A$2:$A$152,read_NEWAGE!$A2,tax_pri_cons_NEWAGE!$B$2:$B$152,read_NEWAGE!I$1) &gt; 0, SUMIFS(tax_pri_cons_NEWAGE!$D$2:$D$152,tax_pri_cons_NEWAGE!$A$2:$A$152,read_NEWAGE!$A2,tax_pri_cons_NEWAGE!$B$2:$B$152,read_NEWAGE!I$1), 0)</f>
        <v>3.5487748835142996E-2</v>
      </c>
      <c r="J2" s="3">
        <f>IF(SUMIFS(tax_pri_cons_NEWAGE!$D$2:$D$152,tax_pri_cons_NEWAGE!$A$2:$A$152,read_NEWAGE!$A2,tax_pri_cons_NEWAGE!$B$2:$B$152,read_NEWAGE!J$1) &gt; 0, SUMIFS(tax_pri_cons_NEWAGE!$D$2:$D$152,tax_pri_cons_NEWAGE!$A$2:$A$152,read_NEWAGE!$A2,tax_pri_cons_NEWAGE!$B$2:$B$152,read_NEWAGE!J$1), 0)</f>
        <v>0.18636646074881702</v>
      </c>
      <c r="K2" s="3">
        <f>IF(SUMIFS(tax_pri_cons_NEWAGE!$D$2:$D$152,tax_pri_cons_NEWAGE!$A$2:$A$152,read_NEWAGE!$A2,tax_pri_cons_NEWAGE!$B$2:$B$152,read_NEWAGE!K$1) &gt; 0, SUMIFS(tax_pri_cons_NEWAGE!$D$2:$D$152,tax_pri_cons_NEWAGE!$A$2:$A$152,read_NEWAGE!$A2,tax_pri_cons_NEWAGE!$B$2:$B$152,read_NEWAGE!K$1), 0)</f>
        <v>6.0472818952148011E-2</v>
      </c>
      <c r="L2" s="3">
        <f>IF(SUMIFS(tax_pri_cons_NEWAGE!$D$2:$D$152,tax_pri_cons_NEWAGE!$A$2:$A$152,read_NEWAGE!$A2,tax_pri_cons_NEWAGE!$B$2:$B$152,read_NEWAGE!L$1) &gt; 0, SUMIFS(tax_pri_cons_NEWAGE!$D$2:$D$152,tax_pri_cons_NEWAGE!$A$2:$A$152,read_NEWAGE!$A2,tax_pri_cons_NEWAGE!$B$2:$B$152,read_NEWAGE!L$1), 0)</f>
        <v>8.4815397040795992E-2</v>
      </c>
      <c r="M2" s="3">
        <f>IF(SUMIFS(tax_pri_cons_NEWAGE!$D$2:$D$152,tax_pri_cons_NEWAGE!$A$2:$A$152,read_NEWAGE!$A2,tax_pri_cons_NEWAGE!$B$2:$B$152,read_NEWAGE!M$1) &gt; 0, SUMIFS(tax_pri_cons_NEWAGE!$D$2:$D$152,tax_pri_cons_NEWAGE!$A$2:$A$152,read_NEWAGE!$A2,tax_pri_cons_NEWAGE!$B$2:$B$152,read_NEWAGE!M$1), 0)</f>
        <v>0.18286164459401602</v>
      </c>
      <c r="N2" s="3">
        <f>IF(SUMIFS(tax_pri_cons_NEWAGE!$D$2:$D$152,tax_pri_cons_NEWAGE!$A$2:$A$152,read_NEWAGE!$A2,tax_pri_cons_NEWAGE!$B$2:$B$152,read_NEWAGE!N$1) &gt; 0, SUMIFS(tax_pri_cons_NEWAGE!$D$2:$D$152,tax_pri_cons_NEWAGE!$A$2:$A$152,read_NEWAGE!$A2,tax_pri_cons_NEWAGE!$B$2:$B$152,read_NEWAGE!N$1), 0)</f>
        <v>2.252509242409298E-2</v>
      </c>
      <c r="O2" s="3">
        <f>IF(SUMIFS(tax_pri_cons_NEWAGE!$D$2:$D$152,tax_pri_cons_NEWAGE!$A$2:$A$152,read_NEWAGE!$A2,tax_pri_cons_NEWAGE!$B$2:$B$152,read_NEWAGE!O$1) &gt; 0, SUMIFS(tax_pri_cons_NEWAGE!$D$2:$D$152,tax_pri_cons_NEWAGE!$A$2:$A$152,read_NEWAGE!$A2,tax_pri_cons_NEWAGE!$B$2:$B$152,read_NEWAGE!O$1), 0)</f>
        <v>0.26787712263135099</v>
      </c>
      <c r="P2" s="3">
        <f>IF(SUMIFS(tax_pri_cons_NEWAGE!$D$2:$D$152,tax_pri_cons_NEWAGE!$A$2:$A$152,read_NEWAGE!$A2,tax_pri_cons_NEWAGE!$B$2:$B$152,read_NEWAGE!P$1) &gt; 0, SUMIFS(tax_pri_cons_NEWAGE!$D$2:$D$152,tax_pri_cons_NEWAGE!$A$2:$A$152,read_NEWAGE!$A2,tax_pri_cons_NEWAGE!$B$2:$B$152,read_NEWAGE!P$1), 0)</f>
        <v>0</v>
      </c>
      <c r="Q2" s="3">
        <f>IF(SUMIFS(tax_pri_cons_NEWAGE!$D$2:$D$152,tax_pri_cons_NEWAGE!$A$2:$A$152,read_NEWAGE!$A2,tax_pri_cons_NEWAGE!$B$2:$B$152,read_NEWAGE!Q$1) &gt; 0, SUMIFS(tax_pri_cons_NEWAGE!$D$2:$D$152,tax_pri_cons_NEWAGE!$A$2:$A$152,read_NEWAGE!$A2,tax_pri_cons_NEWAGE!$B$2:$B$152,read_NEWAGE!Q$1), 0)</f>
        <v>0</v>
      </c>
      <c r="R2" s="3">
        <f>IF(SUMIFS(tax_pri_cons_NEWAGE!$D$2:$D$152,tax_pri_cons_NEWAGE!$A$2:$A$152,read_NEWAGE!$A2,tax_pri_cons_NEWAGE!$B$2:$B$152,read_NEWAGE!R$1) &gt; 0, SUMIFS(tax_pri_cons_NEWAGE!$D$2:$D$152,tax_pri_cons_NEWAGE!$A$2:$A$152,read_NEWAGE!$A2,tax_pri_cons_NEWAGE!$B$2:$B$152,read_NEWAGE!R$1), 0)</f>
        <v>0</v>
      </c>
    </row>
    <row r="3" spans="1:18" x14ac:dyDescent="0.25">
      <c r="A3" s="3" t="s">
        <v>20</v>
      </c>
      <c r="B3" s="3">
        <f>IF(SUMIFS(tax_pri_cons_NEWAGE!$D$2:$D$152,tax_pri_cons_NEWAGE!$A$2:$A$152,read_NEWAGE!$A3,tax_pri_cons_NEWAGE!$B$2:$B$152,read_NEWAGE!B$1) &gt; 0, SUMIFS(tax_pri_cons_NEWAGE!$D$2:$D$152,tax_pri_cons_NEWAGE!$A$2:$A$152,read_NEWAGE!$A3,tax_pri_cons_NEWAGE!$B$2:$B$152,read_NEWAGE!B$1), 0)</f>
        <v>0.48886011358672304</v>
      </c>
      <c r="C3" s="3">
        <f>IF(SUMIFS(tax_pri_cons_NEWAGE!$D$2:$D$152,tax_pri_cons_NEWAGE!$A$2:$A$152,read_NEWAGE!$A3,tax_pri_cons_NEWAGE!$B$2:$B$152,read_NEWAGE!C$1) &gt; 0, SUMIFS(tax_pri_cons_NEWAGE!$D$2:$D$152,tax_pri_cons_NEWAGE!$A$2:$A$152,read_NEWAGE!$A3,tax_pri_cons_NEWAGE!$B$2:$B$152,read_NEWAGE!C$1), 0)</f>
        <v>0.57552495750038801</v>
      </c>
      <c r="D3" s="3">
        <f>IF(SUMIFS(tax_pri_cons_NEWAGE!$D$2:$D$152,tax_pri_cons_NEWAGE!$A$2:$A$152,read_NEWAGE!$A3,tax_pri_cons_NEWAGE!$B$2:$B$152,read_NEWAGE!D$1) &gt; 0, SUMIFS(tax_pri_cons_NEWAGE!$D$2:$D$152,tax_pri_cons_NEWAGE!$A$2:$A$152,read_NEWAGE!$A3,tax_pri_cons_NEWAGE!$B$2:$B$152,read_NEWAGE!D$1), 0)</f>
        <v>4.2822240586655999E-2</v>
      </c>
      <c r="E3" s="3">
        <f>IF(SUMIFS(tax_pri_cons_NEWAGE!$D$2:$D$152,tax_pri_cons_NEWAGE!$A$2:$A$152,read_NEWAGE!$A3,tax_pri_cons_NEWAGE!$B$2:$B$152,read_NEWAGE!E$1) &gt; 0, SUMIFS(tax_pri_cons_NEWAGE!$D$2:$D$152,tax_pri_cons_NEWAGE!$A$2:$A$152,read_NEWAGE!$A3,tax_pri_cons_NEWAGE!$B$2:$B$152,read_NEWAGE!E$1), 0)</f>
        <v>1.6069922945811999E-2</v>
      </c>
      <c r="F3" s="3">
        <f>IF(SUMIFS(tax_pri_cons_NEWAGE!$D$2:$D$152,tax_pri_cons_NEWAGE!$A$2:$A$152,read_NEWAGE!$A3,tax_pri_cons_NEWAGE!$B$2:$B$152,read_NEWAGE!F$1) &gt; 0, SUMIFS(tax_pri_cons_NEWAGE!$D$2:$D$152,tax_pri_cons_NEWAGE!$A$2:$A$152,read_NEWAGE!$A3,tax_pri_cons_NEWAGE!$B$2:$B$152,read_NEWAGE!F$1), 0)</f>
        <v>0</v>
      </c>
      <c r="G3" s="3">
        <f>IF(SUMIFS(tax_pri_cons_NEWAGE!$D$2:$D$152,tax_pri_cons_NEWAGE!$A$2:$A$152,read_NEWAGE!$A3,tax_pri_cons_NEWAGE!$B$2:$B$152,read_NEWAGE!G$1) &gt; 0, SUMIFS(tax_pri_cons_NEWAGE!$D$2:$D$152,tax_pri_cons_NEWAGE!$A$2:$A$152,read_NEWAGE!$A3,tax_pri_cons_NEWAGE!$B$2:$B$152,read_NEWAGE!G$1), 0)</f>
        <v>0</v>
      </c>
      <c r="H3" s="3">
        <f>IF(SUMIFS(tax_pri_cons_NEWAGE!$D$2:$D$152,tax_pri_cons_NEWAGE!$A$2:$A$152,read_NEWAGE!$A3,tax_pri_cons_NEWAGE!$B$2:$B$152,read_NEWAGE!H$1) &gt; 0, SUMIFS(tax_pri_cons_NEWAGE!$D$2:$D$152,tax_pri_cons_NEWAGE!$A$2:$A$152,read_NEWAGE!$A3,tax_pri_cons_NEWAGE!$B$2:$B$152,read_NEWAGE!H$1), 0)</f>
        <v>0.91190290057687995</v>
      </c>
      <c r="I3" s="3">
        <f>IF(SUMIFS(tax_pri_cons_NEWAGE!$D$2:$D$152,tax_pri_cons_NEWAGE!$A$2:$A$152,read_NEWAGE!$A3,tax_pri_cons_NEWAGE!$B$2:$B$152,read_NEWAGE!I$1) &gt; 0, SUMIFS(tax_pri_cons_NEWAGE!$D$2:$D$152,tax_pri_cons_NEWAGE!$A$2:$A$152,read_NEWAGE!$A3,tax_pri_cons_NEWAGE!$B$2:$B$152,read_NEWAGE!I$1), 0)</f>
        <v>0.20778554172399399</v>
      </c>
      <c r="J3" s="3">
        <f>IF(SUMIFS(tax_pri_cons_NEWAGE!$D$2:$D$152,tax_pri_cons_NEWAGE!$A$2:$A$152,read_NEWAGE!$A3,tax_pri_cons_NEWAGE!$B$2:$B$152,read_NEWAGE!J$1) &gt; 0, SUMIFS(tax_pri_cons_NEWAGE!$D$2:$D$152,tax_pri_cons_NEWAGE!$A$2:$A$152,read_NEWAGE!$A3,tax_pri_cons_NEWAGE!$B$2:$B$152,read_NEWAGE!J$1), 0)</f>
        <v>3.5501323388921008E-2</v>
      </c>
      <c r="K3" s="3">
        <f>IF(SUMIFS(tax_pri_cons_NEWAGE!$D$2:$D$152,tax_pri_cons_NEWAGE!$A$2:$A$152,read_NEWAGE!$A3,tax_pri_cons_NEWAGE!$B$2:$B$152,read_NEWAGE!K$1) &gt; 0, SUMIFS(tax_pri_cons_NEWAGE!$D$2:$D$152,tax_pri_cons_NEWAGE!$A$2:$A$152,read_NEWAGE!$A3,tax_pri_cons_NEWAGE!$B$2:$B$152,read_NEWAGE!K$1), 0)</f>
        <v>0</v>
      </c>
      <c r="L3" s="3">
        <f>IF(SUMIFS(tax_pri_cons_NEWAGE!$D$2:$D$152,tax_pri_cons_NEWAGE!$A$2:$A$152,read_NEWAGE!$A3,tax_pri_cons_NEWAGE!$B$2:$B$152,read_NEWAGE!L$1) &gt; 0, SUMIFS(tax_pri_cons_NEWAGE!$D$2:$D$152,tax_pri_cons_NEWAGE!$A$2:$A$152,read_NEWAGE!$A3,tax_pri_cons_NEWAGE!$B$2:$B$152,read_NEWAGE!L$1), 0)</f>
        <v>7.7806656069816016E-2</v>
      </c>
      <c r="M3" s="3">
        <f>IF(SUMIFS(tax_pri_cons_NEWAGE!$D$2:$D$152,tax_pri_cons_NEWAGE!$A$2:$A$152,read_NEWAGE!$A3,tax_pri_cons_NEWAGE!$B$2:$B$152,read_NEWAGE!M$1) &gt; 0, SUMIFS(tax_pri_cons_NEWAGE!$D$2:$D$152,tax_pri_cons_NEWAGE!$A$2:$A$152,read_NEWAGE!$A3,tax_pri_cons_NEWAGE!$B$2:$B$152,read_NEWAGE!M$1), 0)</f>
        <v>8.0981543470901002E-2</v>
      </c>
      <c r="N3" s="3">
        <f>IF(SUMIFS(tax_pri_cons_NEWAGE!$D$2:$D$152,tax_pri_cons_NEWAGE!$A$2:$A$152,read_NEWAGE!$A3,tax_pri_cons_NEWAGE!$B$2:$B$152,read_NEWAGE!N$1) &gt; 0, SUMIFS(tax_pri_cons_NEWAGE!$D$2:$D$152,tax_pri_cons_NEWAGE!$A$2:$A$152,read_NEWAGE!$A3,tax_pri_cons_NEWAGE!$B$2:$B$152,read_NEWAGE!N$1), 0)</f>
        <v>0</v>
      </c>
      <c r="O3" s="3">
        <f>IF(SUMIFS(tax_pri_cons_NEWAGE!$D$2:$D$152,tax_pri_cons_NEWAGE!$A$2:$A$152,read_NEWAGE!$A3,tax_pri_cons_NEWAGE!$B$2:$B$152,read_NEWAGE!O$1) &gt; 0, SUMIFS(tax_pri_cons_NEWAGE!$D$2:$D$152,tax_pri_cons_NEWAGE!$A$2:$A$152,read_NEWAGE!$A3,tax_pri_cons_NEWAGE!$B$2:$B$152,read_NEWAGE!O$1), 0)</f>
        <v>0.21213800804761601</v>
      </c>
      <c r="P3" s="3">
        <f>IF(SUMIFS(tax_pri_cons_NEWAGE!$D$2:$D$152,tax_pri_cons_NEWAGE!$A$2:$A$152,read_NEWAGE!$A3,tax_pri_cons_NEWAGE!$B$2:$B$152,read_NEWAGE!P$1) &gt; 0, SUMIFS(tax_pri_cons_NEWAGE!$D$2:$D$152,tax_pri_cons_NEWAGE!$A$2:$A$152,read_NEWAGE!$A3,tax_pri_cons_NEWAGE!$B$2:$B$152,read_NEWAGE!P$1), 0)</f>
        <v>9.5469494853862996E-3</v>
      </c>
      <c r="Q3" s="3">
        <f>IF(SUMIFS(tax_pri_cons_NEWAGE!$D$2:$D$152,tax_pri_cons_NEWAGE!$A$2:$A$152,read_NEWAGE!$A3,tax_pri_cons_NEWAGE!$B$2:$B$152,read_NEWAGE!Q$1) &gt; 0, SUMIFS(tax_pri_cons_NEWAGE!$D$2:$D$152,tax_pri_cons_NEWAGE!$A$2:$A$152,read_NEWAGE!$A3,tax_pri_cons_NEWAGE!$B$2:$B$152,read_NEWAGE!Q$1), 0)</f>
        <v>0</v>
      </c>
      <c r="R3" s="3">
        <f>IF(SUMIFS(tax_pri_cons_NEWAGE!$D$2:$D$152,tax_pri_cons_NEWAGE!$A$2:$A$152,read_NEWAGE!$A3,tax_pri_cons_NEWAGE!$B$2:$B$152,read_NEWAGE!R$1) &gt; 0, SUMIFS(tax_pri_cons_NEWAGE!$D$2:$D$152,tax_pri_cons_NEWAGE!$A$2:$A$152,read_NEWAGE!$A3,tax_pri_cons_NEWAGE!$B$2:$B$152,read_NEWAGE!R$1), 0)</f>
        <v>0</v>
      </c>
    </row>
    <row r="4" spans="1:18" x14ac:dyDescent="0.25">
      <c r="A4" s="3" t="s">
        <v>22</v>
      </c>
      <c r="B4" s="3">
        <f>IF(SUMIFS(tax_pri_cons_NEWAGE!$D$2:$D$152,tax_pri_cons_NEWAGE!$A$2:$A$152,read_NEWAGE!$A4,tax_pri_cons_NEWAGE!$B$2:$B$152,read_NEWAGE!B$1) &gt; 0, SUMIFS(tax_pri_cons_NEWAGE!$D$2:$D$152,tax_pri_cons_NEWAGE!$A$2:$A$152,read_NEWAGE!$A4,tax_pri_cons_NEWAGE!$B$2:$B$152,read_NEWAGE!B$1), 0)</f>
        <v>0.98619574558434997</v>
      </c>
      <c r="C4" s="3">
        <f>IF(SUMIFS(tax_pri_cons_NEWAGE!$D$2:$D$152,tax_pri_cons_NEWAGE!$A$2:$A$152,read_NEWAGE!$A4,tax_pri_cons_NEWAGE!$B$2:$B$152,read_NEWAGE!C$1) &gt; 0, SUMIFS(tax_pri_cons_NEWAGE!$D$2:$D$152,tax_pri_cons_NEWAGE!$A$2:$A$152,read_NEWAGE!$A4,tax_pri_cons_NEWAGE!$B$2:$B$152,read_NEWAGE!C$1), 0)</f>
        <v>0.81498717893674</v>
      </c>
      <c r="D4" s="3">
        <f>IF(SUMIFS(tax_pri_cons_NEWAGE!$D$2:$D$152,tax_pri_cons_NEWAGE!$A$2:$A$152,read_NEWAGE!$A4,tax_pri_cons_NEWAGE!$B$2:$B$152,read_NEWAGE!D$1) &gt; 0, SUMIFS(tax_pri_cons_NEWAGE!$D$2:$D$152,tax_pri_cons_NEWAGE!$A$2:$A$152,read_NEWAGE!$A4,tax_pri_cons_NEWAGE!$B$2:$B$152,read_NEWAGE!D$1), 0)</f>
        <v>0.11242941926718</v>
      </c>
      <c r="E4" s="3">
        <f>IF(SUMIFS(tax_pri_cons_NEWAGE!$D$2:$D$152,tax_pri_cons_NEWAGE!$A$2:$A$152,read_NEWAGE!$A4,tax_pri_cons_NEWAGE!$B$2:$B$152,read_NEWAGE!E$1) &gt; 0, SUMIFS(tax_pri_cons_NEWAGE!$D$2:$D$152,tax_pri_cons_NEWAGE!$A$2:$A$152,read_NEWAGE!$A4,tax_pri_cons_NEWAGE!$B$2:$B$152,read_NEWAGE!E$1), 0)</f>
        <v>0</v>
      </c>
      <c r="F4" s="3">
        <f>IF(SUMIFS(tax_pri_cons_NEWAGE!$D$2:$D$152,tax_pri_cons_NEWAGE!$A$2:$A$152,read_NEWAGE!$A4,tax_pri_cons_NEWAGE!$B$2:$B$152,read_NEWAGE!F$1) &gt; 0, SUMIFS(tax_pri_cons_NEWAGE!$D$2:$D$152,tax_pri_cons_NEWAGE!$A$2:$A$152,read_NEWAGE!$A4,tax_pri_cons_NEWAGE!$B$2:$B$152,read_NEWAGE!F$1), 0)</f>
        <v>0</v>
      </c>
      <c r="G4" s="3">
        <f>IF(SUMIFS(tax_pri_cons_NEWAGE!$D$2:$D$152,tax_pri_cons_NEWAGE!$A$2:$A$152,read_NEWAGE!$A4,tax_pri_cons_NEWAGE!$B$2:$B$152,read_NEWAGE!G$1) &gt; 0, SUMIFS(tax_pri_cons_NEWAGE!$D$2:$D$152,tax_pri_cons_NEWAGE!$A$2:$A$152,read_NEWAGE!$A4,tax_pri_cons_NEWAGE!$B$2:$B$152,read_NEWAGE!G$1), 0)</f>
        <v>0</v>
      </c>
      <c r="H4" s="3">
        <f>IF(SUMIFS(tax_pri_cons_NEWAGE!$D$2:$D$152,tax_pri_cons_NEWAGE!$A$2:$A$152,read_NEWAGE!$A4,tax_pri_cons_NEWAGE!$B$2:$B$152,read_NEWAGE!H$1) &gt; 0, SUMIFS(tax_pri_cons_NEWAGE!$D$2:$D$152,tax_pri_cons_NEWAGE!$A$2:$A$152,read_NEWAGE!$A4,tax_pri_cons_NEWAGE!$B$2:$B$152,read_NEWAGE!H$1), 0)</f>
        <v>0.15823906892694897</v>
      </c>
      <c r="I4" s="3">
        <f>IF(SUMIFS(tax_pri_cons_NEWAGE!$D$2:$D$152,tax_pri_cons_NEWAGE!$A$2:$A$152,read_NEWAGE!$A4,tax_pri_cons_NEWAGE!$B$2:$B$152,read_NEWAGE!I$1) &gt; 0, SUMIFS(tax_pri_cons_NEWAGE!$D$2:$D$152,tax_pri_cons_NEWAGE!$A$2:$A$152,read_NEWAGE!$A4,tax_pri_cons_NEWAGE!$B$2:$B$152,read_NEWAGE!I$1), 0)</f>
        <v>3.2331988112172E-2</v>
      </c>
      <c r="J4" s="3">
        <f>IF(SUMIFS(tax_pri_cons_NEWAGE!$D$2:$D$152,tax_pri_cons_NEWAGE!$A$2:$A$152,read_NEWAGE!$A4,tax_pri_cons_NEWAGE!$B$2:$B$152,read_NEWAGE!J$1) &gt; 0, SUMIFS(tax_pri_cons_NEWAGE!$D$2:$D$152,tax_pri_cons_NEWAGE!$A$2:$A$152,read_NEWAGE!$A4,tax_pri_cons_NEWAGE!$B$2:$B$152,read_NEWAGE!J$1), 0)</f>
        <v>1.8775905759783995E-2</v>
      </c>
      <c r="K4" s="3">
        <f>IF(SUMIFS(tax_pri_cons_NEWAGE!$D$2:$D$152,tax_pri_cons_NEWAGE!$A$2:$A$152,read_NEWAGE!$A4,tax_pri_cons_NEWAGE!$B$2:$B$152,read_NEWAGE!K$1) &gt; 0, SUMIFS(tax_pri_cons_NEWAGE!$D$2:$D$152,tax_pri_cons_NEWAGE!$A$2:$A$152,read_NEWAGE!$A4,tax_pri_cons_NEWAGE!$B$2:$B$152,read_NEWAGE!K$1), 0)</f>
        <v>0</v>
      </c>
      <c r="L4" s="3">
        <f>IF(SUMIFS(tax_pri_cons_NEWAGE!$D$2:$D$152,tax_pri_cons_NEWAGE!$A$2:$A$152,read_NEWAGE!$A4,tax_pri_cons_NEWAGE!$B$2:$B$152,read_NEWAGE!L$1) &gt; 0, SUMIFS(tax_pri_cons_NEWAGE!$D$2:$D$152,tax_pri_cons_NEWAGE!$A$2:$A$152,read_NEWAGE!$A4,tax_pri_cons_NEWAGE!$B$2:$B$152,read_NEWAGE!L$1), 0)</f>
        <v>0</v>
      </c>
      <c r="M4" s="3">
        <f>IF(SUMIFS(tax_pri_cons_NEWAGE!$D$2:$D$152,tax_pri_cons_NEWAGE!$A$2:$A$152,read_NEWAGE!$A4,tax_pri_cons_NEWAGE!$B$2:$B$152,read_NEWAGE!M$1) &gt; 0, SUMIFS(tax_pri_cons_NEWAGE!$D$2:$D$152,tax_pri_cons_NEWAGE!$A$2:$A$152,read_NEWAGE!$A4,tax_pri_cons_NEWAGE!$B$2:$B$152,read_NEWAGE!M$1), 0)</f>
        <v>9.9310913321282002E-2</v>
      </c>
      <c r="N4" s="3">
        <f>IF(SUMIFS(tax_pri_cons_NEWAGE!$D$2:$D$152,tax_pri_cons_NEWAGE!$A$2:$A$152,read_NEWAGE!$A4,tax_pri_cons_NEWAGE!$B$2:$B$152,read_NEWAGE!N$1) &gt; 0, SUMIFS(tax_pri_cons_NEWAGE!$D$2:$D$152,tax_pri_cons_NEWAGE!$A$2:$A$152,read_NEWAGE!$A4,tax_pri_cons_NEWAGE!$B$2:$B$152,read_NEWAGE!N$1), 0)</f>
        <v>0</v>
      </c>
      <c r="O4" s="3">
        <f>IF(SUMIFS(tax_pri_cons_NEWAGE!$D$2:$D$152,tax_pri_cons_NEWAGE!$A$2:$A$152,read_NEWAGE!$A4,tax_pri_cons_NEWAGE!$B$2:$B$152,read_NEWAGE!O$1) &gt; 0, SUMIFS(tax_pri_cons_NEWAGE!$D$2:$D$152,tax_pri_cons_NEWAGE!$A$2:$A$152,read_NEWAGE!$A4,tax_pri_cons_NEWAGE!$B$2:$B$152,read_NEWAGE!O$1), 0)</f>
        <v>0.28964186222865501</v>
      </c>
      <c r="P4" s="3">
        <f>IF(SUMIFS(tax_pri_cons_NEWAGE!$D$2:$D$152,tax_pri_cons_NEWAGE!$A$2:$A$152,read_NEWAGE!$A4,tax_pri_cons_NEWAGE!$B$2:$B$152,read_NEWAGE!P$1) &gt; 0, SUMIFS(tax_pri_cons_NEWAGE!$D$2:$D$152,tax_pri_cons_NEWAGE!$A$2:$A$152,read_NEWAGE!$A4,tax_pri_cons_NEWAGE!$B$2:$B$152,read_NEWAGE!P$1), 0)</f>
        <v>0</v>
      </c>
      <c r="Q4" s="3">
        <f>IF(SUMIFS(tax_pri_cons_NEWAGE!$D$2:$D$152,tax_pri_cons_NEWAGE!$A$2:$A$152,read_NEWAGE!$A4,tax_pri_cons_NEWAGE!$B$2:$B$152,read_NEWAGE!Q$1) &gt; 0, SUMIFS(tax_pri_cons_NEWAGE!$D$2:$D$152,tax_pri_cons_NEWAGE!$A$2:$A$152,read_NEWAGE!$A4,tax_pri_cons_NEWAGE!$B$2:$B$152,read_NEWAGE!Q$1), 0)</f>
        <v>0</v>
      </c>
      <c r="R4" s="3">
        <f>IF(SUMIFS(tax_pri_cons_NEWAGE!$D$2:$D$152,tax_pri_cons_NEWAGE!$A$2:$A$152,read_NEWAGE!$A4,tax_pri_cons_NEWAGE!$B$2:$B$152,read_NEWAGE!R$1) &gt; 0, SUMIFS(tax_pri_cons_NEWAGE!$D$2:$D$152,tax_pri_cons_NEWAGE!$A$2:$A$152,read_NEWAGE!$A4,tax_pri_cons_NEWAGE!$B$2:$B$152,read_NEWAGE!R$1), 0)</f>
        <v>0</v>
      </c>
    </row>
    <row r="5" spans="1:18" x14ac:dyDescent="0.25">
      <c r="A5" s="3" t="s">
        <v>24</v>
      </c>
      <c r="B5" s="3">
        <f>IF(SUMIFS(tax_pri_cons_NEWAGE!$D$2:$D$152,tax_pri_cons_NEWAGE!$A$2:$A$152,read_NEWAGE!$A5,tax_pri_cons_NEWAGE!$B$2:$B$152,read_NEWAGE!B$1) &gt; 0, SUMIFS(tax_pri_cons_NEWAGE!$D$2:$D$152,tax_pri_cons_NEWAGE!$A$2:$A$152,read_NEWAGE!$A5,tax_pri_cons_NEWAGE!$B$2:$B$152,read_NEWAGE!B$1), 0)</f>
        <v>0.72932882395106502</v>
      </c>
      <c r="C5" s="3">
        <f>IF(SUMIFS(tax_pri_cons_NEWAGE!$D$2:$D$152,tax_pri_cons_NEWAGE!$A$2:$A$152,read_NEWAGE!$A5,tax_pri_cons_NEWAGE!$B$2:$B$152,read_NEWAGE!C$1) &gt; 0, SUMIFS(tax_pri_cons_NEWAGE!$D$2:$D$152,tax_pri_cons_NEWAGE!$A$2:$A$152,read_NEWAGE!$A5,tax_pri_cons_NEWAGE!$B$2:$B$152,read_NEWAGE!C$1), 0)</f>
        <v>0.26477776974442502</v>
      </c>
      <c r="D5" s="3">
        <f>IF(SUMIFS(tax_pri_cons_NEWAGE!$D$2:$D$152,tax_pri_cons_NEWAGE!$A$2:$A$152,read_NEWAGE!$A5,tax_pri_cons_NEWAGE!$B$2:$B$152,read_NEWAGE!D$1) &gt; 0, SUMIFS(tax_pri_cons_NEWAGE!$D$2:$D$152,tax_pri_cons_NEWAGE!$A$2:$A$152,read_NEWAGE!$A5,tax_pri_cons_NEWAGE!$B$2:$B$152,read_NEWAGE!D$1), 0)</f>
        <v>9.0297748012010001E-2</v>
      </c>
      <c r="E5" s="3">
        <f>IF(SUMIFS(tax_pri_cons_NEWAGE!$D$2:$D$152,tax_pri_cons_NEWAGE!$A$2:$A$152,read_NEWAGE!$A5,tax_pri_cons_NEWAGE!$B$2:$B$152,read_NEWAGE!E$1) &gt; 0, SUMIFS(tax_pri_cons_NEWAGE!$D$2:$D$152,tax_pri_cons_NEWAGE!$A$2:$A$152,read_NEWAGE!$A5,tax_pri_cons_NEWAGE!$B$2:$B$152,read_NEWAGE!E$1), 0)</f>
        <v>0</v>
      </c>
      <c r="F5" s="3">
        <f>IF(SUMIFS(tax_pri_cons_NEWAGE!$D$2:$D$152,tax_pri_cons_NEWAGE!$A$2:$A$152,read_NEWAGE!$A5,tax_pri_cons_NEWAGE!$B$2:$B$152,read_NEWAGE!F$1) &gt; 0, SUMIFS(tax_pri_cons_NEWAGE!$D$2:$D$152,tax_pri_cons_NEWAGE!$A$2:$A$152,read_NEWAGE!$A5,tax_pri_cons_NEWAGE!$B$2:$B$152,read_NEWAGE!F$1), 0)</f>
        <v>3.8221587616906E-2</v>
      </c>
      <c r="G5" s="3">
        <f>IF(SUMIFS(tax_pri_cons_NEWAGE!$D$2:$D$152,tax_pri_cons_NEWAGE!$A$2:$A$152,read_NEWAGE!$A5,tax_pri_cons_NEWAGE!$B$2:$B$152,read_NEWAGE!G$1) &gt; 0, SUMIFS(tax_pri_cons_NEWAGE!$D$2:$D$152,tax_pri_cons_NEWAGE!$A$2:$A$152,read_NEWAGE!$A5,tax_pri_cons_NEWAGE!$B$2:$B$152,read_NEWAGE!G$1), 0)</f>
        <v>7.3784581847558012E-2</v>
      </c>
      <c r="H5" s="3">
        <f>IF(SUMIFS(tax_pri_cons_NEWAGE!$D$2:$D$152,tax_pri_cons_NEWAGE!$A$2:$A$152,read_NEWAGE!$A5,tax_pri_cons_NEWAGE!$B$2:$B$152,read_NEWAGE!H$1) &gt; 0, SUMIFS(tax_pri_cons_NEWAGE!$D$2:$D$152,tax_pri_cons_NEWAGE!$A$2:$A$152,read_NEWAGE!$A5,tax_pri_cons_NEWAGE!$B$2:$B$152,read_NEWAGE!H$1), 0)</f>
        <v>0.10906467277567497</v>
      </c>
      <c r="I5" s="3">
        <f>IF(SUMIFS(tax_pri_cons_NEWAGE!$D$2:$D$152,tax_pri_cons_NEWAGE!$A$2:$A$152,read_NEWAGE!$A5,tax_pri_cons_NEWAGE!$B$2:$B$152,read_NEWAGE!I$1) &gt; 0, SUMIFS(tax_pri_cons_NEWAGE!$D$2:$D$152,tax_pri_cons_NEWAGE!$A$2:$A$152,read_NEWAGE!$A5,tax_pri_cons_NEWAGE!$B$2:$B$152,read_NEWAGE!I$1), 0)</f>
        <v>0.27918221439277102</v>
      </c>
      <c r="J5" s="3">
        <f>IF(SUMIFS(tax_pri_cons_NEWAGE!$D$2:$D$152,tax_pri_cons_NEWAGE!$A$2:$A$152,read_NEWAGE!$A5,tax_pri_cons_NEWAGE!$B$2:$B$152,read_NEWAGE!J$1) &gt; 0, SUMIFS(tax_pri_cons_NEWAGE!$D$2:$D$152,tax_pri_cons_NEWAGE!$A$2:$A$152,read_NEWAGE!$A5,tax_pri_cons_NEWAGE!$B$2:$B$152,read_NEWAGE!J$1), 0)</f>
        <v>9.8946121626157998E-2</v>
      </c>
      <c r="K5" s="3">
        <f>IF(SUMIFS(tax_pri_cons_NEWAGE!$D$2:$D$152,tax_pri_cons_NEWAGE!$A$2:$A$152,read_NEWAGE!$A5,tax_pri_cons_NEWAGE!$B$2:$B$152,read_NEWAGE!K$1) &gt; 0, SUMIFS(tax_pri_cons_NEWAGE!$D$2:$D$152,tax_pri_cons_NEWAGE!$A$2:$A$152,read_NEWAGE!$A5,tax_pri_cons_NEWAGE!$B$2:$B$152,read_NEWAGE!K$1), 0)</f>
        <v>3.8314892778957971E-2</v>
      </c>
      <c r="L5" s="3">
        <f>IF(SUMIFS(tax_pri_cons_NEWAGE!$D$2:$D$152,tax_pri_cons_NEWAGE!$A$2:$A$152,read_NEWAGE!$A5,tax_pri_cons_NEWAGE!$B$2:$B$152,read_NEWAGE!L$1) &gt; 0, SUMIFS(tax_pri_cons_NEWAGE!$D$2:$D$152,tax_pri_cons_NEWAGE!$A$2:$A$152,read_NEWAGE!$A5,tax_pri_cons_NEWAGE!$B$2:$B$152,read_NEWAGE!L$1), 0)</f>
        <v>4.8860636409750996E-2</v>
      </c>
      <c r="M5" s="3">
        <f>IF(SUMIFS(tax_pri_cons_NEWAGE!$D$2:$D$152,tax_pri_cons_NEWAGE!$A$2:$A$152,read_NEWAGE!$A5,tax_pri_cons_NEWAGE!$B$2:$B$152,read_NEWAGE!M$1) &gt; 0, SUMIFS(tax_pri_cons_NEWAGE!$D$2:$D$152,tax_pri_cons_NEWAGE!$A$2:$A$152,read_NEWAGE!$A5,tax_pri_cons_NEWAGE!$B$2:$B$152,read_NEWAGE!M$1), 0)</f>
        <v>0.13253842351880402</v>
      </c>
      <c r="N5" s="3">
        <f>IF(SUMIFS(tax_pri_cons_NEWAGE!$D$2:$D$152,tax_pri_cons_NEWAGE!$A$2:$A$152,read_NEWAGE!$A5,tax_pri_cons_NEWAGE!$B$2:$B$152,read_NEWAGE!N$1) &gt; 0, SUMIFS(tax_pri_cons_NEWAGE!$D$2:$D$152,tax_pri_cons_NEWAGE!$A$2:$A$152,read_NEWAGE!$A5,tax_pri_cons_NEWAGE!$B$2:$B$152,read_NEWAGE!N$1), 0)</f>
        <v>2.9178365992156979E-2</v>
      </c>
      <c r="O5" s="3">
        <f>IF(SUMIFS(tax_pri_cons_NEWAGE!$D$2:$D$152,tax_pri_cons_NEWAGE!$A$2:$A$152,read_NEWAGE!$A5,tax_pri_cons_NEWAGE!$B$2:$B$152,read_NEWAGE!O$1) &gt; 0, SUMIFS(tax_pri_cons_NEWAGE!$D$2:$D$152,tax_pri_cons_NEWAGE!$A$2:$A$152,read_NEWAGE!$A5,tax_pri_cons_NEWAGE!$B$2:$B$152,read_NEWAGE!O$1), 0)</f>
        <v>8.5708465334353987E-2</v>
      </c>
      <c r="P5" s="3">
        <f>IF(SUMIFS(tax_pri_cons_NEWAGE!$D$2:$D$152,tax_pri_cons_NEWAGE!$A$2:$A$152,read_NEWAGE!$A5,tax_pri_cons_NEWAGE!$B$2:$B$152,read_NEWAGE!P$1) &gt; 0, SUMIFS(tax_pri_cons_NEWAGE!$D$2:$D$152,tax_pri_cons_NEWAGE!$A$2:$A$152,read_NEWAGE!$A5,tax_pri_cons_NEWAGE!$B$2:$B$152,read_NEWAGE!P$1), 0)</f>
        <v>0</v>
      </c>
      <c r="Q5" s="3">
        <f>IF(SUMIFS(tax_pri_cons_NEWAGE!$D$2:$D$152,tax_pri_cons_NEWAGE!$A$2:$A$152,read_NEWAGE!$A5,tax_pri_cons_NEWAGE!$B$2:$B$152,read_NEWAGE!Q$1) &gt; 0, SUMIFS(tax_pri_cons_NEWAGE!$D$2:$D$152,tax_pri_cons_NEWAGE!$A$2:$A$152,read_NEWAGE!$A5,tax_pri_cons_NEWAGE!$B$2:$B$152,read_NEWAGE!Q$1), 0)</f>
        <v>0</v>
      </c>
      <c r="R5" s="3">
        <f>IF(SUMIFS(tax_pri_cons_NEWAGE!$D$2:$D$152,tax_pri_cons_NEWAGE!$A$2:$A$152,read_NEWAGE!$A5,tax_pri_cons_NEWAGE!$B$2:$B$152,read_NEWAGE!R$1) &gt; 0, SUMIFS(tax_pri_cons_NEWAGE!$D$2:$D$152,tax_pri_cons_NEWAGE!$A$2:$A$152,read_NEWAGE!$A5,tax_pri_cons_NEWAGE!$B$2:$B$152,read_NEWAGE!R$1), 0)</f>
        <v>0</v>
      </c>
    </row>
    <row r="6" spans="1:18" x14ac:dyDescent="0.25">
      <c r="A6" s="3" t="s">
        <v>25</v>
      </c>
      <c r="B6" s="3">
        <f>IF(SUMIFS(tax_pri_cons_NEWAGE!$D$2:$D$152,tax_pri_cons_NEWAGE!$A$2:$A$152,read_NEWAGE!$A6,tax_pri_cons_NEWAGE!$B$2:$B$152,read_NEWAGE!B$1) &gt; 0, SUMIFS(tax_pri_cons_NEWAGE!$D$2:$D$152,tax_pri_cons_NEWAGE!$A$2:$A$152,read_NEWAGE!$A6,tax_pri_cons_NEWAGE!$B$2:$B$152,read_NEWAGE!B$1), 0)</f>
        <v>0.62672476553455503</v>
      </c>
      <c r="C6" s="3">
        <f>IF(SUMIFS(tax_pri_cons_NEWAGE!$D$2:$D$152,tax_pri_cons_NEWAGE!$A$2:$A$152,read_NEWAGE!$A6,tax_pri_cons_NEWAGE!$B$2:$B$152,read_NEWAGE!C$1) &gt; 0, SUMIFS(tax_pri_cons_NEWAGE!$D$2:$D$152,tax_pri_cons_NEWAGE!$A$2:$A$152,read_NEWAGE!$A6,tax_pri_cons_NEWAGE!$B$2:$B$152,read_NEWAGE!C$1), 0)</f>
        <v>0.23458172787464102</v>
      </c>
      <c r="D6" s="3">
        <f>IF(SUMIFS(tax_pri_cons_NEWAGE!$D$2:$D$152,tax_pri_cons_NEWAGE!$A$2:$A$152,read_NEWAGE!$A6,tax_pri_cons_NEWAGE!$B$2:$B$152,read_NEWAGE!D$1) &gt; 0, SUMIFS(tax_pri_cons_NEWAGE!$D$2:$D$152,tax_pri_cons_NEWAGE!$A$2:$A$152,read_NEWAGE!$A6,tax_pri_cons_NEWAGE!$B$2:$B$152,read_NEWAGE!D$1), 0)</f>
        <v>9.1333230459303999E-2</v>
      </c>
      <c r="E6" s="3">
        <f>IF(SUMIFS(tax_pri_cons_NEWAGE!$D$2:$D$152,tax_pri_cons_NEWAGE!$A$2:$A$152,read_NEWAGE!$A6,tax_pri_cons_NEWAGE!$B$2:$B$152,read_NEWAGE!E$1) &gt; 0, SUMIFS(tax_pri_cons_NEWAGE!$D$2:$D$152,tax_pri_cons_NEWAGE!$A$2:$A$152,read_NEWAGE!$A6,tax_pri_cons_NEWAGE!$B$2:$B$152,read_NEWAGE!E$1), 0)</f>
        <v>5.9031200834928993E-2</v>
      </c>
      <c r="F6" s="3">
        <f>IF(SUMIFS(tax_pri_cons_NEWAGE!$D$2:$D$152,tax_pri_cons_NEWAGE!$A$2:$A$152,read_NEWAGE!$A6,tax_pri_cons_NEWAGE!$B$2:$B$152,read_NEWAGE!F$1) &gt; 0, SUMIFS(tax_pri_cons_NEWAGE!$D$2:$D$152,tax_pri_cons_NEWAGE!$A$2:$A$152,read_NEWAGE!$A6,tax_pri_cons_NEWAGE!$B$2:$B$152,read_NEWAGE!F$1), 0)</f>
        <v>4.8528208477914975E-2</v>
      </c>
      <c r="G6" s="3">
        <f>IF(SUMIFS(tax_pri_cons_NEWAGE!$D$2:$D$152,tax_pri_cons_NEWAGE!$A$2:$A$152,read_NEWAGE!$A6,tax_pri_cons_NEWAGE!$B$2:$B$152,read_NEWAGE!G$1) &gt; 0, SUMIFS(tax_pri_cons_NEWAGE!$D$2:$D$152,tax_pri_cons_NEWAGE!$A$2:$A$152,read_NEWAGE!$A6,tax_pri_cons_NEWAGE!$B$2:$B$152,read_NEWAGE!G$1), 0)</f>
        <v>9.8855318731944003E-2</v>
      </c>
      <c r="H6" s="3">
        <f>IF(SUMIFS(tax_pri_cons_NEWAGE!$D$2:$D$152,tax_pri_cons_NEWAGE!$A$2:$A$152,read_NEWAGE!$A6,tax_pri_cons_NEWAGE!$B$2:$B$152,read_NEWAGE!H$1) &gt; 0, SUMIFS(tax_pri_cons_NEWAGE!$D$2:$D$152,tax_pri_cons_NEWAGE!$A$2:$A$152,read_NEWAGE!$A6,tax_pri_cons_NEWAGE!$B$2:$B$152,read_NEWAGE!H$1), 0)</f>
        <v>6.7374623226491986E-2</v>
      </c>
      <c r="I6" s="3">
        <f>IF(SUMIFS(tax_pri_cons_NEWAGE!$D$2:$D$152,tax_pri_cons_NEWAGE!$A$2:$A$152,read_NEWAGE!$A6,tax_pri_cons_NEWAGE!$B$2:$B$152,read_NEWAGE!I$1) &gt; 0, SUMIFS(tax_pri_cons_NEWAGE!$D$2:$D$152,tax_pri_cons_NEWAGE!$A$2:$A$152,read_NEWAGE!$A6,tax_pri_cons_NEWAGE!$B$2:$B$152,read_NEWAGE!I$1), 0)</f>
        <v>0</v>
      </c>
      <c r="J6" s="3">
        <f>IF(SUMIFS(tax_pri_cons_NEWAGE!$D$2:$D$152,tax_pri_cons_NEWAGE!$A$2:$A$152,read_NEWAGE!$A6,tax_pri_cons_NEWAGE!$B$2:$B$152,read_NEWAGE!J$1) &gt; 0, SUMIFS(tax_pri_cons_NEWAGE!$D$2:$D$152,tax_pri_cons_NEWAGE!$A$2:$A$152,read_NEWAGE!$A6,tax_pri_cons_NEWAGE!$B$2:$B$152,read_NEWAGE!J$1), 0)</f>
        <v>0.19823842090555899</v>
      </c>
      <c r="K6" s="3">
        <f>IF(SUMIFS(tax_pri_cons_NEWAGE!$D$2:$D$152,tax_pri_cons_NEWAGE!$A$2:$A$152,read_NEWAGE!$A6,tax_pri_cons_NEWAGE!$B$2:$B$152,read_NEWAGE!K$1) &gt; 0, SUMIFS(tax_pri_cons_NEWAGE!$D$2:$D$152,tax_pri_cons_NEWAGE!$A$2:$A$152,read_NEWAGE!$A6,tax_pri_cons_NEWAGE!$B$2:$B$152,read_NEWAGE!K$1), 0)</f>
        <v>5.5561250173141979E-2</v>
      </c>
      <c r="L6" s="3">
        <f>IF(SUMIFS(tax_pri_cons_NEWAGE!$D$2:$D$152,tax_pri_cons_NEWAGE!$A$2:$A$152,read_NEWAGE!$A6,tax_pri_cons_NEWAGE!$B$2:$B$152,read_NEWAGE!L$1) &gt; 0, SUMIFS(tax_pri_cons_NEWAGE!$D$2:$D$152,tax_pri_cons_NEWAGE!$A$2:$A$152,read_NEWAGE!$A6,tax_pri_cons_NEWAGE!$B$2:$B$152,read_NEWAGE!L$1), 0)</f>
        <v>6.1948272126896992E-2</v>
      </c>
      <c r="M6" s="3">
        <f>IF(SUMIFS(tax_pri_cons_NEWAGE!$D$2:$D$152,tax_pri_cons_NEWAGE!$A$2:$A$152,read_NEWAGE!$A6,tax_pri_cons_NEWAGE!$B$2:$B$152,read_NEWAGE!M$1) &gt; 0, SUMIFS(tax_pri_cons_NEWAGE!$D$2:$D$152,tax_pri_cons_NEWAGE!$A$2:$A$152,read_NEWAGE!$A6,tax_pri_cons_NEWAGE!$B$2:$B$152,read_NEWAGE!M$1), 0)</f>
        <v>0.10113433943445199</v>
      </c>
      <c r="N6" s="3">
        <f>IF(SUMIFS(tax_pri_cons_NEWAGE!$D$2:$D$152,tax_pri_cons_NEWAGE!$A$2:$A$152,read_NEWAGE!$A6,tax_pri_cons_NEWAGE!$B$2:$B$152,read_NEWAGE!N$1) &gt; 0, SUMIFS(tax_pri_cons_NEWAGE!$D$2:$D$152,tax_pri_cons_NEWAGE!$A$2:$A$152,read_NEWAGE!$A6,tax_pri_cons_NEWAGE!$B$2:$B$152,read_NEWAGE!N$1), 0)</f>
        <v>0</v>
      </c>
      <c r="O6" s="3">
        <f>IF(SUMIFS(tax_pri_cons_NEWAGE!$D$2:$D$152,tax_pri_cons_NEWAGE!$A$2:$A$152,read_NEWAGE!$A6,tax_pri_cons_NEWAGE!$B$2:$B$152,read_NEWAGE!O$1) &gt; 0, SUMIFS(tax_pri_cons_NEWAGE!$D$2:$D$152,tax_pri_cons_NEWAGE!$A$2:$A$152,read_NEWAGE!$A6,tax_pri_cons_NEWAGE!$B$2:$B$152,read_NEWAGE!O$1), 0)</f>
        <v>0.25940947052755403</v>
      </c>
      <c r="P6" s="3">
        <f>IF(SUMIFS(tax_pri_cons_NEWAGE!$D$2:$D$152,tax_pri_cons_NEWAGE!$A$2:$A$152,read_NEWAGE!$A6,tax_pri_cons_NEWAGE!$B$2:$B$152,read_NEWAGE!P$1) &gt; 0, SUMIFS(tax_pri_cons_NEWAGE!$D$2:$D$152,tax_pri_cons_NEWAGE!$A$2:$A$152,read_NEWAGE!$A6,tax_pri_cons_NEWAGE!$B$2:$B$152,read_NEWAGE!P$1), 0)</f>
        <v>0</v>
      </c>
      <c r="Q6" s="3">
        <f>IF(SUMIFS(tax_pri_cons_NEWAGE!$D$2:$D$152,tax_pri_cons_NEWAGE!$A$2:$A$152,read_NEWAGE!$A6,tax_pri_cons_NEWAGE!$B$2:$B$152,read_NEWAGE!Q$1) &gt; 0, SUMIFS(tax_pri_cons_NEWAGE!$D$2:$D$152,tax_pri_cons_NEWAGE!$A$2:$A$152,read_NEWAGE!$A6,tax_pri_cons_NEWAGE!$B$2:$B$152,read_NEWAGE!Q$1), 0)</f>
        <v>0</v>
      </c>
      <c r="R6" s="3">
        <f>IF(SUMIFS(tax_pri_cons_NEWAGE!$D$2:$D$152,tax_pri_cons_NEWAGE!$A$2:$A$152,read_NEWAGE!$A6,tax_pri_cons_NEWAGE!$B$2:$B$152,read_NEWAGE!R$1) &gt; 0, SUMIFS(tax_pri_cons_NEWAGE!$D$2:$D$152,tax_pri_cons_NEWAGE!$A$2:$A$152,read_NEWAGE!$A6,tax_pri_cons_NEWAGE!$B$2:$B$152,read_NEWAGE!R$1), 0)</f>
        <v>0</v>
      </c>
    </row>
    <row r="7" spans="1:18" x14ac:dyDescent="0.25">
      <c r="A7" s="3" t="s">
        <v>23</v>
      </c>
      <c r="B7" s="3">
        <f>IF(SUMIFS(tax_pri_cons_NEWAGE!$D$2:$D$152,tax_pri_cons_NEWAGE!$A$2:$A$152,read_NEWAGE!$A7,tax_pri_cons_NEWAGE!$B$2:$B$152,read_NEWAGE!B$1) &gt; 0, SUMIFS(tax_pri_cons_NEWAGE!$D$2:$D$152,tax_pri_cons_NEWAGE!$A$2:$A$152,read_NEWAGE!$A7,tax_pri_cons_NEWAGE!$B$2:$B$152,read_NEWAGE!B$1), 0)</f>
        <v>0.90449801658318996</v>
      </c>
      <c r="C7" s="3">
        <f>IF(SUMIFS(tax_pri_cons_NEWAGE!$D$2:$D$152,tax_pri_cons_NEWAGE!$A$2:$A$152,read_NEWAGE!$A7,tax_pri_cons_NEWAGE!$B$2:$B$152,read_NEWAGE!C$1) &gt; 0, SUMIFS(tax_pri_cons_NEWAGE!$D$2:$D$152,tax_pri_cons_NEWAGE!$A$2:$A$152,read_NEWAGE!$A7,tax_pri_cons_NEWAGE!$B$2:$B$152,read_NEWAGE!C$1), 0)</f>
        <v>0</v>
      </c>
      <c r="D7" s="3">
        <f>IF(SUMIFS(tax_pri_cons_NEWAGE!$D$2:$D$152,tax_pri_cons_NEWAGE!$A$2:$A$152,read_NEWAGE!$A7,tax_pri_cons_NEWAGE!$B$2:$B$152,read_NEWAGE!D$1) &gt; 0, SUMIFS(tax_pri_cons_NEWAGE!$D$2:$D$152,tax_pri_cons_NEWAGE!$A$2:$A$152,read_NEWAGE!$A7,tax_pri_cons_NEWAGE!$B$2:$B$152,read_NEWAGE!D$1), 0)</f>
        <v>0.13015935497217301</v>
      </c>
      <c r="E7" s="3">
        <f>IF(SUMIFS(tax_pri_cons_NEWAGE!$D$2:$D$152,tax_pri_cons_NEWAGE!$A$2:$A$152,read_NEWAGE!$A7,tax_pri_cons_NEWAGE!$B$2:$B$152,read_NEWAGE!E$1) &gt; 0, SUMIFS(tax_pri_cons_NEWAGE!$D$2:$D$152,tax_pri_cons_NEWAGE!$A$2:$A$152,read_NEWAGE!$A7,tax_pri_cons_NEWAGE!$B$2:$B$152,read_NEWAGE!E$1), 0)</f>
        <v>9.0893933728274978E-2</v>
      </c>
      <c r="F7" s="3">
        <f>IF(SUMIFS(tax_pri_cons_NEWAGE!$D$2:$D$152,tax_pri_cons_NEWAGE!$A$2:$A$152,read_NEWAGE!$A7,tax_pri_cons_NEWAGE!$B$2:$B$152,read_NEWAGE!F$1) &gt; 0, SUMIFS(tax_pri_cons_NEWAGE!$D$2:$D$152,tax_pri_cons_NEWAGE!$A$2:$A$152,read_NEWAGE!$A7,tax_pri_cons_NEWAGE!$B$2:$B$152,read_NEWAGE!F$1), 0)</f>
        <v>7.6743605559253969E-2</v>
      </c>
      <c r="G7" s="3">
        <f>IF(SUMIFS(tax_pri_cons_NEWAGE!$D$2:$D$152,tax_pri_cons_NEWAGE!$A$2:$A$152,read_NEWAGE!$A7,tax_pri_cons_NEWAGE!$B$2:$B$152,read_NEWAGE!G$1) &gt; 0, SUMIFS(tax_pri_cons_NEWAGE!$D$2:$D$152,tax_pri_cons_NEWAGE!$A$2:$A$152,read_NEWAGE!$A7,tax_pri_cons_NEWAGE!$B$2:$B$152,read_NEWAGE!G$1), 0)</f>
        <v>0</v>
      </c>
      <c r="H7" s="3">
        <f>IF(SUMIFS(tax_pri_cons_NEWAGE!$D$2:$D$152,tax_pri_cons_NEWAGE!$A$2:$A$152,read_NEWAGE!$A7,tax_pri_cons_NEWAGE!$B$2:$B$152,read_NEWAGE!H$1) &gt; 0, SUMIFS(tax_pri_cons_NEWAGE!$D$2:$D$152,tax_pri_cons_NEWAGE!$A$2:$A$152,read_NEWAGE!$A7,tax_pri_cons_NEWAGE!$B$2:$B$152,read_NEWAGE!H$1), 0)</f>
        <v>0</v>
      </c>
      <c r="I7" s="3">
        <f>IF(SUMIFS(tax_pri_cons_NEWAGE!$D$2:$D$152,tax_pri_cons_NEWAGE!$A$2:$A$152,read_NEWAGE!$A7,tax_pri_cons_NEWAGE!$B$2:$B$152,read_NEWAGE!I$1) &gt; 0, SUMIFS(tax_pri_cons_NEWAGE!$D$2:$D$152,tax_pri_cons_NEWAGE!$A$2:$A$152,read_NEWAGE!$A7,tax_pri_cons_NEWAGE!$B$2:$B$152,read_NEWAGE!I$1), 0)</f>
        <v>1.2599486005825999E-2</v>
      </c>
      <c r="J7" s="3">
        <f>IF(SUMIFS(tax_pri_cons_NEWAGE!$D$2:$D$152,tax_pri_cons_NEWAGE!$A$2:$A$152,read_NEWAGE!$A7,tax_pri_cons_NEWAGE!$B$2:$B$152,read_NEWAGE!J$1) &gt; 0, SUMIFS(tax_pri_cons_NEWAGE!$D$2:$D$152,tax_pri_cons_NEWAGE!$A$2:$A$152,read_NEWAGE!$A7,tax_pri_cons_NEWAGE!$B$2:$B$152,read_NEWAGE!J$1), 0)</f>
        <v>0.151720303377259</v>
      </c>
      <c r="K7" s="3">
        <f>IF(SUMIFS(tax_pri_cons_NEWAGE!$D$2:$D$152,tax_pri_cons_NEWAGE!$A$2:$A$152,read_NEWAGE!$A7,tax_pri_cons_NEWAGE!$B$2:$B$152,read_NEWAGE!K$1) &gt; 0, SUMIFS(tax_pri_cons_NEWAGE!$D$2:$D$152,tax_pri_cons_NEWAGE!$A$2:$A$152,read_NEWAGE!$A7,tax_pri_cons_NEWAGE!$B$2:$B$152,read_NEWAGE!K$1), 0)</f>
        <v>7.8193485410250008E-2</v>
      </c>
      <c r="L7" s="3">
        <f>IF(SUMIFS(tax_pri_cons_NEWAGE!$D$2:$D$152,tax_pri_cons_NEWAGE!$A$2:$A$152,read_NEWAGE!$A7,tax_pri_cons_NEWAGE!$B$2:$B$152,read_NEWAGE!L$1) &gt; 0, SUMIFS(tax_pri_cons_NEWAGE!$D$2:$D$152,tax_pri_cons_NEWAGE!$A$2:$A$152,read_NEWAGE!$A7,tax_pri_cons_NEWAGE!$B$2:$B$152,read_NEWAGE!L$1), 0)</f>
        <v>9.3053867997034967E-2</v>
      </c>
      <c r="M7" s="3">
        <f>IF(SUMIFS(tax_pri_cons_NEWAGE!$D$2:$D$152,tax_pri_cons_NEWAGE!$A$2:$A$152,read_NEWAGE!$A7,tax_pri_cons_NEWAGE!$B$2:$B$152,read_NEWAGE!M$1) &gt; 0, SUMIFS(tax_pri_cons_NEWAGE!$D$2:$D$152,tax_pri_cons_NEWAGE!$A$2:$A$152,read_NEWAGE!$A7,tax_pri_cons_NEWAGE!$B$2:$B$152,read_NEWAGE!M$1), 0)</f>
        <v>0.18917591748342799</v>
      </c>
      <c r="N7" s="3">
        <f>IF(SUMIFS(tax_pri_cons_NEWAGE!$D$2:$D$152,tax_pri_cons_NEWAGE!$A$2:$A$152,read_NEWAGE!$A7,tax_pri_cons_NEWAGE!$B$2:$B$152,read_NEWAGE!N$1) &gt; 0, SUMIFS(tax_pri_cons_NEWAGE!$D$2:$D$152,tax_pri_cons_NEWAGE!$A$2:$A$152,read_NEWAGE!$A7,tax_pri_cons_NEWAGE!$B$2:$B$152,read_NEWAGE!N$1), 0)</f>
        <v>0</v>
      </c>
      <c r="O7" s="3">
        <f>IF(SUMIFS(tax_pri_cons_NEWAGE!$D$2:$D$152,tax_pri_cons_NEWAGE!$A$2:$A$152,read_NEWAGE!$A7,tax_pri_cons_NEWAGE!$B$2:$B$152,read_NEWAGE!O$1) &gt; 0, SUMIFS(tax_pri_cons_NEWAGE!$D$2:$D$152,tax_pri_cons_NEWAGE!$A$2:$A$152,read_NEWAGE!$A7,tax_pri_cons_NEWAGE!$B$2:$B$152,read_NEWAGE!O$1), 0)</f>
        <v>0.36846766370470502</v>
      </c>
      <c r="P7" s="3">
        <f>IF(SUMIFS(tax_pri_cons_NEWAGE!$D$2:$D$152,tax_pri_cons_NEWAGE!$A$2:$A$152,read_NEWAGE!$A7,tax_pri_cons_NEWAGE!$B$2:$B$152,read_NEWAGE!P$1) &gt; 0, SUMIFS(tax_pri_cons_NEWAGE!$D$2:$D$152,tax_pri_cons_NEWAGE!$A$2:$A$152,read_NEWAGE!$A7,tax_pri_cons_NEWAGE!$B$2:$B$152,read_NEWAGE!P$1), 0)</f>
        <v>8.5779296224128096E-2</v>
      </c>
      <c r="Q7" s="3">
        <f>IF(SUMIFS(tax_pri_cons_NEWAGE!$D$2:$D$152,tax_pri_cons_NEWAGE!$A$2:$A$152,read_NEWAGE!$A7,tax_pri_cons_NEWAGE!$B$2:$B$152,read_NEWAGE!Q$1) &gt; 0, SUMIFS(tax_pri_cons_NEWAGE!$D$2:$D$152,tax_pri_cons_NEWAGE!$A$2:$A$152,read_NEWAGE!$A7,tax_pri_cons_NEWAGE!$B$2:$B$152,read_NEWAGE!Q$1), 0)</f>
        <v>0</v>
      </c>
      <c r="R7" s="3">
        <f>IF(SUMIFS(tax_pri_cons_NEWAGE!$D$2:$D$152,tax_pri_cons_NEWAGE!$A$2:$A$152,read_NEWAGE!$A7,tax_pri_cons_NEWAGE!$B$2:$B$152,read_NEWAGE!R$1) &gt; 0, SUMIFS(tax_pri_cons_NEWAGE!$D$2:$D$152,tax_pri_cons_NEWAGE!$A$2:$A$152,read_NEWAGE!$A7,tax_pri_cons_NEWAGE!$B$2:$B$152,read_NEWAGE!R$1), 0)</f>
        <v>0</v>
      </c>
    </row>
    <row r="8" spans="1:18" x14ac:dyDescent="0.25">
      <c r="A8" s="3" t="s">
        <v>26</v>
      </c>
      <c r="B8" s="3">
        <f>IF(SUMIFS(tax_pri_cons_NEWAGE!$D$2:$D$152,tax_pri_cons_NEWAGE!$A$2:$A$152,read_NEWAGE!$A8,tax_pri_cons_NEWAGE!$B$2:$B$152,read_NEWAGE!B$1) &gt; 0, SUMIFS(tax_pri_cons_NEWAGE!$D$2:$D$152,tax_pri_cons_NEWAGE!$A$2:$A$152,read_NEWAGE!$A8,tax_pri_cons_NEWAGE!$B$2:$B$152,read_NEWAGE!B$1), 0)</f>
        <v>0.81895459624609324</v>
      </c>
      <c r="C8" s="3">
        <f>IF(SUMIFS(tax_pri_cons_NEWAGE!$D$2:$D$152,tax_pri_cons_NEWAGE!$A$2:$A$152,read_NEWAGE!$A8,tax_pri_cons_NEWAGE!$B$2:$B$152,read_NEWAGE!C$1) &gt; 0, SUMIFS(tax_pri_cons_NEWAGE!$D$2:$D$152,tax_pri_cons_NEWAGE!$A$2:$A$152,read_NEWAGE!$A8,tax_pri_cons_NEWAGE!$B$2:$B$152,read_NEWAGE!C$1), 0)</f>
        <v>0.86196948949484342</v>
      </c>
      <c r="D8" s="3">
        <f>IF(SUMIFS(tax_pri_cons_NEWAGE!$D$2:$D$152,tax_pri_cons_NEWAGE!$A$2:$A$152,read_NEWAGE!$A8,tax_pri_cons_NEWAGE!$B$2:$B$152,read_NEWAGE!D$1) &gt; 0, SUMIFS(tax_pri_cons_NEWAGE!$D$2:$D$152,tax_pri_cons_NEWAGE!$A$2:$A$152,read_NEWAGE!$A8,tax_pri_cons_NEWAGE!$B$2:$B$152,read_NEWAGE!D$1), 0)</f>
        <v>6.9121299085093013E-2</v>
      </c>
      <c r="E8" s="3">
        <f>IF(SUMIFS(tax_pri_cons_NEWAGE!$D$2:$D$152,tax_pri_cons_NEWAGE!$A$2:$A$152,read_NEWAGE!$A8,tax_pri_cons_NEWAGE!$B$2:$B$152,read_NEWAGE!E$1) &gt; 0, SUMIFS(tax_pri_cons_NEWAGE!$D$2:$D$152,tax_pri_cons_NEWAGE!$A$2:$A$152,read_NEWAGE!$A8,tax_pri_cons_NEWAGE!$B$2:$B$152,read_NEWAGE!E$1), 0)</f>
        <v>6.1578339997833353E-2</v>
      </c>
      <c r="F8" s="3">
        <f>IF(SUMIFS(tax_pri_cons_NEWAGE!$D$2:$D$152,tax_pri_cons_NEWAGE!$A$2:$A$152,read_NEWAGE!$A8,tax_pri_cons_NEWAGE!$B$2:$B$152,read_NEWAGE!F$1) &gt; 0, SUMIFS(tax_pri_cons_NEWAGE!$D$2:$D$152,tax_pri_cons_NEWAGE!$A$2:$A$152,read_NEWAGE!$A8,tax_pri_cons_NEWAGE!$B$2:$B$152,read_NEWAGE!F$1), 0)</f>
        <v>7.0392033453500369E-2</v>
      </c>
      <c r="G8" s="3">
        <f>IF(SUMIFS(tax_pri_cons_NEWAGE!$D$2:$D$152,tax_pri_cons_NEWAGE!$A$2:$A$152,read_NEWAGE!$A8,tax_pri_cons_NEWAGE!$B$2:$B$152,read_NEWAGE!G$1) &gt; 0, SUMIFS(tax_pri_cons_NEWAGE!$D$2:$D$152,tax_pri_cons_NEWAGE!$A$2:$A$152,read_NEWAGE!$A8,tax_pri_cons_NEWAGE!$B$2:$B$152,read_NEWAGE!G$1), 0)</f>
        <v>0</v>
      </c>
      <c r="H8" s="3">
        <f>IF(SUMIFS(tax_pri_cons_NEWAGE!$D$2:$D$152,tax_pri_cons_NEWAGE!$A$2:$A$152,read_NEWAGE!$A8,tax_pri_cons_NEWAGE!$B$2:$B$152,read_NEWAGE!H$1) &gt; 0, SUMIFS(tax_pri_cons_NEWAGE!$D$2:$D$152,tax_pri_cons_NEWAGE!$A$2:$A$152,read_NEWAGE!$A8,tax_pri_cons_NEWAGE!$B$2:$B$152,read_NEWAGE!H$1), 0)</f>
        <v>0.21208071708649034</v>
      </c>
      <c r="I8" s="3">
        <f>IF(SUMIFS(tax_pri_cons_NEWAGE!$D$2:$D$152,tax_pri_cons_NEWAGE!$A$2:$A$152,read_NEWAGE!$A8,tax_pri_cons_NEWAGE!$B$2:$B$152,read_NEWAGE!I$1) &gt; 0, SUMIFS(tax_pri_cons_NEWAGE!$D$2:$D$152,tax_pri_cons_NEWAGE!$A$2:$A$152,read_NEWAGE!$A8,tax_pri_cons_NEWAGE!$B$2:$B$152,read_NEWAGE!I$1), 0)</f>
        <v>0.24590273905097937</v>
      </c>
      <c r="J8" s="3">
        <f>IF(SUMIFS(tax_pri_cons_NEWAGE!$D$2:$D$152,tax_pri_cons_NEWAGE!$A$2:$A$152,read_NEWAGE!$A8,tax_pri_cons_NEWAGE!$B$2:$B$152,read_NEWAGE!J$1) &gt; 0, SUMIFS(tax_pri_cons_NEWAGE!$D$2:$D$152,tax_pri_cons_NEWAGE!$A$2:$A$152,read_NEWAGE!$A8,tax_pri_cons_NEWAGE!$B$2:$B$152,read_NEWAGE!J$1), 0)</f>
        <v>0.14454837585633601</v>
      </c>
      <c r="K8" s="3">
        <f>IF(SUMIFS(tax_pri_cons_NEWAGE!$D$2:$D$152,tax_pri_cons_NEWAGE!$A$2:$A$152,read_NEWAGE!$A8,tax_pri_cons_NEWAGE!$B$2:$B$152,read_NEWAGE!K$1) &gt; 0, SUMIFS(tax_pri_cons_NEWAGE!$D$2:$D$152,tax_pri_cons_NEWAGE!$A$2:$A$152,read_NEWAGE!$A8,tax_pri_cons_NEWAGE!$B$2:$B$152,read_NEWAGE!K$1), 0)</f>
        <v>7.4547884762942329E-2</v>
      </c>
      <c r="L8" s="3">
        <f>IF(SUMIFS(tax_pri_cons_NEWAGE!$D$2:$D$152,tax_pri_cons_NEWAGE!$A$2:$A$152,read_NEWAGE!$A8,tax_pri_cons_NEWAGE!$B$2:$B$152,read_NEWAGE!L$1) &gt; 0, SUMIFS(tax_pri_cons_NEWAGE!$D$2:$D$152,tax_pri_cons_NEWAGE!$A$2:$A$152,read_NEWAGE!$A8,tax_pri_cons_NEWAGE!$B$2:$B$152,read_NEWAGE!L$1), 0)</f>
        <v>7.696906094295336E-2</v>
      </c>
      <c r="M8" s="3">
        <f>IF(SUMIFS(tax_pri_cons_NEWAGE!$D$2:$D$152,tax_pri_cons_NEWAGE!$A$2:$A$152,read_NEWAGE!$A8,tax_pri_cons_NEWAGE!$B$2:$B$152,read_NEWAGE!M$1) &gt; 0, SUMIFS(tax_pri_cons_NEWAGE!$D$2:$D$152,tax_pri_cons_NEWAGE!$A$2:$A$152,read_NEWAGE!$A8,tax_pri_cons_NEWAGE!$B$2:$B$152,read_NEWAGE!M$1), 0)</f>
        <v>6.128079249830401E-2</v>
      </c>
      <c r="N8" s="3">
        <f>IF(SUMIFS(tax_pri_cons_NEWAGE!$D$2:$D$152,tax_pri_cons_NEWAGE!$A$2:$A$152,read_NEWAGE!$A8,tax_pri_cons_NEWAGE!$B$2:$B$152,read_NEWAGE!N$1) &gt; 0, SUMIFS(tax_pri_cons_NEWAGE!$D$2:$D$152,tax_pri_cons_NEWAGE!$A$2:$A$152,read_NEWAGE!$A8,tax_pri_cons_NEWAGE!$B$2:$B$152,read_NEWAGE!N$1), 0)</f>
        <v>0</v>
      </c>
      <c r="O8" s="3">
        <f>IF(SUMIFS(tax_pri_cons_NEWAGE!$D$2:$D$152,tax_pri_cons_NEWAGE!$A$2:$A$152,read_NEWAGE!$A8,tax_pri_cons_NEWAGE!$B$2:$B$152,read_NEWAGE!O$1) &gt; 0, SUMIFS(tax_pri_cons_NEWAGE!$D$2:$D$152,tax_pri_cons_NEWAGE!$A$2:$A$152,read_NEWAGE!$A8,tax_pri_cons_NEWAGE!$B$2:$B$152,read_NEWAGE!O$1), 0)</f>
        <v>0.31222522243086098</v>
      </c>
      <c r="P8" s="3">
        <f>IF(SUMIFS(tax_pri_cons_NEWAGE!$D$2:$D$152,tax_pri_cons_NEWAGE!$A$2:$A$152,read_NEWAGE!$A8,tax_pri_cons_NEWAGE!$B$2:$B$152,read_NEWAGE!P$1) &gt; 0, SUMIFS(tax_pri_cons_NEWAGE!$D$2:$D$152,tax_pri_cons_NEWAGE!$A$2:$A$152,read_NEWAGE!$A8,tax_pri_cons_NEWAGE!$B$2:$B$152,read_NEWAGE!P$1), 0)</f>
        <v>0</v>
      </c>
      <c r="Q8" s="3">
        <f>IF(SUMIFS(tax_pri_cons_NEWAGE!$D$2:$D$152,tax_pri_cons_NEWAGE!$A$2:$A$152,read_NEWAGE!$A8,tax_pri_cons_NEWAGE!$B$2:$B$152,read_NEWAGE!Q$1) &gt; 0, SUMIFS(tax_pri_cons_NEWAGE!$D$2:$D$152,tax_pri_cons_NEWAGE!$A$2:$A$152,read_NEWAGE!$A8,tax_pri_cons_NEWAGE!$B$2:$B$152,read_NEWAGE!Q$1), 0)</f>
        <v>0</v>
      </c>
      <c r="R8" s="3">
        <f>IF(SUMIFS(tax_pri_cons_NEWAGE!$D$2:$D$152,tax_pri_cons_NEWAGE!$A$2:$A$152,read_NEWAGE!$A8,tax_pri_cons_NEWAGE!$B$2:$B$152,read_NEWAGE!R$1) &gt; 0, SUMIFS(tax_pri_cons_NEWAGE!$D$2:$D$152,tax_pri_cons_NEWAGE!$A$2:$A$152,read_NEWAGE!$A8,tax_pri_cons_NEWAGE!$B$2:$B$152,read_NEWAGE!R$1), 0)</f>
        <v>0</v>
      </c>
    </row>
    <row r="9" spans="1:18" x14ac:dyDescent="0.25">
      <c r="A9" s="3" t="s">
        <v>27</v>
      </c>
      <c r="B9" s="3">
        <f>IF(SUMIFS(tax_pri_cons_NEWAGE!$D$2:$D$152,tax_pri_cons_NEWAGE!$A$2:$A$152,read_NEWAGE!$A9,tax_pri_cons_NEWAGE!$B$2:$B$152,read_NEWAGE!B$1) &gt; 0, SUMIFS(tax_pri_cons_NEWAGE!$D$2:$D$152,tax_pri_cons_NEWAGE!$A$2:$A$152,read_NEWAGE!$A9,tax_pri_cons_NEWAGE!$B$2:$B$152,read_NEWAGE!B$1), 0)</f>
        <v>0.63958369490571876</v>
      </c>
      <c r="C9" s="3">
        <f>IF(SUMIFS(tax_pri_cons_NEWAGE!$D$2:$D$152,tax_pri_cons_NEWAGE!$A$2:$A$152,read_NEWAGE!$A9,tax_pri_cons_NEWAGE!$B$2:$B$152,read_NEWAGE!C$1) &gt; 0, SUMIFS(tax_pri_cons_NEWAGE!$D$2:$D$152,tax_pri_cons_NEWAGE!$A$2:$A$152,read_NEWAGE!$A9,tax_pri_cons_NEWAGE!$B$2:$B$152,read_NEWAGE!C$1), 0)</f>
        <v>1.1755243577525929</v>
      </c>
      <c r="D9" s="3">
        <f>IF(SUMIFS(tax_pri_cons_NEWAGE!$D$2:$D$152,tax_pri_cons_NEWAGE!$A$2:$A$152,read_NEWAGE!$A9,tax_pri_cons_NEWAGE!$B$2:$B$152,read_NEWAGE!D$1) &gt; 0, SUMIFS(tax_pri_cons_NEWAGE!$D$2:$D$152,tax_pri_cons_NEWAGE!$A$2:$A$152,read_NEWAGE!$A9,tax_pri_cons_NEWAGE!$B$2:$B$152,read_NEWAGE!D$1), 0)</f>
        <v>0.22096224346537502</v>
      </c>
      <c r="E9" s="3">
        <f>IF(SUMIFS(tax_pri_cons_NEWAGE!$D$2:$D$152,tax_pri_cons_NEWAGE!$A$2:$A$152,read_NEWAGE!$A9,tax_pri_cons_NEWAGE!$B$2:$B$152,read_NEWAGE!E$1) &gt; 0, SUMIFS(tax_pri_cons_NEWAGE!$D$2:$D$152,tax_pri_cons_NEWAGE!$A$2:$A$152,read_NEWAGE!$A9,tax_pri_cons_NEWAGE!$B$2:$B$152,read_NEWAGE!E$1), 0)</f>
        <v>4.7126483158070831E-2</v>
      </c>
      <c r="F9" s="3">
        <f>IF(SUMIFS(tax_pri_cons_NEWAGE!$D$2:$D$152,tax_pri_cons_NEWAGE!$A$2:$A$152,read_NEWAGE!$A9,tax_pri_cons_NEWAGE!$B$2:$B$152,read_NEWAGE!F$1) &gt; 0, SUMIFS(tax_pri_cons_NEWAGE!$D$2:$D$152,tax_pri_cons_NEWAGE!$A$2:$A$152,read_NEWAGE!$A9,tax_pri_cons_NEWAGE!$B$2:$B$152,read_NEWAGE!F$1), 0)</f>
        <v>2.5365705908782843E-2</v>
      </c>
      <c r="G9" s="3">
        <f>IF(SUMIFS(tax_pri_cons_NEWAGE!$D$2:$D$152,tax_pri_cons_NEWAGE!$A$2:$A$152,read_NEWAGE!$A9,tax_pri_cons_NEWAGE!$B$2:$B$152,read_NEWAGE!G$1) &gt; 0, SUMIFS(tax_pri_cons_NEWAGE!$D$2:$D$152,tax_pri_cons_NEWAGE!$A$2:$A$152,read_NEWAGE!$A9,tax_pri_cons_NEWAGE!$B$2:$B$152,read_NEWAGE!G$1), 0)</f>
        <v>0</v>
      </c>
      <c r="H9" s="3">
        <f>IF(SUMIFS(tax_pri_cons_NEWAGE!$D$2:$D$152,tax_pri_cons_NEWAGE!$A$2:$A$152,read_NEWAGE!$A9,tax_pri_cons_NEWAGE!$B$2:$B$152,read_NEWAGE!H$1) &gt; 0, SUMIFS(tax_pri_cons_NEWAGE!$D$2:$D$152,tax_pri_cons_NEWAGE!$A$2:$A$152,read_NEWAGE!$A9,tax_pri_cons_NEWAGE!$B$2:$B$152,read_NEWAGE!H$1), 0)</f>
        <v>0.55648305018125477</v>
      </c>
      <c r="I9" s="3">
        <f>IF(SUMIFS(tax_pri_cons_NEWAGE!$D$2:$D$152,tax_pri_cons_NEWAGE!$A$2:$A$152,read_NEWAGE!$A9,tax_pri_cons_NEWAGE!$B$2:$B$152,read_NEWAGE!I$1) &gt; 0, SUMIFS(tax_pri_cons_NEWAGE!$D$2:$D$152,tax_pri_cons_NEWAGE!$A$2:$A$152,read_NEWAGE!$A9,tax_pri_cons_NEWAGE!$B$2:$B$152,read_NEWAGE!I$1), 0)</f>
        <v>0.15503931308301683</v>
      </c>
      <c r="J9" s="3">
        <f>IF(SUMIFS(tax_pri_cons_NEWAGE!$D$2:$D$152,tax_pri_cons_NEWAGE!$A$2:$A$152,read_NEWAGE!$A9,tax_pri_cons_NEWAGE!$B$2:$B$152,read_NEWAGE!J$1) &gt; 0, SUMIFS(tax_pri_cons_NEWAGE!$D$2:$D$152,tax_pri_cons_NEWAGE!$A$2:$A$152,read_NEWAGE!$A9,tax_pri_cons_NEWAGE!$B$2:$B$152,read_NEWAGE!J$1), 0)</f>
        <v>0.22641777684501599</v>
      </c>
      <c r="K9" s="3">
        <f>IF(SUMIFS(tax_pri_cons_NEWAGE!$D$2:$D$152,tax_pri_cons_NEWAGE!$A$2:$A$152,read_NEWAGE!$A9,tax_pri_cons_NEWAGE!$B$2:$B$152,read_NEWAGE!K$1) &gt; 0, SUMIFS(tax_pri_cons_NEWAGE!$D$2:$D$152,tax_pri_cons_NEWAGE!$A$2:$A$152,read_NEWAGE!$A9,tax_pri_cons_NEWAGE!$B$2:$B$152,read_NEWAGE!K$1), 0)</f>
        <v>3.1685066692657859E-2</v>
      </c>
      <c r="L9" s="3">
        <f>IF(SUMIFS(tax_pri_cons_NEWAGE!$D$2:$D$152,tax_pri_cons_NEWAGE!$A$2:$A$152,read_NEWAGE!$A9,tax_pri_cons_NEWAGE!$B$2:$B$152,read_NEWAGE!L$1) &gt; 0, SUMIFS(tax_pri_cons_NEWAGE!$D$2:$D$152,tax_pri_cons_NEWAGE!$A$2:$A$152,read_NEWAGE!$A9,tax_pri_cons_NEWAGE!$B$2:$B$152,read_NEWAGE!L$1), 0)</f>
        <v>5.463059339782983E-2</v>
      </c>
      <c r="M9" s="3">
        <f>IF(SUMIFS(tax_pri_cons_NEWAGE!$D$2:$D$152,tax_pri_cons_NEWAGE!$A$2:$A$152,read_NEWAGE!$A9,tax_pri_cons_NEWAGE!$B$2:$B$152,read_NEWAGE!M$1) &gt; 0, SUMIFS(tax_pri_cons_NEWAGE!$D$2:$D$152,tax_pri_cons_NEWAGE!$A$2:$A$152,read_NEWAGE!$A9,tax_pri_cons_NEWAGE!$B$2:$B$152,read_NEWAGE!M$1), 0)</f>
        <v>0.17041513390105301</v>
      </c>
      <c r="N9" s="3">
        <f>IF(SUMIFS(tax_pri_cons_NEWAGE!$D$2:$D$152,tax_pri_cons_NEWAGE!$A$2:$A$152,read_NEWAGE!$A9,tax_pri_cons_NEWAGE!$B$2:$B$152,read_NEWAGE!N$1) &gt; 0, SUMIFS(tax_pri_cons_NEWAGE!$D$2:$D$152,tax_pri_cons_NEWAGE!$A$2:$A$152,read_NEWAGE!$A9,tax_pri_cons_NEWAGE!$B$2:$B$152,read_NEWAGE!N$1), 0)</f>
        <v>3.5878578579073839E-2</v>
      </c>
      <c r="O9" s="3">
        <f>IF(SUMIFS(tax_pri_cons_NEWAGE!$D$2:$D$152,tax_pri_cons_NEWAGE!$A$2:$A$152,read_NEWAGE!$A9,tax_pri_cons_NEWAGE!$B$2:$B$152,read_NEWAGE!O$1) &gt; 0, SUMIFS(tax_pri_cons_NEWAGE!$D$2:$D$152,tax_pri_cons_NEWAGE!$A$2:$A$152,read_NEWAGE!$A9,tax_pri_cons_NEWAGE!$B$2:$B$152,read_NEWAGE!O$1), 0)</f>
        <v>0.12356518980037984</v>
      </c>
      <c r="P9" s="3">
        <f>IF(SUMIFS(tax_pri_cons_NEWAGE!$D$2:$D$152,tax_pri_cons_NEWAGE!$A$2:$A$152,read_NEWAGE!$A9,tax_pri_cons_NEWAGE!$B$2:$B$152,read_NEWAGE!P$1) &gt; 0, SUMIFS(tax_pri_cons_NEWAGE!$D$2:$D$152,tax_pri_cons_NEWAGE!$A$2:$A$152,read_NEWAGE!$A9,tax_pri_cons_NEWAGE!$B$2:$B$152,read_NEWAGE!P$1), 0)</f>
        <v>8.1792630516555803E-2</v>
      </c>
      <c r="Q9" s="3">
        <f>IF(SUMIFS(tax_pri_cons_NEWAGE!$D$2:$D$152,tax_pri_cons_NEWAGE!$A$2:$A$152,read_NEWAGE!$A9,tax_pri_cons_NEWAGE!$B$2:$B$152,read_NEWAGE!Q$1) &gt; 0, SUMIFS(tax_pri_cons_NEWAGE!$D$2:$D$152,tax_pri_cons_NEWAGE!$A$2:$A$152,read_NEWAGE!$A9,tax_pri_cons_NEWAGE!$B$2:$B$152,read_NEWAGE!Q$1), 0)</f>
        <v>0</v>
      </c>
      <c r="R9" s="3">
        <f>IF(SUMIFS(tax_pri_cons_NEWAGE!$D$2:$D$152,tax_pri_cons_NEWAGE!$A$2:$A$152,read_NEWAGE!$A9,tax_pri_cons_NEWAGE!$B$2:$B$152,read_NEWAGE!R$1) &gt; 0, SUMIFS(tax_pri_cons_NEWAGE!$D$2:$D$152,tax_pri_cons_NEWAGE!$A$2:$A$152,read_NEWAGE!$A9,tax_pri_cons_NEWAGE!$B$2:$B$152,read_NEWAGE!R$1), 0)</f>
        <v>0</v>
      </c>
    </row>
    <row r="10" spans="1:18" x14ac:dyDescent="0.25">
      <c r="A10" s="3" t="s">
        <v>28</v>
      </c>
      <c r="B10" s="3">
        <f>IF(SUMIFS(tax_pri_cons_NEWAGE!$D$2:$D$152,tax_pri_cons_NEWAGE!$A$2:$A$152,read_NEWAGE!$A10,tax_pri_cons_NEWAGE!$B$2:$B$152,read_NEWAGE!B$1) &gt; 0, SUMIFS(tax_pri_cons_NEWAGE!$D$2:$D$152,tax_pri_cons_NEWAGE!$A$2:$A$152,read_NEWAGE!$A10,tax_pri_cons_NEWAGE!$B$2:$B$152,read_NEWAGE!B$1), 0)</f>
        <v>0.7263663591803694</v>
      </c>
      <c r="C10" s="3">
        <f>IF(SUMIFS(tax_pri_cons_NEWAGE!$D$2:$D$152,tax_pri_cons_NEWAGE!$A$2:$A$152,read_NEWAGE!$A10,tax_pri_cons_NEWAGE!$B$2:$B$152,read_NEWAGE!C$1) &gt; 0, SUMIFS(tax_pri_cons_NEWAGE!$D$2:$D$152,tax_pri_cons_NEWAGE!$A$2:$A$152,read_NEWAGE!$A10,tax_pri_cons_NEWAGE!$B$2:$B$152,read_NEWAGE!C$1), 0)</f>
        <v>0.15736192124311135</v>
      </c>
      <c r="D10" s="3">
        <f>IF(SUMIFS(tax_pri_cons_NEWAGE!$D$2:$D$152,tax_pri_cons_NEWAGE!$A$2:$A$152,read_NEWAGE!$A10,tax_pri_cons_NEWAGE!$B$2:$B$152,read_NEWAGE!D$1) &gt; 0, SUMIFS(tax_pri_cons_NEWAGE!$D$2:$D$152,tax_pri_cons_NEWAGE!$A$2:$A$152,read_NEWAGE!$A10,tax_pri_cons_NEWAGE!$B$2:$B$152,read_NEWAGE!D$1), 0)</f>
        <v>9.5620651772011983E-2</v>
      </c>
      <c r="E10" s="3">
        <f>IF(SUMIFS(tax_pri_cons_NEWAGE!$D$2:$D$152,tax_pri_cons_NEWAGE!$A$2:$A$152,read_NEWAGE!$A10,tax_pri_cons_NEWAGE!$B$2:$B$152,read_NEWAGE!E$1) &gt; 0, SUMIFS(tax_pri_cons_NEWAGE!$D$2:$D$152,tax_pri_cons_NEWAGE!$A$2:$A$152,read_NEWAGE!$A10,tax_pri_cons_NEWAGE!$B$2:$B$152,read_NEWAGE!E$1), 0)</f>
        <v>3.1833987912176342E-2</v>
      </c>
      <c r="F10" s="3">
        <f>IF(SUMIFS(tax_pri_cons_NEWAGE!$D$2:$D$152,tax_pri_cons_NEWAGE!$A$2:$A$152,read_NEWAGE!$A10,tax_pri_cons_NEWAGE!$B$2:$B$152,read_NEWAGE!F$1) &gt; 0, SUMIFS(tax_pri_cons_NEWAGE!$D$2:$D$152,tax_pri_cons_NEWAGE!$A$2:$A$152,read_NEWAGE!$A10,tax_pri_cons_NEWAGE!$B$2:$B$152,read_NEWAGE!F$1), 0)</f>
        <v>7.6521630240792365E-2</v>
      </c>
      <c r="G10" s="3">
        <f>IF(SUMIFS(tax_pri_cons_NEWAGE!$D$2:$D$152,tax_pri_cons_NEWAGE!$A$2:$A$152,read_NEWAGE!$A10,tax_pri_cons_NEWAGE!$B$2:$B$152,read_NEWAGE!G$1) &gt; 0, SUMIFS(tax_pri_cons_NEWAGE!$D$2:$D$152,tax_pri_cons_NEWAGE!$A$2:$A$152,read_NEWAGE!$A10,tax_pri_cons_NEWAGE!$B$2:$B$152,read_NEWAGE!G$1), 0)</f>
        <v>3.8020631404602351E-2</v>
      </c>
      <c r="H10" s="3">
        <f>IF(SUMIFS(tax_pri_cons_NEWAGE!$D$2:$D$152,tax_pri_cons_NEWAGE!$A$2:$A$152,read_NEWAGE!$A10,tax_pri_cons_NEWAGE!$B$2:$B$152,read_NEWAGE!H$1) &gt; 0, SUMIFS(tax_pri_cons_NEWAGE!$D$2:$D$152,tax_pri_cons_NEWAGE!$A$2:$A$152,read_NEWAGE!$A10,tax_pri_cons_NEWAGE!$B$2:$B$152,read_NEWAGE!H$1), 0)</f>
        <v>7.4302544387945341E-2</v>
      </c>
      <c r="I10" s="3">
        <f>IF(SUMIFS(tax_pri_cons_NEWAGE!$D$2:$D$152,tax_pri_cons_NEWAGE!$A$2:$A$152,read_NEWAGE!$A10,tax_pri_cons_NEWAGE!$B$2:$B$152,read_NEWAGE!I$1) &gt; 0, SUMIFS(tax_pri_cons_NEWAGE!$D$2:$D$152,tax_pri_cons_NEWAGE!$A$2:$A$152,read_NEWAGE!$A10,tax_pri_cons_NEWAGE!$B$2:$B$152,read_NEWAGE!I$1), 0)</f>
        <v>0.30848331045344035</v>
      </c>
      <c r="J10" s="3">
        <f>IF(SUMIFS(tax_pri_cons_NEWAGE!$D$2:$D$152,tax_pri_cons_NEWAGE!$A$2:$A$152,read_NEWAGE!$A10,tax_pri_cons_NEWAGE!$B$2:$B$152,read_NEWAGE!J$1) &gt; 0, SUMIFS(tax_pri_cons_NEWAGE!$D$2:$D$152,tax_pri_cons_NEWAGE!$A$2:$A$152,read_NEWAGE!$A10,tax_pri_cons_NEWAGE!$B$2:$B$152,read_NEWAGE!J$1), 0)</f>
        <v>0.109467494961</v>
      </c>
      <c r="K10" s="3">
        <f>IF(SUMIFS(tax_pri_cons_NEWAGE!$D$2:$D$152,tax_pri_cons_NEWAGE!$A$2:$A$152,read_NEWAGE!$A10,tax_pri_cons_NEWAGE!$B$2:$B$152,read_NEWAGE!K$1) &gt; 0, SUMIFS(tax_pri_cons_NEWAGE!$D$2:$D$152,tax_pri_cons_NEWAGE!$A$2:$A$152,read_NEWAGE!$A10,tax_pri_cons_NEWAGE!$B$2:$B$152,read_NEWAGE!K$1), 0)</f>
        <v>8.4670955069230364E-2</v>
      </c>
      <c r="L10" s="3">
        <f>IF(SUMIFS(tax_pri_cons_NEWAGE!$D$2:$D$152,tax_pri_cons_NEWAGE!$A$2:$A$152,read_NEWAGE!$A10,tax_pri_cons_NEWAGE!$B$2:$B$152,read_NEWAGE!L$1) &gt; 0, SUMIFS(tax_pri_cons_NEWAGE!$D$2:$D$152,tax_pri_cons_NEWAGE!$A$2:$A$152,read_NEWAGE!$A10,tax_pri_cons_NEWAGE!$B$2:$B$152,read_NEWAGE!L$1), 0)</f>
        <v>3.9546378337652371E-2</v>
      </c>
      <c r="M10" s="3">
        <f>IF(SUMIFS(tax_pri_cons_NEWAGE!$D$2:$D$152,tax_pri_cons_NEWAGE!$A$2:$A$152,read_NEWAGE!$A10,tax_pri_cons_NEWAGE!$B$2:$B$152,read_NEWAGE!M$1) &gt; 0, SUMIFS(tax_pri_cons_NEWAGE!$D$2:$D$152,tax_pri_cons_NEWAGE!$A$2:$A$152,read_NEWAGE!$A10,tax_pri_cons_NEWAGE!$B$2:$B$152,read_NEWAGE!M$1), 0)</f>
        <v>3.0479440026957988E-2</v>
      </c>
      <c r="N10" s="3">
        <f>IF(SUMIFS(tax_pri_cons_NEWAGE!$D$2:$D$152,tax_pri_cons_NEWAGE!$A$2:$A$152,read_NEWAGE!$A10,tax_pri_cons_NEWAGE!$B$2:$B$152,read_NEWAGE!N$1) &gt; 0, SUMIFS(tax_pri_cons_NEWAGE!$D$2:$D$152,tax_pri_cons_NEWAGE!$A$2:$A$152,read_NEWAGE!$A10,tax_pri_cons_NEWAGE!$B$2:$B$152,read_NEWAGE!N$1), 0)</f>
        <v>0</v>
      </c>
      <c r="O10" s="3">
        <f>IF(SUMIFS(tax_pri_cons_NEWAGE!$D$2:$D$152,tax_pri_cons_NEWAGE!$A$2:$A$152,read_NEWAGE!$A10,tax_pri_cons_NEWAGE!$B$2:$B$152,read_NEWAGE!O$1) &gt; 0, SUMIFS(tax_pri_cons_NEWAGE!$D$2:$D$152,tax_pri_cons_NEWAGE!$A$2:$A$152,read_NEWAGE!$A10,tax_pri_cons_NEWAGE!$B$2:$B$152,read_NEWAGE!O$1), 0)</f>
        <v>8.6836506345003367E-2</v>
      </c>
      <c r="P10" s="3">
        <f>IF(SUMIFS(tax_pri_cons_NEWAGE!$D$2:$D$152,tax_pri_cons_NEWAGE!$A$2:$A$152,read_NEWAGE!$A10,tax_pri_cons_NEWAGE!$B$2:$B$152,read_NEWAGE!P$1) &gt; 0, SUMIFS(tax_pri_cons_NEWAGE!$D$2:$D$152,tax_pri_cons_NEWAGE!$A$2:$A$152,read_NEWAGE!$A10,tax_pri_cons_NEWAGE!$B$2:$B$152,read_NEWAGE!P$1), 0)</f>
        <v>0</v>
      </c>
      <c r="Q10" s="3">
        <f>IF(SUMIFS(tax_pri_cons_NEWAGE!$D$2:$D$152,tax_pri_cons_NEWAGE!$A$2:$A$152,read_NEWAGE!$A10,tax_pri_cons_NEWAGE!$B$2:$B$152,read_NEWAGE!Q$1) &gt; 0, SUMIFS(tax_pri_cons_NEWAGE!$D$2:$D$152,tax_pri_cons_NEWAGE!$A$2:$A$152,read_NEWAGE!$A10,tax_pri_cons_NEWAGE!$B$2:$B$152,read_NEWAGE!Q$1), 0)</f>
        <v>0</v>
      </c>
      <c r="R10" s="3">
        <f>IF(SUMIFS(tax_pri_cons_NEWAGE!$D$2:$D$152,tax_pri_cons_NEWAGE!$A$2:$A$152,read_NEWAGE!$A10,tax_pri_cons_NEWAGE!$B$2:$B$152,read_NEWAGE!R$1) &gt; 0, SUMIFS(tax_pri_cons_NEWAGE!$D$2:$D$152,tax_pri_cons_NEWAGE!$A$2:$A$152,read_NEWAGE!$A10,tax_pri_cons_NEWAGE!$B$2:$B$152,read_NEWAGE!R$1), 0)</f>
        <v>0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"/>
  <sheetViews>
    <sheetView workbookViewId="0">
      <selection activeCell="D7" sqref="D7"/>
    </sheetView>
  </sheetViews>
  <sheetFormatPr baseColWidth="10" defaultRowHeight="15" x14ac:dyDescent="0.25"/>
  <cols>
    <col min="1" max="16384" width="11.42578125" style="3"/>
  </cols>
  <sheetData>
    <row r="1" spans="1:18" x14ac:dyDescent="0.25">
      <c r="B1" s="3" t="s">
        <v>29</v>
      </c>
      <c r="C1" s="3" t="s">
        <v>30</v>
      </c>
      <c r="D1" s="3" t="s">
        <v>31</v>
      </c>
      <c r="E1" s="3" t="s">
        <v>32</v>
      </c>
      <c r="F1" s="3" t="s">
        <v>35</v>
      </c>
      <c r="G1" s="3" t="s">
        <v>33</v>
      </c>
      <c r="H1" s="3" t="s">
        <v>34</v>
      </c>
      <c r="I1" s="3" t="s">
        <v>15</v>
      </c>
      <c r="J1" s="3" t="s">
        <v>8</v>
      </c>
      <c r="K1" s="3" t="s">
        <v>5</v>
      </c>
      <c r="L1" s="3" t="s">
        <v>11</v>
      </c>
      <c r="M1" s="3" t="s">
        <v>10</v>
      </c>
      <c r="N1" s="3" t="s">
        <v>13</v>
      </c>
      <c r="O1" s="3" t="s">
        <v>2</v>
      </c>
      <c r="P1" s="3" t="s">
        <v>4</v>
      </c>
      <c r="Q1" s="3" t="s">
        <v>1</v>
      </c>
      <c r="R1" s="3" t="s">
        <v>3</v>
      </c>
    </row>
    <row r="2" spans="1:18" x14ac:dyDescent="0.25">
      <c r="A2" s="3" t="s">
        <v>21</v>
      </c>
      <c r="B2" s="3">
        <f>SUMIFS(tax_pri_cons_NEWAGE!$D$2:$D$152,tax_pri_cons_NEWAGE!$A$2:$A$152,read_NEWAGE_first!$A2,tax_pri_cons_NEWAGE!$B$2:$B$152,read_NEWAGE_first!B$1)</f>
        <v>0.98276916549781013</v>
      </c>
      <c r="C2" s="3">
        <f>SUMIFS(tax_pri_cons_NEWAGE!$D$2:$D$152,tax_pri_cons_NEWAGE!$A$2:$A$152,read_NEWAGE_first!$A2,tax_pri_cons_NEWAGE!$B$2:$B$152,read_NEWAGE_first!C$1)</f>
        <v>0.29967084078467998</v>
      </c>
      <c r="D2" s="3">
        <f>SUMIFS(tax_pri_cons_NEWAGE!$D$2:$D$152,tax_pri_cons_NEWAGE!$A$2:$A$152,read_NEWAGE_first!$A2,tax_pri_cons_NEWAGE!$B$2:$B$152,read_NEWAGE_first!D$1)</f>
        <v>0.11880665620824801</v>
      </c>
      <c r="E2" s="3">
        <f>SUMIFS(tax_pri_cons_NEWAGE!$D$2:$D$152,tax_pri_cons_NEWAGE!$A$2:$A$152,read_NEWAGE_first!$A2,tax_pri_cons_NEWAGE!$B$2:$B$152,read_NEWAGE_first!E$1)</f>
        <v>4.9827788782409982E-2</v>
      </c>
      <c r="F2" s="3">
        <f>SUMIFS(tax_pri_cons_NEWAGE!$D$2:$D$152,tax_pri_cons_NEWAGE!$A$2:$A$152,read_NEWAGE_first!$A2,tax_pri_cons_NEWAGE!$B$2:$B$152,read_NEWAGE_first!F$1)</f>
        <v>6.0570833443443994E-2</v>
      </c>
      <c r="G2" s="3">
        <f>SUMIFS(tax_pri_cons_NEWAGE!$D$2:$D$152,tax_pri_cons_NEWAGE!$A$2:$A$152,read_NEWAGE_first!$A2,tax_pri_cons_NEWAGE!$B$2:$B$152,read_NEWAGE_first!G$1)</f>
        <v>-1.4872894084792004E-2</v>
      </c>
      <c r="H2" s="3">
        <f>SUMIFS(tax_pri_cons_NEWAGE!$D$2:$D$152,tax_pri_cons_NEWAGE!$A$2:$A$152,read_NEWAGE_first!$A2,tax_pri_cons_NEWAGE!$B$2:$B$152,read_NEWAGE_first!H$1)</f>
        <v>0.263894967952301</v>
      </c>
      <c r="I2" s="3">
        <f>SUMIFS(tax_pri_cons_NEWAGE!$D$2:$D$152,tax_pri_cons_NEWAGE!$A$2:$A$152,read_NEWAGE_first!$A2,tax_pri_cons_NEWAGE!$B$2:$B$152,read_NEWAGE_first!I$1)</f>
        <v>3.5487748835142996E-2</v>
      </c>
      <c r="J2" s="3">
        <f>SUMIFS(tax_pri_cons_NEWAGE!$D$2:$D$152,tax_pri_cons_NEWAGE!$A$2:$A$152,read_NEWAGE_first!$A2,tax_pri_cons_NEWAGE!$B$2:$B$152,read_NEWAGE_first!J$1)</f>
        <v>0.18636646074881702</v>
      </c>
      <c r="K2" s="3">
        <f>SUMIFS(tax_pri_cons_NEWAGE!$D$2:$D$152,tax_pri_cons_NEWAGE!$A$2:$A$152,read_NEWAGE_first!$A2,tax_pri_cons_NEWAGE!$B$2:$B$152,read_NEWAGE_first!K$1)</f>
        <v>6.0472818952148011E-2</v>
      </c>
      <c r="L2" s="3">
        <f>SUMIFS(tax_pri_cons_NEWAGE!$D$2:$D$152,tax_pri_cons_NEWAGE!$A$2:$A$152,read_NEWAGE_first!$A2,tax_pri_cons_NEWAGE!$B$2:$B$152,read_NEWAGE_first!L$1)</f>
        <v>8.4815397040795992E-2</v>
      </c>
      <c r="M2" s="3">
        <f>SUMIFS(tax_pri_cons_NEWAGE!$D$2:$D$152,tax_pri_cons_NEWAGE!$A$2:$A$152,read_NEWAGE_first!$A2,tax_pri_cons_NEWAGE!$B$2:$B$152,read_NEWAGE_first!M$1)</f>
        <v>0.18286164459401602</v>
      </c>
      <c r="N2" s="3">
        <f>SUMIFS(tax_pri_cons_NEWAGE!$D$2:$D$152,tax_pri_cons_NEWAGE!$A$2:$A$152,read_NEWAGE_first!$A2,tax_pri_cons_NEWAGE!$B$2:$B$152,read_NEWAGE_first!N$1)</f>
        <v>2.252509242409298E-2</v>
      </c>
      <c r="O2" s="3">
        <f>SUMIFS(tax_pri_cons_NEWAGE!$D$2:$D$152,tax_pri_cons_NEWAGE!$A$2:$A$152,read_NEWAGE_first!$A2,tax_pri_cons_NEWAGE!$B$2:$B$152,read_NEWAGE_first!O$1)</f>
        <v>0.26787712263135099</v>
      </c>
      <c r="P2" s="3">
        <f>SUMIFS(tax_pri_cons_NEWAGE!$D$2:$D$152,tax_pri_cons_NEWAGE!$A$2:$A$152,read_NEWAGE_first!$A2,tax_pri_cons_NEWAGE!$B$2:$B$152,read_NEWAGE_first!P$1)</f>
        <v>-0.14020498345686591</v>
      </c>
      <c r="Q2" s="3">
        <f>SUMIFS(tax_pri_cons_NEWAGE!$D$2:$D$152,tax_pri_cons_NEWAGE!$A$2:$A$152,read_NEWAGE_first!$A2,tax_pri_cons_NEWAGE!$B$2:$B$152,read_NEWAGE_first!Q$1)</f>
        <v>-8.1122518548689904E-2</v>
      </c>
      <c r="R2" s="3">
        <f>SUMIFS(tax_pri_cons_NEWAGE!$D$2:$D$152,tax_pri_cons_NEWAGE!$A$2:$A$152,read_NEWAGE_first!$A2,tax_pri_cons_NEWAGE!$B$2:$B$152,read_NEWAGE_first!R$1)</f>
        <v>-0.10729802139199711</v>
      </c>
    </row>
    <row r="3" spans="1:18" x14ac:dyDescent="0.25">
      <c r="A3" s="3" t="s">
        <v>20</v>
      </c>
      <c r="B3" s="3">
        <f>SUMIFS(tax_pri_cons_NEWAGE!$D$2:$D$152,tax_pri_cons_NEWAGE!$A$2:$A$152,read_NEWAGE_first!$A3,tax_pri_cons_NEWAGE!$B$2:$B$152,read_NEWAGE_first!B$1)</f>
        <v>0.48886011358672304</v>
      </c>
      <c r="C3" s="3">
        <f>SUMIFS(tax_pri_cons_NEWAGE!$D$2:$D$152,tax_pri_cons_NEWAGE!$A$2:$A$152,read_NEWAGE_first!$A3,tax_pri_cons_NEWAGE!$B$2:$B$152,read_NEWAGE_first!C$1)</f>
        <v>0.57552495750038801</v>
      </c>
      <c r="D3" s="3">
        <f>SUMIFS(tax_pri_cons_NEWAGE!$D$2:$D$152,tax_pri_cons_NEWAGE!$A$2:$A$152,read_NEWAGE_first!$A3,tax_pri_cons_NEWAGE!$B$2:$B$152,read_NEWAGE_first!D$1)</f>
        <v>4.2822240586655999E-2</v>
      </c>
      <c r="E3" s="3">
        <f>SUMIFS(tax_pri_cons_NEWAGE!$D$2:$D$152,tax_pri_cons_NEWAGE!$A$2:$A$152,read_NEWAGE_first!$A3,tax_pri_cons_NEWAGE!$B$2:$B$152,read_NEWAGE_first!E$1)</f>
        <v>1.6069922945811999E-2</v>
      </c>
      <c r="F3" s="3">
        <f>SUMIFS(tax_pri_cons_NEWAGE!$D$2:$D$152,tax_pri_cons_NEWAGE!$A$2:$A$152,read_NEWAGE_first!$A3,tax_pri_cons_NEWAGE!$B$2:$B$152,read_NEWAGE_first!F$1)</f>
        <v>0</v>
      </c>
      <c r="G3" s="3">
        <f>SUMIFS(tax_pri_cons_NEWAGE!$D$2:$D$152,tax_pri_cons_NEWAGE!$A$2:$A$152,read_NEWAGE_first!$A3,tax_pri_cons_NEWAGE!$B$2:$B$152,read_NEWAGE_first!G$1)</f>
        <v>-8.7967333853793003E-2</v>
      </c>
      <c r="H3" s="3">
        <f>SUMIFS(tax_pri_cons_NEWAGE!$D$2:$D$152,tax_pri_cons_NEWAGE!$A$2:$A$152,read_NEWAGE_first!$A3,tax_pri_cons_NEWAGE!$B$2:$B$152,read_NEWAGE_first!H$1)</f>
        <v>0.91190290057687995</v>
      </c>
      <c r="I3" s="3">
        <f>SUMIFS(tax_pri_cons_NEWAGE!$D$2:$D$152,tax_pri_cons_NEWAGE!$A$2:$A$152,read_NEWAGE_first!$A3,tax_pri_cons_NEWAGE!$B$2:$B$152,read_NEWAGE_first!I$1)</f>
        <v>0.20778554172399399</v>
      </c>
      <c r="J3" s="3">
        <f>SUMIFS(tax_pri_cons_NEWAGE!$D$2:$D$152,tax_pri_cons_NEWAGE!$A$2:$A$152,read_NEWAGE_first!$A3,tax_pri_cons_NEWAGE!$B$2:$B$152,read_NEWAGE_first!J$1)</f>
        <v>3.5501323388921008E-2</v>
      </c>
      <c r="K3" s="3">
        <f>SUMIFS(tax_pri_cons_NEWAGE!$D$2:$D$152,tax_pri_cons_NEWAGE!$A$2:$A$152,read_NEWAGE_first!$A3,tax_pri_cons_NEWAGE!$B$2:$B$152,read_NEWAGE_first!K$1)</f>
        <v>0</v>
      </c>
      <c r="L3" s="3">
        <f>SUMIFS(tax_pri_cons_NEWAGE!$D$2:$D$152,tax_pri_cons_NEWAGE!$A$2:$A$152,read_NEWAGE_first!$A3,tax_pri_cons_NEWAGE!$B$2:$B$152,read_NEWAGE_first!L$1)</f>
        <v>7.7806656069816016E-2</v>
      </c>
      <c r="M3" s="3">
        <f>SUMIFS(tax_pri_cons_NEWAGE!$D$2:$D$152,tax_pri_cons_NEWAGE!$A$2:$A$152,read_NEWAGE_first!$A3,tax_pri_cons_NEWAGE!$B$2:$B$152,read_NEWAGE_first!M$1)</f>
        <v>8.0981543470901002E-2</v>
      </c>
      <c r="N3" s="3">
        <f>SUMIFS(tax_pri_cons_NEWAGE!$D$2:$D$152,tax_pri_cons_NEWAGE!$A$2:$A$152,read_NEWAGE_first!$A3,tax_pri_cons_NEWAGE!$B$2:$B$152,read_NEWAGE_first!N$1)</f>
        <v>-6.7139494361418001E-2</v>
      </c>
      <c r="O3" s="3">
        <f>SUMIFS(tax_pri_cons_NEWAGE!$D$2:$D$152,tax_pri_cons_NEWAGE!$A$2:$A$152,read_NEWAGE_first!$A3,tax_pri_cons_NEWAGE!$B$2:$B$152,read_NEWAGE_first!O$1)</f>
        <v>0.21213800804761601</v>
      </c>
      <c r="P3" s="3">
        <f>SUMIFS(tax_pri_cons_NEWAGE!$D$2:$D$152,tax_pri_cons_NEWAGE!$A$2:$A$152,read_NEWAGE_first!$A3,tax_pri_cons_NEWAGE!$B$2:$B$152,read_NEWAGE_first!P$1)</f>
        <v>9.5469494853862996E-3</v>
      </c>
      <c r="Q3" s="3">
        <f>SUMIFS(tax_pri_cons_NEWAGE!$D$2:$D$152,tax_pri_cons_NEWAGE!$A$2:$A$152,read_NEWAGE_first!$A3,tax_pri_cons_NEWAGE!$B$2:$B$152,read_NEWAGE_first!Q$1)</f>
        <v>-8.06773783627866E-2</v>
      </c>
      <c r="R3" s="3">
        <f>SUMIFS(tax_pri_cons_NEWAGE!$D$2:$D$152,tax_pri_cons_NEWAGE!$A$2:$A$152,read_NEWAGE_first!$A3,tax_pri_cons_NEWAGE!$B$2:$B$152,read_NEWAGE_first!R$1)</f>
        <v>-0.1247202255287915</v>
      </c>
    </row>
    <row r="4" spans="1:18" x14ac:dyDescent="0.25">
      <c r="A4" s="3" t="s">
        <v>22</v>
      </c>
      <c r="B4" s="3">
        <f>SUMIFS(tax_pri_cons_NEWAGE!$D$2:$D$152,tax_pri_cons_NEWAGE!$A$2:$A$152,read_NEWAGE_first!$A4,tax_pri_cons_NEWAGE!$B$2:$B$152,read_NEWAGE_first!B$1)</f>
        <v>0.98619574558434997</v>
      </c>
      <c r="C4" s="3">
        <f>SUMIFS(tax_pri_cons_NEWAGE!$D$2:$D$152,tax_pri_cons_NEWAGE!$A$2:$A$152,read_NEWAGE_first!$A4,tax_pri_cons_NEWAGE!$B$2:$B$152,read_NEWAGE_first!C$1)</f>
        <v>0.81498717893674</v>
      </c>
      <c r="D4" s="3">
        <f>SUMIFS(tax_pri_cons_NEWAGE!$D$2:$D$152,tax_pri_cons_NEWAGE!$A$2:$A$152,read_NEWAGE_first!$A4,tax_pri_cons_NEWAGE!$B$2:$B$152,read_NEWAGE_first!D$1)</f>
        <v>0.11242941926718</v>
      </c>
      <c r="E4" s="3">
        <f>SUMIFS(tax_pri_cons_NEWAGE!$D$2:$D$152,tax_pri_cons_NEWAGE!$A$2:$A$152,read_NEWAGE_first!$A4,tax_pri_cons_NEWAGE!$B$2:$B$152,read_NEWAGE_first!E$1)</f>
        <v>-0.112946554719594</v>
      </c>
      <c r="F4" s="3">
        <f>SUMIFS(tax_pri_cons_NEWAGE!$D$2:$D$152,tax_pri_cons_NEWAGE!$A$2:$A$152,read_NEWAGE_first!$A4,tax_pri_cons_NEWAGE!$B$2:$B$152,read_NEWAGE_first!F$1)</f>
        <v>0</v>
      </c>
      <c r="G4" s="3">
        <f>SUMIFS(tax_pri_cons_NEWAGE!$D$2:$D$152,tax_pri_cons_NEWAGE!$A$2:$A$152,read_NEWAGE_first!$A4,tax_pri_cons_NEWAGE!$B$2:$B$152,read_NEWAGE_first!G$1)</f>
        <v>-0.109447979696865</v>
      </c>
      <c r="H4" s="3">
        <f>SUMIFS(tax_pri_cons_NEWAGE!$D$2:$D$152,tax_pri_cons_NEWAGE!$A$2:$A$152,read_NEWAGE_first!$A4,tax_pri_cons_NEWAGE!$B$2:$B$152,read_NEWAGE_first!H$1)</f>
        <v>0.15823906892694897</v>
      </c>
      <c r="I4" s="3">
        <f>SUMIFS(tax_pri_cons_NEWAGE!$D$2:$D$152,tax_pri_cons_NEWAGE!$A$2:$A$152,read_NEWAGE_first!$A4,tax_pri_cons_NEWAGE!$B$2:$B$152,read_NEWAGE_first!I$1)</f>
        <v>3.2331988112172E-2</v>
      </c>
      <c r="J4" s="3">
        <f>SUMIFS(tax_pri_cons_NEWAGE!$D$2:$D$152,tax_pri_cons_NEWAGE!$A$2:$A$152,read_NEWAGE_first!$A4,tax_pri_cons_NEWAGE!$B$2:$B$152,read_NEWAGE_first!J$1)</f>
        <v>1.8775905759783995E-2</v>
      </c>
      <c r="K4" s="3">
        <f>SUMIFS(tax_pri_cons_NEWAGE!$D$2:$D$152,tax_pri_cons_NEWAGE!$A$2:$A$152,read_NEWAGE_first!$A4,tax_pri_cons_NEWAGE!$B$2:$B$152,read_NEWAGE_first!K$1)</f>
        <v>0</v>
      </c>
      <c r="L4" s="3">
        <f>SUMIFS(tax_pri_cons_NEWAGE!$D$2:$D$152,tax_pri_cons_NEWAGE!$A$2:$A$152,read_NEWAGE_first!$A4,tax_pri_cons_NEWAGE!$B$2:$B$152,read_NEWAGE_first!L$1)</f>
        <v>-6.7970696281182991E-2</v>
      </c>
      <c r="M4" s="3">
        <f>SUMIFS(tax_pri_cons_NEWAGE!$D$2:$D$152,tax_pri_cons_NEWAGE!$A$2:$A$152,read_NEWAGE_first!$A4,tax_pri_cons_NEWAGE!$B$2:$B$152,read_NEWAGE_first!M$1)</f>
        <v>9.9310913321282002E-2</v>
      </c>
      <c r="N4" s="3">
        <f>SUMIFS(tax_pri_cons_NEWAGE!$D$2:$D$152,tax_pri_cons_NEWAGE!$A$2:$A$152,read_NEWAGE_first!$A4,tax_pri_cons_NEWAGE!$B$2:$B$152,read_NEWAGE_first!N$1)</f>
        <v>-7.9239955126667011E-2</v>
      </c>
      <c r="O4" s="3">
        <f>SUMIFS(tax_pri_cons_NEWAGE!$D$2:$D$152,tax_pri_cons_NEWAGE!$A$2:$A$152,read_NEWAGE_first!$A4,tax_pri_cons_NEWAGE!$B$2:$B$152,read_NEWAGE_first!O$1)</f>
        <v>0.28964186222865501</v>
      </c>
      <c r="P4" s="3">
        <f>SUMIFS(tax_pri_cons_NEWAGE!$D$2:$D$152,tax_pri_cons_NEWAGE!$A$2:$A$152,read_NEWAGE_first!$A4,tax_pri_cons_NEWAGE!$B$2:$B$152,read_NEWAGE_first!P$1)</f>
        <v>-9.9787470799206107E-2</v>
      </c>
      <c r="Q4" s="3">
        <f>SUMIFS(tax_pri_cons_NEWAGE!$D$2:$D$152,tax_pri_cons_NEWAGE!$A$2:$A$152,read_NEWAGE_first!$A4,tax_pri_cons_NEWAGE!$B$2:$B$152,read_NEWAGE_first!Q$1)</f>
        <v>-4.3481866514245529E-2</v>
      </c>
      <c r="R4" s="3">
        <f>SUMIFS(tax_pri_cons_NEWAGE!$D$2:$D$152,tax_pri_cons_NEWAGE!$A$2:$A$152,read_NEWAGE_first!$A4,tax_pri_cons_NEWAGE!$B$2:$B$152,read_NEWAGE_first!R$1)</f>
        <v>-0.14029133209193689</v>
      </c>
    </row>
    <row r="5" spans="1:18" x14ac:dyDescent="0.25">
      <c r="A5" s="3" t="s">
        <v>24</v>
      </c>
      <c r="B5" s="3">
        <f>SUMIFS(tax_pri_cons_NEWAGE!$D$2:$D$152,tax_pri_cons_NEWAGE!$A$2:$A$152,read_NEWAGE_first!$A5,tax_pri_cons_NEWAGE!$B$2:$B$152,read_NEWAGE_first!B$1)</f>
        <v>0.72932882395106502</v>
      </c>
      <c r="C5" s="3">
        <f>SUMIFS(tax_pri_cons_NEWAGE!$D$2:$D$152,tax_pri_cons_NEWAGE!$A$2:$A$152,read_NEWAGE_first!$A5,tax_pri_cons_NEWAGE!$B$2:$B$152,read_NEWAGE_first!C$1)</f>
        <v>0.26477776974442502</v>
      </c>
      <c r="D5" s="3">
        <f>SUMIFS(tax_pri_cons_NEWAGE!$D$2:$D$152,tax_pri_cons_NEWAGE!$A$2:$A$152,read_NEWAGE_first!$A5,tax_pri_cons_NEWAGE!$B$2:$B$152,read_NEWAGE_first!D$1)</f>
        <v>9.0297748012010001E-2</v>
      </c>
      <c r="E5" s="3">
        <f>SUMIFS(tax_pri_cons_NEWAGE!$D$2:$D$152,tax_pri_cons_NEWAGE!$A$2:$A$152,read_NEWAGE_first!$A5,tax_pri_cons_NEWAGE!$B$2:$B$152,read_NEWAGE_first!E$1)</f>
        <v>-4.9697564056966015E-2</v>
      </c>
      <c r="F5" s="3">
        <f>SUMIFS(tax_pri_cons_NEWAGE!$D$2:$D$152,tax_pri_cons_NEWAGE!$A$2:$A$152,read_NEWAGE_first!$A5,tax_pri_cons_NEWAGE!$B$2:$B$152,read_NEWAGE_first!F$1)</f>
        <v>3.8221587616906E-2</v>
      </c>
      <c r="G5" s="3">
        <f>SUMIFS(tax_pri_cons_NEWAGE!$D$2:$D$152,tax_pri_cons_NEWAGE!$A$2:$A$152,read_NEWAGE_first!$A5,tax_pri_cons_NEWAGE!$B$2:$B$152,read_NEWAGE_first!G$1)</f>
        <v>7.3784581847558012E-2</v>
      </c>
      <c r="H5" s="3">
        <f>SUMIFS(tax_pri_cons_NEWAGE!$D$2:$D$152,tax_pri_cons_NEWAGE!$A$2:$A$152,read_NEWAGE_first!$A5,tax_pri_cons_NEWAGE!$B$2:$B$152,read_NEWAGE_first!H$1)</f>
        <v>0.10906467277567497</v>
      </c>
      <c r="I5" s="3">
        <f>SUMIFS(tax_pri_cons_NEWAGE!$D$2:$D$152,tax_pri_cons_NEWAGE!$A$2:$A$152,read_NEWAGE_first!$A5,tax_pri_cons_NEWAGE!$B$2:$B$152,read_NEWAGE_first!I$1)</f>
        <v>0.27918221439277102</v>
      </c>
      <c r="J5" s="3">
        <f>SUMIFS(tax_pri_cons_NEWAGE!$D$2:$D$152,tax_pri_cons_NEWAGE!$A$2:$A$152,read_NEWAGE_first!$A5,tax_pri_cons_NEWAGE!$B$2:$B$152,read_NEWAGE_first!J$1)</f>
        <v>9.8946121626157998E-2</v>
      </c>
      <c r="K5" s="3">
        <f>SUMIFS(tax_pri_cons_NEWAGE!$D$2:$D$152,tax_pri_cons_NEWAGE!$A$2:$A$152,read_NEWAGE_first!$A5,tax_pri_cons_NEWAGE!$B$2:$B$152,read_NEWAGE_first!K$1)</f>
        <v>3.8314892778957971E-2</v>
      </c>
      <c r="L5" s="3">
        <f>SUMIFS(tax_pri_cons_NEWAGE!$D$2:$D$152,tax_pri_cons_NEWAGE!$A$2:$A$152,read_NEWAGE_first!$A5,tax_pri_cons_NEWAGE!$B$2:$B$152,read_NEWAGE_first!L$1)</f>
        <v>4.8860636409750996E-2</v>
      </c>
      <c r="M5" s="3">
        <f>SUMIFS(tax_pri_cons_NEWAGE!$D$2:$D$152,tax_pri_cons_NEWAGE!$A$2:$A$152,read_NEWAGE_first!$A5,tax_pri_cons_NEWAGE!$B$2:$B$152,read_NEWAGE_first!M$1)</f>
        <v>0.13253842351880402</v>
      </c>
      <c r="N5" s="3">
        <f>SUMIFS(tax_pri_cons_NEWAGE!$D$2:$D$152,tax_pri_cons_NEWAGE!$A$2:$A$152,read_NEWAGE_first!$A5,tax_pri_cons_NEWAGE!$B$2:$B$152,read_NEWAGE_first!N$1)</f>
        <v>2.9178365992156979E-2</v>
      </c>
      <c r="O5" s="3">
        <f>SUMIFS(tax_pri_cons_NEWAGE!$D$2:$D$152,tax_pri_cons_NEWAGE!$A$2:$A$152,read_NEWAGE_first!$A5,tax_pri_cons_NEWAGE!$B$2:$B$152,read_NEWAGE_first!O$1)</f>
        <v>8.5708465334353987E-2</v>
      </c>
      <c r="P5" s="3">
        <f>SUMIFS(tax_pri_cons_NEWAGE!$D$2:$D$152,tax_pri_cons_NEWAGE!$A$2:$A$152,read_NEWAGE_first!$A5,tax_pri_cons_NEWAGE!$B$2:$B$152,read_NEWAGE_first!P$1)</f>
        <v>-8.2340291519129999E-3</v>
      </c>
      <c r="Q5" s="3">
        <f>SUMIFS(tax_pri_cons_NEWAGE!$D$2:$D$152,tax_pri_cons_NEWAGE!$A$2:$A$152,read_NEWAGE_first!$A5,tax_pri_cons_NEWAGE!$B$2:$B$152,read_NEWAGE_first!Q$1)</f>
        <v>-2.0205821153605058E-3</v>
      </c>
      <c r="R5" s="3">
        <f>SUMIFS(tax_pri_cons_NEWAGE!$D$2:$D$152,tax_pri_cons_NEWAGE!$A$2:$A$152,read_NEWAGE_first!$A5,tax_pri_cons_NEWAGE!$B$2:$B$152,read_NEWAGE_first!R$1)</f>
        <v>-0.186118603902825</v>
      </c>
    </row>
    <row r="6" spans="1:18" x14ac:dyDescent="0.25">
      <c r="A6" s="3" t="s">
        <v>25</v>
      </c>
      <c r="B6" s="3">
        <f>SUMIFS(tax_pri_cons_NEWAGE!$D$2:$D$152,tax_pri_cons_NEWAGE!$A$2:$A$152,read_NEWAGE_first!$A6,tax_pri_cons_NEWAGE!$B$2:$B$152,read_NEWAGE_first!B$1)</f>
        <v>0.62672476553455503</v>
      </c>
      <c r="C6" s="3">
        <f>SUMIFS(tax_pri_cons_NEWAGE!$D$2:$D$152,tax_pri_cons_NEWAGE!$A$2:$A$152,read_NEWAGE_first!$A6,tax_pri_cons_NEWAGE!$B$2:$B$152,read_NEWAGE_first!C$1)</f>
        <v>0.23458172787464102</v>
      </c>
      <c r="D6" s="3">
        <f>SUMIFS(tax_pri_cons_NEWAGE!$D$2:$D$152,tax_pri_cons_NEWAGE!$A$2:$A$152,read_NEWAGE_first!$A6,tax_pri_cons_NEWAGE!$B$2:$B$152,read_NEWAGE_first!D$1)</f>
        <v>9.1333230459303999E-2</v>
      </c>
      <c r="E6" s="3">
        <f>SUMIFS(tax_pri_cons_NEWAGE!$D$2:$D$152,tax_pri_cons_NEWAGE!$A$2:$A$152,read_NEWAGE_first!$A6,tax_pri_cons_NEWAGE!$B$2:$B$152,read_NEWAGE_first!E$1)</f>
        <v>5.9031200834928993E-2</v>
      </c>
      <c r="F6" s="3">
        <f>SUMIFS(tax_pri_cons_NEWAGE!$D$2:$D$152,tax_pri_cons_NEWAGE!$A$2:$A$152,read_NEWAGE_first!$A6,tax_pri_cons_NEWAGE!$B$2:$B$152,read_NEWAGE_first!F$1)</f>
        <v>4.8528208477914975E-2</v>
      </c>
      <c r="G6" s="3">
        <f>SUMIFS(tax_pri_cons_NEWAGE!$D$2:$D$152,tax_pri_cons_NEWAGE!$A$2:$A$152,read_NEWAGE_first!$A6,tax_pri_cons_NEWAGE!$B$2:$B$152,read_NEWAGE_first!G$1)</f>
        <v>9.8855318731944003E-2</v>
      </c>
      <c r="H6" s="3">
        <f>SUMIFS(tax_pri_cons_NEWAGE!$D$2:$D$152,tax_pri_cons_NEWAGE!$A$2:$A$152,read_NEWAGE_first!$A6,tax_pri_cons_NEWAGE!$B$2:$B$152,read_NEWAGE_first!H$1)</f>
        <v>6.7374623226491986E-2</v>
      </c>
      <c r="I6" s="3">
        <f>SUMIFS(tax_pri_cons_NEWAGE!$D$2:$D$152,tax_pri_cons_NEWAGE!$A$2:$A$152,read_NEWAGE_first!$A6,tax_pri_cons_NEWAGE!$B$2:$B$152,read_NEWAGE_first!I$1)</f>
        <v>-0.32105480418202703</v>
      </c>
      <c r="J6" s="3">
        <f>SUMIFS(tax_pri_cons_NEWAGE!$D$2:$D$152,tax_pri_cons_NEWAGE!$A$2:$A$152,read_NEWAGE_first!$A6,tax_pri_cons_NEWAGE!$B$2:$B$152,read_NEWAGE_first!J$1)</f>
        <v>0.19823842090555899</v>
      </c>
      <c r="K6" s="3">
        <f>SUMIFS(tax_pri_cons_NEWAGE!$D$2:$D$152,tax_pri_cons_NEWAGE!$A$2:$A$152,read_NEWAGE_first!$A6,tax_pri_cons_NEWAGE!$B$2:$B$152,read_NEWAGE_first!K$1)</f>
        <v>5.5561250173141979E-2</v>
      </c>
      <c r="L6" s="3">
        <f>SUMIFS(tax_pri_cons_NEWAGE!$D$2:$D$152,tax_pri_cons_NEWAGE!$A$2:$A$152,read_NEWAGE_first!$A6,tax_pri_cons_NEWAGE!$B$2:$B$152,read_NEWAGE_first!L$1)</f>
        <v>6.1948272126896992E-2</v>
      </c>
      <c r="M6" s="3">
        <f>SUMIFS(tax_pri_cons_NEWAGE!$D$2:$D$152,tax_pri_cons_NEWAGE!$A$2:$A$152,read_NEWAGE_first!$A6,tax_pri_cons_NEWAGE!$B$2:$B$152,read_NEWAGE_first!M$1)</f>
        <v>0.10113433943445199</v>
      </c>
      <c r="N6" s="3">
        <f>SUMIFS(tax_pri_cons_NEWAGE!$D$2:$D$152,tax_pri_cons_NEWAGE!$A$2:$A$152,read_NEWAGE_first!$A6,tax_pri_cons_NEWAGE!$B$2:$B$152,read_NEWAGE_first!N$1)</f>
        <v>-6.5348756900216992E-2</v>
      </c>
      <c r="O6" s="3">
        <f>SUMIFS(tax_pri_cons_NEWAGE!$D$2:$D$152,tax_pri_cons_NEWAGE!$A$2:$A$152,read_NEWAGE_first!$A6,tax_pri_cons_NEWAGE!$B$2:$B$152,read_NEWAGE_first!O$1)</f>
        <v>0.25940947052755403</v>
      </c>
      <c r="P6" s="3">
        <f>SUMIFS(tax_pri_cons_NEWAGE!$D$2:$D$152,tax_pri_cons_NEWAGE!$A$2:$A$152,read_NEWAGE_first!$A6,tax_pri_cons_NEWAGE!$B$2:$B$152,read_NEWAGE_first!P$1)</f>
        <v>-2.5606555043877072E-3</v>
      </c>
      <c r="Q6" s="3">
        <f>SUMIFS(tax_pri_cons_NEWAGE!$D$2:$D$152,tax_pri_cons_NEWAGE!$A$2:$A$152,read_NEWAGE_first!$A6,tax_pri_cons_NEWAGE!$B$2:$B$152,read_NEWAGE_first!Q$1)</f>
        <v>-6.5289888822201297E-2</v>
      </c>
      <c r="R6" s="3">
        <f>SUMIFS(tax_pri_cons_NEWAGE!$D$2:$D$152,tax_pri_cons_NEWAGE!$A$2:$A$152,read_NEWAGE_first!$A6,tax_pri_cons_NEWAGE!$B$2:$B$152,read_NEWAGE_first!R$1)</f>
        <v>-0.1689523320130801</v>
      </c>
    </row>
    <row r="7" spans="1:18" x14ac:dyDescent="0.25">
      <c r="A7" s="3" t="s">
        <v>23</v>
      </c>
      <c r="B7" s="3">
        <f>SUMIFS(tax_pri_cons_NEWAGE!$D$2:$D$152,tax_pri_cons_NEWAGE!$A$2:$A$152,read_NEWAGE_first!$A7,tax_pri_cons_NEWAGE!$B$2:$B$152,read_NEWAGE_first!B$1)</f>
        <v>0.90449801658318996</v>
      </c>
      <c r="C7" s="3">
        <f>SUMIFS(tax_pri_cons_NEWAGE!$D$2:$D$152,tax_pri_cons_NEWAGE!$A$2:$A$152,read_NEWAGE_first!$A7,tax_pri_cons_NEWAGE!$B$2:$B$152,read_NEWAGE_first!C$1)</f>
        <v>-7.4440301791713015E-2</v>
      </c>
      <c r="D7" s="3">
        <f>SUMIFS(tax_pri_cons_NEWAGE!$D$2:$D$152,tax_pri_cons_NEWAGE!$A$2:$A$152,read_NEWAGE_first!$A7,tax_pri_cons_NEWAGE!$B$2:$B$152,read_NEWAGE_first!D$1)</f>
        <v>0.13015935497217301</v>
      </c>
      <c r="E7" s="3">
        <f>SUMIFS(tax_pri_cons_NEWAGE!$D$2:$D$152,tax_pri_cons_NEWAGE!$A$2:$A$152,read_NEWAGE_first!$A7,tax_pri_cons_NEWAGE!$B$2:$B$152,read_NEWAGE_first!E$1)</f>
        <v>9.0893933728274978E-2</v>
      </c>
      <c r="F7" s="3">
        <f>SUMIFS(tax_pri_cons_NEWAGE!$D$2:$D$152,tax_pri_cons_NEWAGE!$A$2:$A$152,read_NEWAGE_first!$A7,tax_pri_cons_NEWAGE!$B$2:$B$152,read_NEWAGE_first!F$1)</f>
        <v>7.6743605559253969E-2</v>
      </c>
      <c r="G7" s="3">
        <f>SUMIFS(tax_pri_cons_NEWAGE!$D$2:$D$152,tax_pri_cons_NEWAGE!$A$2:$A$152,read_NEWAGE_first!$A7,tax_pri_cons_NEWAGE!$B$2:$B$152,read_NEWAGE_first!G$1)</f>
        <v>-0.10859611731612981</v>
      </c>
      <c r="H7" s="3">
        <f>SUMIFS(tax_pri_cons_NEWAGE!$D$2:$D$152,tax_pri_cons_NEWAGE!$A$2:$A$152,read_NEWAGE_first!$A7,tax_pri_cons_NEWAGE!$B$2:$B$152,read_NEWAGE_first!H$1)</f>
        <v>-0.14031393912864892</v>
      </c>
      <c r="I7" s="3">
        <f>SUMIFS(tax_pri_cons_NEWAGE!$D$2:$D$152,tax_pri_cons_NEWAGE!$A$2:$A$152,read_NEWAGE_first!$A7,tax_pri_cons_NEWAGE!$B$2:$B$152,read_NEWAGE_first!I$1)</f>
        <v>1.2599486005825999E-2</v>
      </c>
      <c r="J7" s="3">
        <f>SUMIFS(tax_pri_cons_NEWAGE!$D$2:$D$152,tax_pri_cons_NEWAGE!$A$2:$A$152,read_NEWAGE_first!$A7,tax_pri_cons_NEWAGE!$B$2:$B$152,read_NEWAGE_first!J$1)</f>
        <v>0.151720303377259</v>
      </c>
      <c r="K7" s="3">
        <f>SUMIFS(tax_pri_cons_NEWAGE!$D$2:$D$152,tax_pri_cons_NEWAGE!$A$2:$A$152,read_NEWAGE_first!$A7,tax_pri_cons_NEWAGE!$B$2:$B$152,read_NEWAGE_first!K$1)</f>
        <v>7.8193485410250008E-2</v>
      </c>
      <c r="L7" s="3">
        <f>SUMIFS(tax_pri_cons_NEWAGE!$D$2:$D$152,tax_pri_cons_NEWAGE!$A$2:$A$152,read_NEWAGE_first!$A7,tax_pri_cons_NEWAGE!$B$2:$B$152,read_NEWAGE_first!L$1)</f>
        <v>9.3053867997034967E-2</v>
      </c>
      <c r="M7" s="3">
        <f>SUMIFS(tax_pri_cons_NEWAGE!$D$2:$D$152,tax_pri_cons_NEWAGE!$A$2:$A$152,read_NEWAGE_first!$A7,tax_pri_cons_NEWAGE!$B$2:$B$152,read_NEWAGE_first!M$1)</f>
        <v>0.18917591748342799</v>
      </c>
      <c r="N7" s="3">
        <f>SUMIFS(tax_pri_cons_NEWAGE!$D$2:$D$152,tax_pri_cons_NEWAGE!$A$2:$A$152,read_NEWAGE_first!$A7,tax_pri_cons_NEWAGE!$B$2:$B$152,read_NEWAGE_first!N$1)</f>
        <v>-4.5192991821430023E-2</v>
      </c>
      <c r="O7" s="3">
        <f>SUMIFS(tax_pri_cons_NEWAGE!$D$2:$D$152,tax_pri_cons_NEWAGE!$A$2:$A$152,read_NEWAGE_first!$A7,tax_pri_cons_NEWAGE!$B$2:$B$152,read_NEWAGE_first!O$1)</f>
        <v>0.36846766370470502</v>
      </c>
      <c r="P7" s="3">
        <f>SUMIFS(tax_pri_cons_NEWAGE!$D$2:$D$152,tax_pri_cons_NEWAGE!$A$2:$A$152,read_NEWAGE_first!$A7,tax_pri_cons_NEWAGE!$B$2:$B$152,read_NEWAGE_first!P$1)</f>
        <v>8.5779296224128096E-2</v>
      </c>
      <c r="Q7" s="3">
        <f>SUMIFS(tax_pri_cons_NEWAGE!$D$2:$D$152,tax_pri_cons_NEWAGE!$A$2:$A$152,read_NEWAGE_first!$A7,tax_pri_cons_NEWAGE!$B$2:$B$152,read_NEWAGE_first!Q$1)</f>
        <v>-0.15858792649799611</v>
      </c>
      <c r="R7" s="3">
        <f>SUMIFS(tax_pri_cons_NEWAGE!$D$2:$D$152,tax_pri_cons_NEWAGE!$A$2:$A$152,read_NEWAGE_first!$A7,tax_pri_cons_NEWAGE!$B$2:$B$152,read_NEWAGE_first!R$1)</f>
        <v>-0.13536104863179049</v>
      </c>
    </row>
    <row r="8" spans="1:18" x14ac:dyDescent="0.25">
      <c r="A8" s="3" t="s">
        <v>26</v>
      </c>
      <c r="B8" s="3">
        <f>SUMIFS(tax_pri_cons_NEWAGE!$D$2:$D$152,tax_pri_cons_NEWAGE!$A$2:$A$152,read_NEWAGE_first!$A8,tax_pri_cons_NEWAGE!$B$2:$B$152,read_NEWAGE_first!B$1)</f>
        <v>0.81895459624609324</v>
      </c>
      <c r="C8" s="3">
        <f>SUMIFS(tax_pri_cons_NEWAGE!$D$2:$D$152,tax_pri_cons_NEWAGE!$A$2:$A$152,read_NEWAGE_first!$A8,tax_pri_cons_NEWAGE!$B$2:$B$152,read_NEWAGE_first!C$1)</f>
        <v>0.86196948949484342</v>
      </c>
      <c r="D8" s="3">
        <f>SUMIFS(tax_pri_cons_NEWAGE!$D$2:$D$152,tax_pri_cons_NEWAGE!$A$2:$A$152,read_NEWAGE_first!$A8,tax_pri_cons_NEWAGE!$B$2:$B$152,read_NEWAGE_first!D$1)</f>
        <v>6.9121299085093013E-2</v>
      </c>
      <c r="E8" s="3">
        <f>SUMIFS(tax_pri_cons_NEWAGE!$D$2:$D$152,tax_pri_cons_NEWAGE!$A$2:$A$152,read_NEWAGE_first!$A8,tax_pri_cons_NEWAGE!$B$2:$B$152,read_NEWAGE_first!E$1)</f>
        <v>6.1578339997833353E-2</v>
      </c>
      <c r="F8" s="3">
        <f>SUMIFS(tax_pri_cons_NEWAGE!$D$2:$D$152,tax_pri_cons_NEWAGE!$A$2:$A$152,read_NEWAGE_first!$A8,tax_pri_cons_NEWAGE!$B$2:$B$152,read_NEWAGE_first!F$1)</f>
        <v>7.0392033453500369E-2</v>
      </c>
      <c r="G8" s="3">
        <f>SUMIFS(tax_pri_cons_NEWAGE!$D$2:$D$152,tax_pri_cons_NEWAGE!$A$2:$A$152,read_NEWAGE_first!$A8,tax_pri_cons_NEWAGE!$B$2:$B$152,read_NEWAGE_first!G$1)</f>
        <v>-7.9420724853186686E-3</v>
      </c>
      <c r="H8" s="3">
        <f>SUMIFS(tax_pri_cons_NEWAGE!$D$2:$D$152,tax_pri_cons_NEWAGE!$A$2:$A$152,read_NEWAGE_first!$A8,tax_pri_cons_NEWAGE!$B$2:$B$152,read_NEWAGE_first!H$1)</f>
        <v>0.21208071708649034</v>
      </c>
      <c r="I8" s="3">
        <f>SUMIFS(tax_pri_cons_NEWAGE!$D$2:$D$152,tax_pri_cons_NEWAGE!$A$2:$A$152,read_NEWAGE_first!$A8,tax_pri_cons_NEWAGE!$B$2:$B$152,read_NEWAGE_first!I$1)</f>
        <v>0.24590273905097937</v>
      </c>
      <c r="J8" s="3">
        <f>SUMIFS(tax_pri_cons_NEWAGE!$D$2:$D$152,tax_pri_cons_NEWAGE!$A$2:$A$152,read_NEWAGE_first!$A8,tax_pri_cons_NEWAGE!$B$2:$B$152,read_NEWAGE_first!J$1)</f>
        <v>0.14454837585633601</v>
      </c>
      <c r="K8" s="3">
        <f>SUMIFS(tax_pri_cons_NEWAGE!$D$2:$D$152,tax_pri_cons_NEWAGE!$A$2:$A$152,read_NEWAGE_first!$A8,tax_pri_cons_NEWAGE!$B$2:$B$152,read_NEWAGE_first!K$1)</f>
        <v>7.4547884762942329E-2</v>
      </c>
      <c r="L8" s="3">
        <f>SUMIFS(tax_pri_cons_NEWAGE!$D$2:$D$152,tax_pri_cons_NEWAGE!$A$2:$A$152,read_NEWAGE_first!$A8,tax_pri_cons_NEWAGE!$B$2:$B$152,read_NEWAGE_first!L$1)</f>
        <v>7.696906094295336E-2</v>
      </c>
      <c r="M8" s="3">
        <f>SUMIFS(tax_pri_cons_NEWAGE!$D$2:$D$152,tax_pri_cons_NEWAGE!$A$2:$A$152,read_NEWAGE_first!$A8,tax_pri_cons_NEWAGE!$B$2:$B$152,read_NEWAGE_first!M$1)</f>
        <v>6.128079249830401E-2</v>
      </c>
      <c r="N8" s="3">
        <f>SUMIFS(tax_pri_cons_NEWAGE!$D$2:$D$152,tax_pri_cons_NEWAGE!$A$2:$A$152,read_NEWAGE_first!$A8,tax_pri_cons_NEWAGE!$B$2:$B$152,read_NEWAGE_first!N$1)</f>
        <v>-4.718347647428367E-2</v>
      </c>
      <c r="O8" s="3">
        <f>SUMIFS(tax_pri_cons_NEWAGE!$D$2:$D$152,tax_pri_cons_NEWAGE!$A$2:$A$152,read_NEWAGE_first!$A8,tax_pri_cons_NEWAGE!$B$2:$B$152,read_NEWAGE_first!O$1)</f>
        <v>0.31222522243086098</v>
      </c>
      <c r="P8" s="3">
        <f>SUMIFS(tax_pri_cons_NEWAGE!$D$2:$D$152,tax_pri_cons_NEWAGE!$A$2:$A$152,read_NEWAGE_first!$A8,tax_pri_cons_NEWAGE!$B$2:$B$152,read_NEWAGE_first!P$1)</f>
        <v>-8.4570478401213553E-2</v>
      </c>
      <c r="Q8" s="3">
        <f>SUMIFS(tax_pri_cons_NEWAGE!$D$2:$D$152,tax_pri_cons_NEWAGE!$A$2:$A$152,read_NEWAGE_first!$A8,tax_pri_cons_NEWAGE!$B$2:$B$152,read_NEWAGE_first!Q$1)</f>
        <v>-9.1394271126435944E-3</v>
      </c>
      <c r="R8" s="3">
        <f>SUMIFS(tax_pri_cons_NEWAGE!$D$2:$D$152,tax_pri_cons_NEWAGE!$A$2:$A$152,read_NEWAGE_first!$A8,tax_pri_cons_NEWAGE!$B$2:$B$152,read_NEWAGE_first!R$1)</f>
        <v>-0.12448528663319115</v>
      </c>
    </row>
    <row r="9" spans="1:18" x14ac:dyDescent="0.25">
      <c r="A9" s="3" t="s">
        <v>27</v>
      </c>
      <c r="B9" s="3">
        <f>SUMIFS(tax_pri_cons_NEWAGE!$D$2:$D$152,tax_pri_cons_NEWAGE!$A$2:$A$152,read_NEWAGE_first!$A9,tax_pri_cons_NEWAGE!$B$2:$B$152,read_NEWAGE_first!B$1)</f>
        <v>0.63958369490571876</v>
      </c>
      <c r="C9" s="3">
        <f>SUMIFS(tax_pri_cons_NEWAGE!$D$2:$D$152,tax_pri_cons_NEWAGE!$A$2:$A$152,read_NEWAGE_first!$A9,tax_pri_cons_NEWAGE!$B$2:$B$152,read_NEWAGE_first!C$1)</f>
        <v>1.1755243577525929</v>
      </c>
      <c r="D9" s="3">
        <f>SUMIFS(tax_pri_cons_NEWAGE!$D$2:$D$152,tax_pri_cons_NEWAGE!$A$2:$A$152,read_NEWAGE_first!$A9,tax_pri_cons_NEWAGE!$B$2:$B$152,read_NEWAGE_first!D$1)</f>
        <v>0.22096224346537502</v>
      </c>
      <c r="E9" s="3">
        <f>SUMIFS(tax_pri_cons_NEWAGE!$D$2:$D$152,tax_pri_cons_NEWAGE!$A$2:$A$152,read_NEWAGE_first!$A9,tax_pri_cons_NEWAGE!$B$2:$B$152,read_NEWAGE_first!E$1)</f>
        <v>4.7126483158070831E-2</v>
      </c>
      <c r="F9" s="3">
        <f>SUMIFS(tax_pri_cons_NEWAGE!$D$2:$D$152,tax_pri_cons_NEWAGE!$A$2:$A$152,read_NEWAGE_first!$A9,tax_pri_cons_NEWAGE!$B$2:$B$152,read_NEWAGE_first!F$1)</f>
        <v>2.5365705908782843E-2</v>
      </c>
      <c r="G9" s="3">
        <f>SUMIFS(tax_pri_cons_NEWAGE!$D$2:$D$152,tax_pri_cons_NEWAGE!$A$2:$A$152,read_NEWAGE_first!$A9,tax_pri_cons_NEWAGE!$B$2:$B$152,read_NEWAGE_first!G$1)</f>
        <v>-1.1364025365549146E-2</v>
      </c>
      <c r="H9" s="3">
        <f>SUMIFS(tax_pri_cons_NEWAGE!$D$2:$D$152,tax_pri_cons_NEWAGE!$A$2:$A$152,read_NEWAGE_first!$A9,tax_pri_cons_NEWAGE!$B$2:$B$152,read_NEWAGE_first!H$1)</f>
        <v>0.55648305018125477</v>
      </c>
      <c r="I9" s="3">
        <f>SUMIFS(tax_pri_cons_NEWAGE!$D$2:$D$152,tax_pri_cons_NEWAGE!$A$2:$A$152,read_NEWAGE_first!$A9,tax_pri_cons_NEWAGE!$B$2:$B$152,read_NEWAGE_first!I$1)</f>
        <v>0.15503931308301683</v>
      </c>
      <c r="J9" s="3">
        <f>SUMIFS(tax_pri_cons_NEWAGE!$D$2:$D$152,tax_pri_cons_NEWAGE!$A$2:$A$152,read_NEWAGE_first!$A9,tax_pri_cons_NEWAGE!$B$2:$B$152,read_NEWAGE_first!J$1)</f>
        <v>0.22641777684501599</v>
      </c>
      <c r="K9" s="3">
        <f>SUMIFS(tax_pri_cons_NEWAGE!$D$2:$D$152,tax_pri_cons_NEWAGE!$A$2:$A$152,read_NEWAGE_first!$A9,tax_pri_cons_NEWAGE!$B$2:$B$152,read_NEWAGE_first!K$1)</f>
        <v>3.1685066692657859E-2</v>
      </c>
      <c r="L9" s="3">
        <f>SUMIFS(tax_pri_cons_NEWAGE!$D$2:$D$152,tax_pri_cons_NEWAGE!$A$2:$A$152,read_NEWAGE_first!$A9,tax_pri_cons_NEWAGE!$B$2:$B$152,read_NEWAGE_first!L$1)</f>
        <v>5.463059339782983E-2</v>
      </c>
      <c r="M9" s="3">
        <f>SUMIFS(tax_pri_cons_NEWAGE!$D$2:$D$152,tax_pri_cons_NEWAGE!$A$2:$A$152,read_NEWAGE_first!$A9,tax_pri_cons_NEWAGE!$B$2:$B$152,read_NEWAGE_first!M$1)</f>
        <v>0.17041513390105301</v>
      </c>
      <c r="N9" s="3">
        <f>SUMIFS(tax_pri_cons_NEWAGE!$D$2:$D$152,tax_pri_cons_NEWAGE!$A$2:$A$152,read_NEWAGE_first!$A9,tax_pri_cons_NEWAGE!$B$2:$B$152,read_NEWAGE_first!N$1)</f>
        <v>3.5878578579073839E-2</v>
      </c>
      <c r="O9" s="3">
        <f>SUMIFS(tax_pri_cons_NEWAGE!$D$2:$D$152,tax_pri_cons_NEWAGE!$A$2:$A$152,read_NEWAGE_first!$A9,tax_pri_cons_NEWAGE!$B$2:$B$152,read_NEWAGE_first!O$1)</f>
        <v>0.12356518980037984</v>
      </c>
      <c r="P9" s="3">
        <f>SUMIFS(tax_pri_cons_NEWAGE!$D$2:$D$152,tax_pri_cons_NEWAGE!$A$2:$A$152,read_NEWAGE_first!$A9,tax_pri_cons_NEWAGE!$B$2:$B$152,read_NEWAGE_first!P$1)</f>
        <v>8.1792630516555803E-2</v>
      </c>
      <c r="Q9" s="3">
        <f>SUMIFS(tax_pri_cons_NEWAGE!$D$2:$D$152,tax_pri_cons_NEWAGE!$A$2:$A$152,read_NEWAGE_first!$A9,tax_pri_cons_NEWAGE!$B$2:$B$152,read_NEWAGE_first!Q$1)</f>
        <v>-0.18103498698843584</v>
      </c>
      <c r="R9" s="3">
        <f>SUMIFS(tax_pri_cons_NEWAGE!$D$2:$D$152,tax_pri_cons_NEWAGE!$A$2:$A$152,read_NEWAGE_first!$A9,tax_pri_cons_NEWAGE!$B$2:$B$152,read_NEWAGE_first!R$1)</f>
        <v>-0.13786814401906833</v>
      </c>
    </row>
    <row r="10" spans="1:18" x14ac:dyDescent="0.25">
      <c r="A10" s="3" t="s">
        <v>28</v>
      </c>
      <c r="B10" s="3">
        <f>SUMIFS(tax_pri_cons_NEWAGE!$D$2:$D$152,tax_pri_cons_NEWAGE!$A$2:$A$152,read_NEWAGE_first!$A10,tax_pri_cons_NEWAGE!$B$2:$B$152,read_NEWAGE_first!B$1)</f>
        <v>0.7263663591803694</v>
      </c>
      <c r="C10" s="3">
        <f>SUMIFS(tax_pri_cons_NEWAGE!$D$2:$D$152,tax_pri_cons_NEWAGE!$A$2:$A$152,read_NEWAGE_first!$A10,tax_pri_cons_NEWAGE!$B$2:$B$152,read_NEWAGE_first!C$1)</f>
        <v>0.15736192124311135</v>
      </c>
      <c r="D10" s="3">
        <f>SUMIFS(tax_pri_cons_NEWAGE!$D$2:$D$152,tax_pri_cons_NEWAGE!$A$2:$A$152,read_NEWAGE_first!$A10,tax_pri_cons_NEWAGE!$B$2:$B$152,read_NEWAGE_first!D$1)</f>
        <v>9.5620651772011983E-2</v>
      </c>
      <c r="E10" s="3">
        <f>SUMIFS(tax_pri_cons_NEWAGE!$D$2:$D$152,tax_pri_cons_NEWAGE!$A$2:$A$152,read_NEWAGE_first!$A10,tax_pri_cons_NEWAGE!$B$2:$B$152,read_NEWAGE_first!E$1)</f>
        <v>3.1833987912176342E-2</v>
      </c>
      <c r="F10" s="3">
        <f>SUMIFS(tax_pri_cons_NEWAGE!$D$2:$D$152,tax_pri_cons_NEWAGE!$A$2:$A$152,read_NEWAGE_first!$A10,tax_pri_cons_NEWAGE!$B$2:$B$152,read_NEWAGE_first!F$1)</f>
        <v>7.6521630240792365E-2</v>
      </c>
      <c r="G10" s="3">
        <f>SUMIFS(tax_pri_cons_NEWAGE!$D$2:$D$152,tax_pri_cons_NEWAGE!$A$2:$A$152,read_NEWAGE_first!$A10,tax_pri_cons_NEWAGE!$B$2:$B$152,read_NEWAGE_first!G$1)</f>
        <v>3.8020631404602351E-2</v>
      </c>
      <c r="H10" s="3">
        <f>SUMIFS(tax_pri_cons_NEWAGE!$D$2:$D$152,tax_pri_cons_NEWAGE!$A$2:$A$152,read_NEWAGE_first!$A10,tax_pri_cons_NEWAGE!$B$2:$B$152,read_NEWAGE_first!H$1)</f>
        <v>7.4302544387945341E-2</v>
      </c>
      <c r="I10" s="3">
        <f>SUMIFS(tax_pri_cons_NEWAGE!$D$2:$D$152,tax_pri_cons_NEWAGE!$A$2:$A$152,read_NEWAGE_first!$A10,tax_pri_cons_NEWAGE!$B$2:$B$152,read_NEWAGE_first!I$1)</f>
        <v>0.30848331045344035</v>
      </c>
      <c r="J10" s="3">
        <f>SUMIFS(tax_pri_cons_NEWAGE!$D$2:$D$152,tax_pri_cons_NEWAGE!$A$2:$A$152,read_NEWAGE_first!$A10,tax_pri_cons_NEWAGE!$B$2:$B$152,read_NEWAGE_first!J$1)</f>
        <v>0.109467494961</v>
      </c>
      <c r="K10" s="3">
        <f>SUMIFS(tax_pri_cons_NEWAGE!$D$2:$D$152,tax_pri_cons_NEWAGE!$A$2:$A$152,read_NEWAGE_first!$A10,tax_pri_cons_NEWAGE!$B$2:$B$152,read_NEWAGE_first!K$1)</f>
        <v>8.4670955069230364E-2</v>
      </c>
      <c r="L10" s="3">
        <f>SUMIFS(tax_pri_cons_NEWAGE!$D$2:$D$152,tax_pri_cons_NEWAGE!$A$2:$A$152,read_NEWAGE_first!$A10,tax_pri_cons_NEWAGE!$B$2:$B$152,read_NEWAGE_first!L$1)</f>
        <v>3.9546378337652371E-2</v>
      </c>
      <c r="M10" s="3">
        <f>SUMIFS(tax_pri_cons_NEWAGE!$D$2:$D$152,tax_pri_cons_NEWAGE!$A$2:$A$152,read_NEWAGE_first!$A10,tax_pri_cons_NEWAGE!$B$2:$B$152,read_NEWAGE_first!M$1)</f>
        <v>3.0479440026957988E-2</v>
      </c>
      <c r="N10" s="3">
        <f>SUMIFS(tax_pri_cons_NEWAGE!$D$2:$D$152,tax_pri_cons_NEWAGE!$A$2:$A$152,read_NEWAGE_first!$A10,tax_pri_cons_NEWAGE!$B$2:$B$152,read_NEWAGE_first!N$1)</f>
        <v>-1.1208985483864647E-2</v>
      </c>
      <c r="O10" s="3">
        <f>SUMIFS(tax_pri_cons_NEWAGE!$D$2:$D$152,tax_pri_cons_NEWAGE!$A$2:$A$152,read_NEWAGE_first!$A10,tax_pri_cons_NEWAGE!$B$2:$B$152,read_NEWAGE_first!O$1)</f>
        <v>8.6836506345003367E-2</v>
      </c>
      <c r="P10" s="3">
        <f>SUMIFS(tax_pri_cons_NEWAGE!$D$2:$D$152,tax_pri_cons_NEWAGE!$A$2:$A$152,read_NEWAGE_first!$A10,tax_pri_cons_NEWAGE!$B$2:$B$152,read_NEWAGE_first!P$1)</f>
        <v>-5.4516179631495805E-2</v>
      </c>
      <c r="Q10" s="3">
        <f>SUMIFS(tax_pri_cons_NEWAGE!$D$2:$D$152,tax_pri_cons_NEWAGE!$A$2:$A$152,read_NEWAGE_first!$A10,tax_pri_cons_NEWAGE!$B$2:$B$152,read_NEWAGE_first!Q$1)</f>
        <v>-9.170620298568713E-2</v>
      </c>
      <c r="R10" s="3">
        <f>SUMIFS(tax_pri_cons_NEWAGE!$D$2:$D$152,tax_pri_cons_NEWAGE!$A$2:$A$152,read_NEWAGE_first!$A10,tax_pri_cons_NEWAGE!$B$2:$B$152,read_NEWAGE_first!R$1)</f>
        <v>-0.14684733777413184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topLeftCell="A20" workbookViewId="0">
      <selection activeCell="D31" sqref="D31:D39"/>
    </sheetView>
  </sheetViews>
  <sheetFormatPr baseColWidth="10" defaultRowHeight="15" x14ac:dyDescent="0.25"/>
  <cols>
    <col min="3" max="3" width="11.42578125" style="3"/>
  </cols>
  <sheetData>
    <row r="1" spans="1:9" ht="45" x14ac:dyDescent="0.25">
      <c r="A1" s="4" t="s">
        <v>39</v>
      </c>
      <c r="B1" s="4" t="s">
        <v>40</v>
      </c>
      <c r="C1" s="4" t="s">
        <v>121</v>
      </c>
      <c r="D1" s="4" t="s">
        <v>41</v>
      </c>
      <c r="E1" s="4" t="s">
        <v>42</v>
      </c>
      <c r="F1" s="4" t="s">
        <v>43</v>
      </c>
      <c r="G1" s="4" t="s">
        <v>44</v>
      </c>
      <c r="I1" s="1" t="s">
        <v>120</v>
      </c>
    </row>
    <row r="2" spans="1:9" x14ac:dyDescent="0.25">
      <c r="A2" s="5" t="s">
        <v>45</v>
      </c>
      <c r="B2" s="6" t="s">
        <v>46</v>
      </c>
      <c r="C2" s="6" t="s">
        <v>26</v>
      </c>
      <c r="D2" s="6" t="s">
        <v>47</v>
      </c>
      <c r="E2" s="7" t="s">
        <v>48</v>
      </c>
      <c r="F2" s="6">
        <v>21</v>
      </c>
      <c r="G2" s="6">
        <v>12</v>
      </c>
      <c r="I2">
        <f>F2/100</f>
        <v>0.21</v>
      </c>
    </row>
    <row r="3" spans="1:9" x14ac:dyDescent="0.25">
      <c r="A3" s="5" t="s">
        <v>49</v>
      </c>
      <c r="B3" s="6" t="s">
        <v>50</v>
      </c>
      <c r="C3" s="6" t="s">
        <v>28</v>
      </c>
      <c r="D3" s="6" t="s">
        <v>47</v>
      </c>
      <c r="E3" s="6">
        <v>9</v>
      </c>
      <c r="F3" s="6">
        <v>20</v>
      </c>
      <c r="G3" s="6" t="s">
        <v>47</v>
      </c>
      <c r="I3" s="3">
        <f t="shared" ref="I3:I29" si="0">F3/100</f>
        <v>0.2</v>
      </c>
    </row>
    <row r="4" spans="1:9" ht="28.5" x14ac:dyDescent="0.25">
      <c r="A4" s="5" t="s">
        <v>51</v>
      </c>
      <c r="B4" s="6" t="s">
        <v>52</v>
      </c>
      <c r="C4" s="6" t="s">
        <v>28</v>
      </c>
      <c r="D4" s="6" t="s">
        <v>47</v>
      </c>
      <c r="E4" s="8" t="s">
        <v>53</v>
      </c>
      <c r="F4" s="6">
        <v>21</v>
      </c>
      <c r="G4" s="6" t="s">
        <v>47</v>
      </c>
      <c r="I4" s="3">
        <f t="shared" si="0"/>
        <v>0.21</v>
      </c>
    </row>
    <row r="5" spans="1:9" x14ac:dyDescent="0.25">
      <c r="A5" s="5" t="s">
        <v>54</v>
      </c>
      <c r="B5" s="6" t="s">
        <v>55</v>
      </c>
      <c r="C5" s="6" t="s">
        <v>27</v>
      </c>
      <c r="D5" s="6" t="s">
        <v>47</v>
      </c>
      <c r="E5" s="6" t="s">
        <v>47</v>
      </c>
      <c r="F5" s="6">
        <v>25</v>
      </c>
      <c r="G5" s="6" t="s">
        <v>47</v>
      </c>
      <c r="I5" s="3">
        <f t="shared" si="0"/>
        <v>0.25</v>
      </c>
    </row>
    <row r="6" spans="1:9" x14ac:dyDescent="0.25">
      <c r="A6" s="5" t="s">
        <v>56</v>
      </c>
      <c r="B6" s="6" t="s">
        <v>57</v>
      </c>
      <c r="C6" s="6" t="s">
        <v>20</v>
      </c>
      <c r="D6" s="6" t="s">
        <v>47</v>
      </c>
      <c r="E6" s="6">
        <v>7</v>
      </c>
      <c r="F6" s="6">
        <v>19</v>
      </c>
      <c r="G6" s="6" t="s">
        <v>47</v>
      </c>
      <c r="I6" s="3">
        <f t="shared" si="0"/>
        <v>0.19</v>
      </c>
    </row>
    <row r="7" spans="1:9" x14ac:dyDescent="0.25">
      <c r="A7" s="5" t="s">
        <v>58</v>
      </c>
      <c r="B7" s="6" t="s">
        <v>59</v>
      </c>
      <c r="C7" s="6" t="s">
        <v>27</v>
      </c>
      <c r="D7" s="6" t="s">
        <v>47</v>
      </c>
      <c r="E7" s="6">
        <v>9</v>
      </c>
      <c r="F7" s="6">
        <v>20</v>
      </c>
      <c r="G7" s="6" t="s">
        <v>47</v>
      </c>
      <c r="I7" s="3">
        <f t="shared" si="0"/>
        <v>0.2</v>
      </c>
    </row>
    <row r="8" spans="1:9" x14ac:dyDescent="0.25">
      <c r="A8" s="5" t="s">
        <v>60</v>
      </c>
      <c r="B8" s="6" t="s">
        <v>61</v>
      </c>
      <c r="C8" s="6" t="s">
        <v>27</v>
      </c>
      <c r="D8" s="6" t="s">
        <v>62</v>
      </c>
      <c r="E8" s="6" t="s">
        <v>63</v>
      </c>
      <c r="F8" s="6">
        <v>23</v>
      </c>
      <c r="G8" s="6" t="s">
        <v>64</v>
      </c>
      <c r="I8" s="3">
        <f t="shared" si="0"/>
        <v>0.23</v>
      </c>
    </row>
    <row r="9" spans="1:9" x14ac:dyDescent="0.25">
      <c r="A9" s="5" t="s">
        <v>65</v>
      </c>
      <c r="B9" s="6" t="s">
        <v>66</v>
      </c>
      <c r="C9" s="6" t="s">
        <v>28</v>
      </c>
      <c r="D9" s="6" t="s">
        <v>47</v>
      </c>
      <c r="E9" s="8" t="s">
        <v>67</v>
      </c>
      <c r="F9" s="6">
        <v>24</v>
      </c>
      <c r="G9" s="6" t="s">
        <v>47</v>
      </c>
      <c r="I9" s="3">
        <f t="shared" si="0"/>
        <v>0.24</v>
      </c>
    </row>
    <row r="10" spans="1:9" x14ac:dyDescent="0.25">
      <c r="A10" s="5" t="s">
        <v>68</v>
      </c>
      <c r="B10" s="6" t="s">
        <v>69</v>
      </c>
      <c r="C10" s="6" t="s">
        <v>25</v>
      </c>
      <c r="D10" s="6">
        <v>4</v>
      </c>
      <c r="E10" s="6">
        <v>10</v>
      </c>
      <c r="F10" s="6">
        <v>21</v>
      </c>
      <c r="G10" s="6" t="s">
        <v>47</v>
      </c>
      <c r="I10" s="3">
        <f t="shared" si="0"/>
        <v>0.21</v>
      </c>
    </row>
    <row r="11" spans="1:9" x14ac:dyDescent="0.25">
      <c r="A11" s="5" t="s">
        <v>70</v>
      </c>
      <c r="B11" s="6" t="s">
        <v>71</v>
      </c>
      <c r="C11" s="6" t="s">
        <v>21</v>
      </c>
      <c r="D11" s="6" t="s">
        <v>72</v>
      </c>
      <c r="E11" s="6" t="s">
        <v>73</v>
      </c>
      <c r="F11" s="6">
        <v>20</v>
      </c>
      <c r="G11" s="6" t="s">
        <v>47</v>
      </c>
      <c r="I11" s="3">
        <f t="shared" si="0"/>
        <v>0.2</v>
      </c>
    </row>
    <row r="12" spans="1:9" x14ac:dyDescent="0.25">
      <c r="A12" s="5" t="s">
        <v>74</v>
      </c>
      <c r="B12" s="6" t="s">
        <v>75</v>
      </c>
      <c r="C12" s="6" t="s">
        <v>28</v>
      </c>
      <c r="D12" s="6" t="s">
        <v>47</v>
      </c>
      <c r="E12" s="8" t="s">
        <v>76</v>
      </c>
      <c r="F12" s="6">
        <v>25</v>
      </c>
      <c r="G12" s="6" t="s">
        <v>47</v>
      </c>
      <c r="I12" s="3">
        <f t="shared" si="0"/>
        <v>0.25</v>
      </c>
    </row>
    <row r="13" spans="1:9" x14ac:dyDescent="0.25">
      <c r="A13" s="5" t="s">
        <v>77</v>
      </c>
      <c r="B13" s="6" t="s">
        <v>78</v>
      </c>
      <c r="C13" s="6" t="s">
        <v>22</v>
      </c>
      <c r="D13" s="6">
        <v>4</v>
      </c>
      <c r="E13" s="9" t="s">
        <v>79</v>
      </c>
      <c r="F13" s="6">
        <v>22</v>
      </c>
      <c r="G13" s="6" t="s">
        <v>47</v>
      </c>
      <c r="I13" s="3">
        <f t="shared" si="0"/>
        <v>0.22</v>
      </c>
    </row>
    <row r="14" spans="1:9" x14ac:dyDescent="0.25">
      <c r="A14" s="5" t="s">
        <v>80</v>
      </c>
      <c r="B14" s="6" t="s">
        <v>81</v>
      </c>
      <c r="C14" s="6" t="s">
        <v>28</v>
      </c>
      <c r="D14" s="6" t="s">
        <v>47</v>
      </c>
      <c r="E14" s="7" t="s">
        <v>82</v>
      </c>
      <c r="F14" s="6">
        <v>19</v>
      </c>
      <c r="G14" s="6" t="s">
        <v>47</v>
      </c>
      <c r="I14" s="3">
        <f t="shared" si="0"/>
        <v>0.19</v>
      </c>
    </row>
    <row r="15" spans="1:9" x14ac:dyDescent="0.25">
      <c r="A15" s="5" t="s">
        <v>83</v>
      </c>
      <c r="B15" s="6" t="s">
        <v>84</v>
      </c>
      <c r="C15" s="6" t="s">
        <v>27</v>
      </c>
      <c r="D15" s="6" t="s">
        <v>47</v>
      </c>
      <c r="E15" s="7" t="s">
        <v>85</v>
      </c>
      <c r="F15" s="6">
        <v>21</v>
      </c>
      <c r="G15" s="6" t="s">
        <v>47</v>
      </c>
      <c r="I15" s="3">
        <f t="shared" si="0"/>
        <v>0.21</v>
      </c>
    </row>
    <row r="16" spans="1:9" x14ac:dyDescent="0.25">
      <c r="A16" s="5" t="s">
        <v>86</v>
      </c>
      <c r="B16" s="6" t="s">
        <v>87</v>
      </c>
      <c r="C16" s="6" t="s">
        <v>27</v>
      </c>
      <c r="D16" s="6" t="s">
        <v>47</v>
      </c>
      <c r="E16" s="7" t="s">
        <v>82</v>
      </c>
      <c r="F16" s="6">
        <v>21</v>
      </c>
      <c r="G16" s="6" t="s">
        <v>47</v>
      </c>
      <c r="I16" s="3">
        <f t="shared" si="0"/>
        <v>0.21</v>
      </c>
    </row>
    <row r="17" spans="1:9" ht="28.5" x14ac:dyDescent="0.25">
      <c r="A17" s="5" t="s">
        <v>88</v>
      </c>
      <c r="B17" s="6" t="s">
        <v>89</v>
      </c>
      <c r="C17" s="6" t="s">
        <v>26</v>
      </c>
      <c r="D17" s="6">
        <v>3</v>
      </c>
      <c r="E17" s="6">
        <v>8</v>
      </c>
      <c r="F17" s="6">
        <v>17</v>
      </c>
      <c r="G17" s="6">
        <v>14</v>
      </c>
      <c r="I17" s="3">
        <f t="shared" si="0"/>
        <v>0.17</v>
      </c>
    </row>
    <row r="18" spans="1:9" x14ac:dyDescent="0.25">
      <c r="A18" s="5" t="s">
        <v>90</v>
      </c>
      <c r="B18" s="6" t="s">
        <v>91</v>
      </c>
      <c r="C18" s="6" t="s">
        <v>28</v>
      </c>
      <c r="D18" s="6" t="s">
        <v>47</v>
      </c>
      <c r="E18" s="10" t="s">
        <v>92</v>
      </c>
      <c r="F18" s="6">
        <v>27</v>
      </c>
      <c r="G18" s="6" t="s">
        <v>47</v>
      </c>
      <c r="I18" s="3">
        <f t="shared" si="0"/>
        <v>0.27</v>
      </c>
    </row>
    <row r="19" spans="1:9" x14ac:dyDescent="0.25">
      <c r="A19" s="5" t="s">
        <v>93</v>
      </c>
      <c r="B19" s="6" t="s">
        <v>94</v>
      </c>
      <c r="C19" s="6" t="s">
        <v>28</v>
      </c>
      <c r="D19" s="6" t="s">
        <v>47</v>
      </c>
      <c r="E19" s="7" t="s">
        <v>95</v>
      </c>
      <c r="F19" s="6">
        <v>18</v>
      </c>
      <c r="G19" s="6" t="s">
        <v>47</v>
      </c>
      <c r="I19" s="3">
        <f t="shared" si="0"/>
        <v>0.18</v>
      </c>
    </row>
    <row r="20" spans="1:9" ht="28.5" x14ac:dyDescent="0.25">
      <c r="A20" s="5" t="s">
        <v>96</v>
      </c>
      <c r="B20" s="6" t="s">
        <v>97</v>
      </c>
      <c r="C20" s="6" t="s">
        <v>26</v>
      </c>
      <c r="D20" s="6" t="s">
        <v>47</v>
      </c>
      <c r="E20" s="6">
        <v>9</v>
      </c>
      <c r="F20" s="6">
        <v>21</v>
      </c>
      <c r="G20" s="6" t="s">
        <v>47</v>
      </c>
      <c r="I20" s="3">
        <f t="shared" si="0"/>
        <v>0.21</v>
      </c>
    </row>
    <row r="21" spans="1:9" x14ac:dyDescent="0.25">
      <c r="A21" s="5" t="s">
        <v>98</v>
      </c>
      <c r="B21" s="6" t="s">
        <v>99</v>
      </c>
      <c r="C21" s="6" t="s">
        <v>28</v>
      </c>
      <c r="D21" s="6" t="s">
        <v>47</v>
      </c>
      <c r="E21" s="8" t="s">
        <v>100</v>
      </c>
      <c r="F21" s="6">
        <v>20</v>
      </c>
      <c r="G21" s="6">
        <v>13</v>
      </c>
      <c r="I21" s="3">
        <f t="shared" si="0"/>
        <v>0.2</v>
      </c>
    </row>
    <row r="22" spans="1:9" x14ac:dyDescent="0.25">
      <c r="A22" s="5" t="s">
        <v>101</v>
      </c>
      <c r="B22" s="6" t="s">
        <v>102</v>
      </c>
      <c r="C22" s="6" t="s">
        <v>24</v>
      </c>
      <c r="D22" s="6" t="s">
        <v>47</v>
      </c>
      <c r="E22" s="7" t="s">
        <v>103</v>
      </c>
      <c r="F22" s="6">
        <v>23</v>
      </c>
      <c r="G22" s="6" t="s">
        <v>47</v>
      </c>
      <c r="I22" s="3">
        <f t="shared" si="0"/>
        <v>0.23</v>
      </c>
    </row>
    <row r="23" spans="1:9" x14ac:dyDescent="0.25">
      <c r="A23" s="5" t="s">
        <v>104</v>
      </c>
      <c r="B23" s="6" t="s">
        <v>105</v>
      </c>
      <c r="C23" s="6" t="s">
        <v>25</v>
      </c>
      <c r="D23" s="6" t="s">
        <v>47</v>
      </c>
      <c r="E23" s="8" t="s">
        <v>67</v>
      </c>
      <c r="F23" s="6">
        <v>23</v>
      </c>
      <c r="G23" s="6">
        <v>13</v>
      </c>
      <c r="I23" s="3">
        <f t="shared" si="0"/>
        <v>0.23</v>
      </c>
    </row>
    <row r="24" spans="1:9" x14ac:dyDescent="0.25">
      <c r="A24" s="5" t="s">
        <v>106</v>
      </c>
      <c r="B24" s="6" t="s">
        <v>107</v>
      </c>
      <c r="C24" s="6" t="s">
        <v>28</v>
      </c>
      <c r="D24" s="6" t="s">
        <v>47</v>
      </c>
      <c r="E24" s="7" t="s">
        <v>82</v>
      </c>
      <c r="F24" s="6">
        <v>19</v>
      </c>
      <c r="G24" s="6" t="s">
        <v>47</v>
      </c>
      <c r="I24" s="3">
        <f t="shared" si="0"/>
        <v>0.19</v>
      </c>
    </row>
    <row r="25" spans="1:9" x14ac:dyDescent="0.25">
      <c r="A25" s="5" t="s">
        <v>108</v>
      </c>
      <c r="B25" s="6" t="s">
        <v>109</v>
      </c>
      <c r="C25" s="6" t="s">
        <v>28</v>
      </c>
      <c r="D25" s="6" t="s">
        <v>47</v>
      </c>
      <c r="E25" s="6" t="s">
        <v>110</v>
      </c>
      <c r="F25" s="6">
        <v>22</v>
      </c>
      <c r="G25" s="6" t="s">
        <v>47</v>
      </c>
      <c r="I25" s="3">
        <f t="shared" si="0"/>
        <v>0.22</v>
      </c>
    </row>
    <row r="26" spans="1:9" x14ac:dyDescent="0.25">
      <c r="A26" s="5" t="s">
        <v>111</v>
      </c>
      <c r="B26" s="6" t="s">
        <v>112</v>
      </c>
      <c r="C26" s="6" t="s">
        <v>28</v>
      </c>
      <c r="D26" s="6" t="s">
        <v>47</v>
      </c>
      <c r="E26" s="6">
        <v>10</v>
      </c>
      <c r="F26" s="6">
        <v>20</v>
      </c>
      <c r="G26" s="6" t="s">
        <v>47</v>
      </c>
      <c r="I26" s="3">
        <f t="shared" si="0"/>
        <v>0.2</v>
      </c>
    </row>
    <row r="27" spans="1:9" x14ac:dyDescent="0.25">
      <c r="A27" s="5" t="s">
        <v>113</v>
      </c>
      <c r="B27" s="6" t="s">
        <v>114</v>
      </c>
      <c r="C27" s="6" t="s">
        <v>27</v>
      </c>
      <c r="D27" s="6" t="s">
        <v>47</v>
      </c>
      <c r="E27" s="8" t="s">
        <v>115</v>
      </c>
      <c r="F27" s="6">
        <v>24</v>
      </c>
      <c r="G27" s="6" t="s">
        <v>47</v>
      </c>
      <c r="I27" s="3">
        <f t="shared" si="0"/>
        <v>0.24</v>
      </c>
    </row>
    <row r="28" spans="1:9" x14ac:dyDescent="0.25">
      <c r="A28" s="5" t="s">
        <v>116</v>
      </c>
      <c r="B28" s="6" t="s">
        <v>117</v>
      </c>
      <c r="C28" s="6" t="s">
        <v>27</v>
      </c>
      <c r="D28" s="6" t="s">
        <v>47</v>
      </c>
      <c r="E28" s="7" t="s">
        <v>48</v>
      </c>
      <c r="F28" s="6">
        <v>25</v>
      </c>
      <c r="G28" s="6" t="s">
        <v>47</v>
      </c>
      <c r="I28" s="3">
        <f t="shared" si="0"/>
        <v>0.25</v>
      </c>
    </row>
    <row r="29" spans="1:9" ht="28.5" x14ac:dyDescent="0.25">
      <c r="A29" s="5" t="s">
        <v>118</v>
      </c>
      <c r="B29" s="6" t="s">
        <v>119</v>
      </c>
      <c r="C29" s="6" t="s">
        <v>23</v>
      </c>
      <c r="D29" s="6" t="s">
        <v>47</v>
      </c>
      <c r="E29" s="6">
        <v>5</v>
      </c>
      <c r="F29" s="6">
        <v>20</v>
      </c>
      <c r="G29" s="6" t="s">
        <v>47</v>
      </c>
      <c r="I29" s="3">
        <f t="shared" si="0"/>
        <v>0.2</v>
      </c>
    </row>
    <row r="31" spans="1:9" x14ac:dyDescent="0.25">
      <c r="C31" s="2" t="s">
        <v>20</v>
      </c>
      <c r="D31">
        <f>AVERAGEIF($C$2:$C$29,$C31,$I$2:$I$29)</f>
        <v>0.19</v>
      </c>
    </row>
    <row r="32" spans="1:9" x14ac:dyDescent="0.25">
      <c r="C32" s="2" t="s">
        <v>21</v>
      </c>
      <c r="D32" s="3">
        <f t="shared" ref="D32:D39" si="1">AVERAGEIF($C$2:$C$29,$C32,$I$2:$I$29)</f>
        <v>0.2</v>
      </c>
    </row>
    <row r="33" spans="3:4" x14ac:dyDescent="0.25">
      <c r="C33" s="2" t="s">
        <v>22</v>
      </c>
      <c r="D33" s="3">
        <f t="shared" si="1"/>
        <v>0.22</v>
      </c>
    </row>
    <row r="34" spans="3:4" x14ac:dyDescent="0.25">
      <c r="C34" s="2" t="s">
        <v>24</v>
      </c>
      <c r="D34" s="3">
        <f t="shared" si="1"/>
        <v>0.23</v>
      </c>
    </row>
    <row r="35" spans="3:4" x14ac:dyDescent="0.25">
      <c r="C35" s="2" t="s">
        <v>23</v>
      </c>
      <c r="D35" s="3">
        <f t="shared" si="1"/>
        <v>0.2</v>
      </c>
    </row>
    <row r="36" spans="3:4" x14ac:dyDescent="0.25">
      <c r="C36" s="2" t="s">
        <v>26</v>
      </c>
      <c r="D36" s="3">
        <f t="shared" si="1"/>
        <v>0.19666666666666666</v>
      </c>
    </row>
    <row r="37" spans="3:4" x14ac:dyDescent="0.25">
      <c r="C37" s="2" t="s">
        <v>25</v>
      </c>
      <c r="D37" s="3">
        <f t="shared" si="1"/>
        <v>0.22</v>
      </c>
    </row>
    <row r="38" spans="3:4" x14ac:dyDescent="0.25">
      <c r="C38" s="2" t="s">
        <v>28</v>
      </c>
      <c r="D38" s="3">
        <f t="shared" si="1"/>
        <v>0.21363636363636365</v>
      </c>
    </row>
    <row r="39" spans="3:4" x14ac:dyDescent="0.25">
      <c r="C39" s="2" t="s">
        <v>27</v>
      </c>
      <c r="D39" s="3">
        <f t="shared" si="1"/>
        <v>0.22714285714285715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2"/>
  <sheetViews>
    <sheetView topLeftCell="A79" workbookViewId="0">
      <selection activeCell="I100" sqref="I100"/>
    </sheetView>
  </sheetViews>
  <sheetFormatPr baseColWidth="10" defaultRowHeight="15" x14ac:dyDescent="0.25"/>
  <sheetData>
    <row r="1" spans="1:3" x14ac:dyDescent="0.25">
      <c r="A1" t="s">
        <v>123</v>
      </c>
      <c r="B1" t="s">
        <v>124</v>
      </c>
    </row>
    <row r="2" spans="1:3" x14ac:dyDescent="0.25">
      <c r="A2" t="s">
        <v>21</v>
      </c>
      <c r="B2" t="s">
        <v>29</v>
      </c>
      <c r="C2" t="s">
        <v>125</v>
      </c>
    </row>
    <row r="3" spans="1:3" x14ac:dyDescent="0.25">
      <c r="A3" t="s">
        <v>21</v>
      </c>
      <c r="B3" t="s">
        <v>30</v>
      </c>
      <c r="C3" s="3" t="s">
        <v>125</v>
      </c>
    </row>
    <row r="4" spans="1:3" x14ac:dyDescent="0.25">
      <c r="A4" t="s">
        <v>21</v>
      </c>
      <c r="B4" t="s">
        <v>31</v>
      </c>
      <c r="C4">
        <v>5.5E-2</v>
      </c>
    </row>
    <row r="5" spans="1:3" x14ac:dyDescent="0.25">
      <c r="A5" t="s">
        <v>21</v>
      </c>
      <c r="B5" t="s">
        <v>32</v>
      </c>
      <c r="C5" s="3" t="s">
        <v>125</v>
      </c>
    </row>
    <row r="6" spans="1:3" x14ac:dyDescent="0.25">
      <c r="A6" t="s">
        <v>21</v>
      </c>
      <c r="B6" t="s">
        <v>35</v>
      </c>
      <c r="C6" s="3" t="s">
        <v>125</v>
      </c>
    </row>
    <row r="7" spans="1:3" x14ac:dyDescent="0.25">
      <c r="A7" t="s">
        <v>21</v>
      </c>
      <c r="B7" t="s">
        <v>33</v>
      </c>
      <c r="C7" s="3" t="s">
        <v>125</v>
      </c>
    </row>
    <row r="8" spans="1:3" x14ac:dyDescent="0.25">
      <c r="A8" t="s">
        <v>21</v>
      </c>
      <c r="B8" t="s">
        <v>34</v>
      </c>
      <c r="C8" s="3" t="s">
        <v>125</v>
      </c>
    </row>
    <row r="9" spans="1:3" x14ac:dyDescent="0.25">
      <c r="A9" t="s">
        <v>21</v>
      </c>
      <c r="B9" t="s">
        <v>15</v>
      </c>
      <c r="C9" s="3" t="s">
        <v>125</v>
      </c>
    </row>
    <row r="10" spans="1:3" x14ac:dyDescent="0.25">
      <c r="A10" t="s">
        <v>21</v>
      </c>
      <c r="B10" t="s">
        <v>8</v>
      </c>
      <c r="C10">
        <v>2.1000000000000001E-2</v>
      </c>
    </row>
    <row r="11" spans="1:3" x14ac:dyDescent="0.25">
      <c r="A11" t="s">
        <v>21</v>
      </c>
      <c r="B11" t="s">
        <v>5</v>
      </c>
      <c r="C11" s="3" t="s">
        <v>125</v>
      </c>
    </row>
    <row r="12" spans="1:3" x14ac:dyDescent="0.25">
      <c r="A12" t="s">
        <v>21</v>
      </c>
      <c r="B12" t="s">
        <v>11</v>
      </c>
      <c r="C12" s="3" t="s">
        <v>125</v>
      </c>
    </row>
    <row r="13" spans="1:3" x14ac:dyDescent="0.25">
      <c r="A13" t="s">
        <v>21</v>
      </c>
      <c r="B13" t="s">
        <v>10</v>
      </c>
      <c r="C13">
        <v>2.1000000000000001E-2</v>
      </c>
    </row>
    <row r="14" spans="1:3" x14ac:dyDescent="0.25">
      <c r="A14" t="s">
        <v>21</v>
      </c>
      <c r="B14" t="s">
        <v>13</v>
      </c>
      <c r="C14" s="3" t="s">
        <v>125</v>
      </c>
    </row>
    <row r="15" spans="1:3" x14ac:dyDescent="0.25">
      <c r="A15" t="s">
        <v>21</v>
      </c>
      <c r="B15" t="s">
        <v>2</v>
      </c>
      <c r="C15">
        <v>5.5E-2</v>
      </c>
    </row>
    <row r="16" spans="1:3" x14ac:dyDescent="0.25">
      <c r="A16" t="s">
        <v>21</v>
      </c>
      <c r="B16" t="s">
        <v>4</v>
      </c>
      <c r="C16">
        <v>0.1</v>
      </c>
    </row>
    <row r="17" spans="1:7" x14ac:dyDescent="0.25">
      <c r="A17" t="s">
        <v>21</v>
      </c>
      <c r="B17" t="s">
        <v>1</v>
      </c>
      <c r="C17">
        <v>0.1</v>
      </c>
    </row>
    <row r="18" spans="1:7" x14ac:dyDescent="0.25">
      <c r="A18" t="s">
        <v>21</v>
      </c>
      <c r="B18" t="s">
        <v>3</v>
      </c>
      <c r="C18" s="3" t="s">
        <v>125</v>
      </c>
      <c r="G18" s="3"/>
    </row>
    <row r="19" spans="1:7" x14ac:dyDescent="0.25">
      <c r="A19" t="s">
        <v>20</v>
      </c>
      <c r="B19" t="s">
        <v>29</v>
      </c>
      <c r="C19" s="3" t="s">
        <v>125</v>
      </c>
    </row>
    <row r="20" spans="1:7" x14ac:dyDescent="0.25">
      <c r="A20" t="s">
        <v>20</v>
      </c>
      <c r="B20" t="s">
        <v>30</v>
      </c>
      <c r="C20" s="3" t="s">
        <v>125</v>
      </c>
      <c r="G20" s="3"/>
    </row>
    <row r="21" spans="1:7" x14ac:dyDescent="0.25">
      <c r="A21" t="s">
        <v>20</v>
      </c>
      <c r="B21" t="s">
        <v>31</v>
      </c>
      <c r="C21">
        <v>7.0000000000000007E-2</v>
      </c>
    </row>
    <row r="22" spans="1:7" x14ac:dyDescent="0.25">
      <c r="A22" t="s">
        <v>20</v>
      </c>
      <c r="B22" t="s">
        <v>32</v>
      </c>
      <c r="C22" s="3" t="s">
        <v>125</v>
      </c>
    </row>
    <row r="23" spans="1:7" x14ac:dyDescent="0.25">
      <c r="A23" t="s">
        <v>20</v>
      </c>
      <c r="B23" t="s">
        <v>33</v>
      </c>
      <c r="C23" s="3" t="s">
        <v>125</v>
      </c>
    </row>
    <row r="24" spans="1:7" x14ac:dyDescent="0.25">
      <c r="A24" t="s">
        <v>20</v>
      </c>
      <c r="B24" t="s">
        <v>34</v>
      </c>
      <c r="C24" s="3" t="s">
        <v>125</v>
      </c>
    </row>
    <row r="25" spans="1:7" x14ac:dyDescent="0.25">
      <c r="A25" t="s">
        <v>20</v>
      </c>
      <c r="B25" t="s">
        <v>15</v>
      </c>
      <c r="C25" s="3" t="s">
        <v>125</v>
      </c>
    </row>
    <row r="26" spans="1:7" x14ac:dyDescent="0.25">
      <c r="A26" t="s">
        <v>20</v>
      </c>
      <c r="B26" t="s">
        <v>16</v>
      </c>
      <c r="C26" s="3" t="s">
        <v>125</v>
      </c>
    </row>
    <row r="27" spans="1:7" x14ac:dyDescent="0.25">
      <c r="A27" t="s">
        <v>20</v>
      </c>
      <c r="B27" t="s">
        <v>8</v>
      </c>
      <c r="C27">
        <v>0.19</v>
      </c>
    </row>
    <row r="28" spans="1:7" x14ac:dyDescent="0.25">
      <c r="A28" t="s">
        <v>20</v>
      </c>
      <c r="B28" t="s">
        <v>11</v>
      </c>
      <c r="C28" s="3" t="s">
        <v>125</v>
      </c>
    </row>
    <row r="29" spans="1:7" x14ac:dyDescent="0.25">
      <c r="A29" t="s">
        <v>20</v>
      </c>
      <c r="B29" t="s">
        <v>10</v>
      </c>
      <c r="C29">
        <v>7.0000000000000007E-2</v>
      </c>
    </row>
    <row r="30" spans="1:7" x14ac:dyDescent="0.25">
      <c r="A30" t="s">
        <v>20</v>
      </c>
      <c r="B30" t="s">
        <v>13</v>
      </c>
      <c r="C30" s="3" t="s">
        <v>125</v>
      </c>
    </row>
    <row r="31" spans="1:7" x14ac:dyDescent="0.25">
      <c r="A31" t="s">
        <v>20</v>
      </c>
      <c r="B31" t="s">
        <v>2</v>
      </c>
      <c r="C31">
        <v>0.19</v>
      </c>
    </row>
    <row r="32" spans="1:7" x14ac:dyDescent="0.25">
      <c r="A32" t="s">
        <v>20</v>
      </c>
      <c r="B32" t="s">
        <v>4</v>
      </c>
      <c r="C32">
        <v>7.0000000000000007E-2</v>
      </c>
    </row>
    <row r="33" spans="1:3" x14ac:dyDescent="0.25">
      <c r="A33" t="s">
        <v>20</v>
      </c>
      <c r="B33" t="s">
        <v>1</v>
      </c>
      <c r="C33">
        <v>7.0000000000000007E-2</v>
      </c>
    </row>
    <row r="34" spans="1:3" x14ac:dyDescent="0.25">
      <c r="A34" t="s">
        <v>20</v>
      </c>
      <c r="B34" t="s">
        <v>3</v>
      </c>
      <c r="C34" s="3" t="s">
        <v>125</v>
      </c>
    </row>
    <row r="35" spans="1:3" x14ac:dyDescent="0.25">
      <c r="A35" t="s">
        <v>22</v>
      </c>
      <c r="B35" t="s">
        <v>29</v>
      </c>
      <c r="C35" s="3" t="s">
        <v>125</v>
      </c>
    </row>
    <row r="36" spans="1:3" x14ac:dyDescent="0.25">
      <c r="A36" t="s">
        <v>22</v>
      </c>
      <c r="B36" t="s">
        <v>30</v>
      </c>
      <c r="C36" s="3" t="s">
        <v>125</v>
      </c>
    </row>
    <row r="37" spans="1:3" x14ac:dyDescent="0.25">
      <c r="A37" t="s">
        <v>22</v>
      </c>
      <c r="B37" t="s">
        <v>31</v>
      </c>
      <c r="C37">
        <v>0.04</v>
      </c>
    </row>
    <row r="38" spans="1:3" x14ac:dyDescent="0.25">
      <c r="A38" t="s">
        <v>22</v>
      </c>
      <c r="B38" t="s">
        <v>32</v>
      </c>
      <c r="C38" s="3" t="s">
        <v>125</v>
      </c>
    </row>
    <row r="39" spans="1:3" x14ac:dyDescent="0.25">
      <c r="A39" t="s">
        <v>22</v>
      </c>
      <c r="B39" t="s">
        <v>33</v>
      </c>
      <c r="C39" s="3" t="s">
        <v>125</v>
      </c>
    </row>
    <row r="40" spans="1:3" x14ac:dyDescent="0.25">
      <c r="A40" t="s">
        <v>22</v>
      </c>
      <c r="B40" t="s">
        <v>34</v>
      </c>
      <c r="C40" s="3" t="s">
        <v>125</v>
      </c>
    </row>
    <row r="41" spans="1:3" x14ac:dyDescent="0.25">
      <c r="A41" t="s">
        <v>22</v>
      </c>
      <c r="B41" t="s">
        <v>15</v>
      </c>
      <c r="C41" s="3" t="s">
        <v>125</v>
      </c>
    </row>
    <row r="42" spans="1:3" x14ac:dyDescent="0.25">
      <c r="A42" t="s">
        <v>22</v>
      </c>
      <c r="B42" t="s">
        <v>8</v>
      </c>
      <c r="C42">
        <v>0.1</v>
      </c>
    </row>
    <row r="43" spans="1:3" x14ac:dyDescent="0.25">
      <c r="A43" t="s">
        <v>22</v>
      </c>
      <c r="B43" t="s">
        <v>11</v>
      </c>
      <c r="C43" s="3" t="s">
        <v>125</v>
      </c>
    </row>
    <row r="44" spans="1:3" x14ac:dyDescent="0.25">
      <c r="A44" t="s">
        <v>22</v>
      </c>
      <c r="B44" t="s">
        <v>10</v>
      </c>
      <c r="C44">
        <v>0.04</v>
      </c>
    </row>
    <row r="45" spans="1:3" x14ac:dyDescent="0.25">
      <c r="A45" t="s">
        <v>22</v>
      </c>
      <c r="B45" t="s">
        <v>13</v>
      </c>
      <c r="C45" s="3" t="s">
        <v>125</v>
      </c>
    </row>
    <row r="46" spans="1:3" x14ac:dyDescent="0.25">
      <c r="A46" t="s">
        <v>22</v>
      </c>
      <c r="B46" t="s">
        <v>2</v>
      </c>
      <c r="C46">
        <v>0.04</v>
      </c>
    </row>
    <row r="47" spans="1:3" x14ac:dyDescent="0.25">
      <c r="A47" t="s">
        <v>22</v>
      </c>
      <c r="B47" t="s">
        <v>4</v>
      </c>
      <c r="C47">
        <v>0.05</v>
      </c>
    </row>
    <row r="48" spans="1:3" x14ac:dyDescent="0.25">
      <c r="A48" t="s">
        <v>22</v>
      </c>
      <c r="B48" t="s">
        <v>1</v>
      </c>
      <c r="C48">
        <v>0.04</v>
      </c>
    </row>
    <row r="49" spans="1:3" x14ac:dyDescent="0.25">
      <c r="A49" t="s">
        <v>22</v>
      </c>
      <c r="B49" t="s">
        <v>3</v>
      </c>
      <c r="C49" s="3" t="s">
        <v>125</v>
      </c>
    </row>
    <row r="50" spans="1:3" x14ac:dyDescent="0.25">
      <c r="A50" t="s">
        <v>24</v>
      </c>
      <c r="B50" t="s">
        <v>29</v>
      </c>
      <c r="C50" s="3" t="s">
        <v>125</v>
      </c>
    </row>
    <row r="51" spans="1:3" x14ac:dyDescent="0.25">
      <c r="A51" t="s">
        <v>24</v>
      </c>
      <c r="B51" t="s">
        <v>30</v>
      </c>
      <c r="C51" s="3" t="s">
        <v>125</v>
      </c>
    </row>
    <row r="52" spans="1:3" x14ac:dyDescent="0.25">
      <c r="A52" t="s">
        <v>24</v>
      </c>
      <c r="B52" t="s">
        <v>31</v>
      </c>
      <c r="C52">
        <v>0.05</v>
      </c>
    </row>
    <row r="53" spans="1:3" x14ac:dyDescent="0.25">
      <c r="A53" t="s">
        <v>24</v>
      </c>
      <c r="B53" t="s">
        <v>32</v>
      </c>
      <c r="C53" s="3" t="s">
        <v>125</v>
      </c>
    </row>
    <row r="54" spans="1:3" x14ac:dyDescent="0.25">
      <c r="A54" t="s">
        <v>24</v>
      </c>
      <c r="B54" t="s">
        <v>35</v>
      </c>
      <c r="C54" s="3" t="s">
        <v>125</v>
      </c>
    </row>
    <row r="55" spans="1:3" x14ac:dyDescent="0.25">
      <c r="A55" t="s">
        <v>24</v>
      </c>
      <c r="B55" t="s">
        <v>33</v>
      </c>
      <c r="C55" s="3" t="s">
        <v>125</v>
      </c>
    </row>
    <row r="56" spans="1:3" x14ac:dyDescent="0.25">
      <c r="A56" t="s">
        <v>24</v>
      </c>
      <c r="B56" t="s">
        <v>34</v>
      </c>
      <c r="C56" s="3" t="s">
        <v>125</v>
      </c>
    </row>
    <row r="57" spans="1:3" x14ac:dyDescent="0.25">
      <c r="A57" t="s">
        <v>24</v>
      </c>
      <c r="B57" t="s">
        <v>15</v>
      </c>
      <c r="C57" s="3" t="s">
        <v>125</v>
      </c>
    </row>
    <row r="58" spans="1:3" x14ac:dyDescent="0.25">
      <c r="A58" t="s">
        <v>24</v>
      </c>
      <c r="B58" t="s">
        <v>8</v>
      </c>
      <c r="C58">
        <v>0.08</v>
      </c>
    </row>
    <row r="59" spans="1:3" x14ac:dyDescent="0.25">
      <c r="A59" t="s">
        <v>24</v>
      </c>
      <c r="B59" t="s">
        <v>5</v>
      </c>
      <c r="C59" s="3" t="s">
        <v>125</v>
      </c>
    </row>
    <row r="60" spans="1:3" x14ac:dyDescent="0.25">
      <c r="A60" t="s">
        <v>24</v>
      </c>
      <c r="B60" t="s">
        <v>11</v>
      </c>
      <c r="C60" s="3" t="s">
        <v>125</v>
      </c>
    </row>
    <row r="61" spans="1:3" x14ac:dyDescent="0.25">
      <c r="A61" t="s">
        <v>24</v>
      </c>
      <c r="B61" t="s">
        <v>10</v>
      </c>
      <c r="C61">
        <v>0.05</v>
      </c>
    </row>
    <row r="62" spans="1:3" x14ac:dyDescent="0.25">
      <c r="A62" t="s">
        <v>24</v>
      </c>
      <c r="B62" t="s">
        <v>13</v>
      </c>
      <c r="C62" s="3" t="s">
        <v>125</v>
      </c>
    </row>
    <row r="63" spans="1:3" x14ac:dyDescent="0.25">
      <c r="A63" t="s">
        <v>24</v>
      </c>
      <c r="B63" t="s">
        <v>2</v>
      </c>
      <c r="C63">
        <v>0.08</v>
      </c>
    </row>
    <row r="64" spans="1:3" x14ac:dyDescent="0.25">
      <c r="A64" t="s">
        <v>24</v>
      </c>
      <c r="B64" t="s">
        <v>4</v>
      </c>
      <c r="C64">
        <v>0.08</v>
      </c>
    </row>
    <row r="65" spans="1:3" x14ac:dyDescent="0.25">
      <c r="A65" t="s">
        <v>24</v>
      </c>
      <c r="B65" t="s">
        <v>1</v>
      </c>
      <c r="C65">
        <v>0.05</v>
      </c>
    </row>
    <row r="66" spans="1:3" x14ac:dyDescent="0.25">
      <c r="A66" t="s">
        <v>24</v>
      </c>
      <c r="B66" t="s">
        <v>3</v>
      </c>
      <c r="C66" s="3" t="s">
        <v>125</v>
      </c>
    </row>
    <row r="67" spans="1:3" x14ac:dyDescent="0.25">
      <c r="A67" t="s">
        <v>25</v>
      </c>
      <c r="B67" t="s">
        <v>29</v>
      </c>
      <c r="C67" s="3" t="s">
        <v>125</v>
      </c>
    </row>
    <row r="68" spans="1:3" x14ac:dyDescent="0.25">
      <c r="A68" t="s">
        <v>25</v>
      </c>
      <c r="B68" t="s">
        <v>30</v>
      </c>
      <c r="C68" s="3" t="s">
        <v>125</v>
      </c>
    </row>
    <row r="69" spans="1:3" x14ac:dyDescent="0.25">
      <c r="A69" t="s">
        <v>25</v>
      </c>
      <c r="B69" t="s">
        <v>31</v>
      </c>
      <c r="C69">
        <v>0.04</v>
      </c>
    </row>
    <row r="70" spans="1:3" x14ac:dyDescent="0.25">
      <c r="A70" t="s">
        <v>25</v>
      </c>
      <c r="B70" t="s">
        <v>32</v>
      </c>
      <c r="C70" s="3" t="s">
        <v>125</v>
      </c>
    </row>
    <row r="71" spans="1:3" x14ac:dyDescent="0.25">
      <c r="A71" t="s">
        <v>25</v>
      </c>
      <c r="B71" t="s">
        <v>35</v>
      </c>
      <c r="C71" s="3" t="s">
        <v>125</v>
      </c>
    </row>
    <row r="72" spans="1:3" x14ac:dyDescent="0.25">
      <c r="A72" t="s">
        <v>25</v>
      </c>
      <c r="B72" t="s">
        <v>33</v>
      </c>
      <c r="C72" s="3" t="s">
        <v>125</v>
      </c>
    </row>
    <row r="73" spans="1:3" x14ac:dyDescent="0.25">
      <c r="A73" t="s">
        <v>25</v>
      </c>
      <c r="B73" t="s">
        <v>34</v>
      </c>
      <c r="C73" s="3" t="s">
        <v>125</v>
      </c>
    </row>
    <row r="74" spans="1:3" x14ac:dyDescent="0.25">
      <c r="A74" t="s">
        <v>25</v>
      </c>
      <c r="B74" t="s">
        <v>15</v>
      </c>
      <c r="C74" s="3" t="s">
        <v>125</v>
      </c>
    </row>
    <row r="75" spans="1:3" x14ac:dyDescent="0.25">
      <c r="A75" t="s">
        <v>25</v>
      </c>
      <c r="B75" t="s">
        <v>8</v>
      </c>
      <c r="C75">
        <v>0.04</v>
      </c>
    </row>
    <row r="76" spans="1:3" x14ac:dyDescent="0.25">
      <c r="A76" t="s">
        <v>25</v>
      </c>
      <c r="B76" t="s">
        <v>5</v>
      </c>
      <c r="C76" s="3" t="s">
        <v>125</v>
      </c>
    </row>
    <row r="77" spans="1:3" x14ac:dyDescent="0.25">
      <c r="A77" t="s">
        <v>25</v>
      </c>
      <c r="B77" t="s">
        <v>11</v>
      </c>
      <c r="C77" s="3" t="s">
        <v>125</v>
      </c>
    </row>
    <row r="78" spans="1:3" x14ac:dyDescent="0.25">
      <c r="A78" t="s">
        <v>25</v>
      </c>
      <c r="B78" t="s">
        <v>10</v>
      </c>
      <c r="C78">
        <v>0.04</v>
      </c>
    </row>
    <row r="79" spans="1:3" x14ac:dyDescent="0.25">
      <c r="A79" t="s">
        <v>25</v>
      </c>
      <c r="B79" t="s">
        <v>13</v>
      </c>
      <c r="C79" s="3" t="s">
        <v>125</v>
      </c>
    </row>
    <row r="80" spans="1:3" x14ac:dyDescent="0.25">
      <c r="A80" t="s">
        <v>25</v>
      </c>
      <c r="B80" t="s">
        <v>2</v>
      </c>
      <c r="C80">
        <v>0.04</v>
      </c>
    </row>
    <row r="81" spans="1:3" x14ac:dyDescent="0.25">
      <c r="A81" t="s">
        <v>25</v>
      </c>
      <c r="B81" t="s">
        <v>4</v>
      </c>
      <c r="C81">
        <v>0.1</v>
      </c>
    </row>
    <row r="82" spans="1:3" x14ac:dyDescent="0.25">
      <c r="A82" t="s">
        <v>25</v>
      </c>
      <c r="B82" t="s">
        <v>1</v>
      </c>
      <c r="C82">
        <v>0.1</v>
      </c>
    </row>
    <row r="83" spans="1:3" x14ac:dyDescent="0.25">
      <c r="A83" t="s">
        <v>25</v>
      </c>
      <c r="B83" t="s">
        <v>3</v>
      </c>
      <c r="C83" s="3" t="s">
        <v>125</v>
      </c>
    </row>
    <row r="84" spans="1:3" x14ac:dyDescent="0.25">
      <c r="A84" t="s">
        <v>23</v>
      </c>
      <c r="B84" t="s">
        <v>29</v>
      </c>
      <c r="C84" s="3" t="s">
        <v>125</v>
      </c>
    </row>
    <row r="85" spans="1:3" x14ac:dyDescent="0.25">
      <c r="A85" t="s">
        <v>23</v>
      </c>
      <c r="B85" t="s">
        <v>30</v>
      </c>
      <c r="C85" s="3" t="s">
        <v>125</v>
      </c>
    </row>
    <row r="86" spans="1:3" x14ac:dyDescent="0.25">
      <c r="A86" t="s">
        <v>23</v>
      </c>
      <c r="B86" t="s">
        <v>31</v>
      </c>
      <c r="C86">
        <v>0</v>
      </c>
    </row>
    <row r="87" spans="1:3" x14ac:dyDescent="0.25">
      <c r="A87" t="s">
        <v>23</v>
      </c>
      <c r="B87" t="s">
        <v>32</v>
      </c>
      <c r="C87" s="3" t="s">
        <v>125</v>
      </c>
    </row>
    <row r="88" spans="1:3" x14ac:dyDescent="0.25">
      <c r="A88" t="s">
        <v>23</v>
      </c>
      <c r="B88" t="s">
        <v>35</v>
      </c>
      <c r="C88" s="3" t="s">
        <v>125</v>
      </c>
    </row>
    <row r="89" spans="1:3" x14ac:dyDescent="0.25">
      <c r="A89" t="s">
        <v>23</v>
      </c>
      <c r="B89" t="s">
        <v>33</v>
      </c>
      <c r="C89" s="3" t="s">
        <v>125</v>
      </c>
    </row>
    <row r="90" spans="1:3" x14ac:dyDescent="0.25">
      <c r="A90" t="s">
        <v>23</v>
      </c>
      <c r="B90" t="s">
        <v>34</v>
      </c>
      <c r="C90" s="3" t="s">
        <v>125</v>
      </c>
    </row>
    <row r="91" spans="1:3" x14ac:dyDescent="0.25">
      <c r="A91" t="s">
        <v>23</v>
      </c>
      <c r="B91" t="s">
        <v>15</v>
      </c>
      <c r="C91" s="3" t="s">
        <v>125</v>
      </c>
    </row>
    <row r="92" spans="1:3" x14ac:dyDescent="0.25">
      <c r="A92" t="s">
        <v>23</v>
      </c>
      <c r="B92" t="s">
        <v>8</v>
      </c>
      <c r="C92">
        <v>0</v>
      </c>
    </row>
    <row r="93" spans="1:3" x14ac:dyDescent="0.25">
      <c r="A93" t="s">
        <v>23</v>
      </c>
      <c r="B93" t="s">
        <v>5</v>
      </c>
      <c r="C93" s="3" t="s">
        <v>125</v>
      </c>
    </row>
    <row r="94" spans="1:3" x14ac:dyDescent="0.25">
      <c r="A94" t="s">
        <v>23</v>
      </c>
      <c r="B94" t="s">
        <v>11</v>
      </c>
      <c r="C94" s="3" t="s">
        <v>125</v>
      </c>
    </row>
    <row r="95" spans="1:3" x14ac:dyDescent="0.25">
      <c r="A95" t="s">
        <v>23</v>
      </c>
      <c r="B95" t="s">
        <v>10</v>
      </c>
      <c r="C95">
        <v>0</v>
      </c>
    </row>
    <row r="96" spans="1:3" x14ac:dyDescent="0.25">
      <c r="A96" t="s">
        <v>23</v>
      </c>
      <c r="B96" t="s">
        <v>13</v>
      </c>
      <c r="C96" s="3" t="s">
        <v>125</v>
      </c>
    </row>
    <row r="97" spans="1:3" x14ac:dyDescent="0.25">
      <c r="A97" t="s">
        <v>23</v>
      </c>
      <c r="B97" t="s">
        <v>2</v>
      </c>
      <c r="C97">
        <v>0</v>
      </c>
    </row>
    <row r="98" spans="1:3" x14ac:dyDescent="0.25">
      <c r="A98" t="s">
        <v>23</v>
      </c>
      <c r="B98" t="s">
        <v>4</v>
      </c>
      <c r="C98">
        <v>0</v>
      </c>
    </row>
    <row r="99" spans="1:3" x14ac:dyDescent="0.25">
      <c r="A99" t="s">
        <v>23</v>
      </c>
      <c r="B99" t="s">
        <v>1</v>
      </c>
      <c r="C99" t="s">
        <v>125</v>
      </c>
    </row>
    <row r="100" spans="1:3" x14ac:dyDescent="0.25">
      <c r="A100" t="s">
        <v>23</v>
      </c>
      <c r="B100" t="s">
        <v>3</v>
      </c>
      <c r="C100" s="3" t="s">
        <v>125</v>
      </c>
    </row>
    <row r="101" spans="1:3" x14ac:dyDescent="0.25">
      <c r="A101" t="s">
        <v>26</v>
      </c>
      <c r="B101" t="s">
        <v>29</v>
      </c>
      <c r="C101" t="s">
        <v>125</v>
      </c>
    </row>
    <row r="102" spans="1:3" x14ac:dyDescent="0.25">
      <c r="A102" t="s">
        <v>26</v>
      </c>
      <c r="B102" t="s">
        <v>30</v>
      </c>
      <c r="C102" t="s">
        <v>125</v>
      </c>
    </row>
    <row r="103" spans="1:3" x14ac:dyDescent="0.25">
      <c r="A103" t="s">
        <v>26</v>
      </c>
      <c r="B103" t="s">
        <v>31</v>
      </c>
      <c r="C103">
        <v>0.09</v>
      </c>
    </row>
    <row r="104" spans="1:3" x14ac:dyDescent="0.25">
      <c r="A104" t="s">
        <v>26</v>
      </c>
      <c r="B104" t="s">
        <v>32</v>
      </c>
      <c r="C104" t="s">
        <v>125</v>
      </c>
    </row>
    <row r="105" spans="1:3" x14ac:dyDescent="0.25">
      <c r="A105" t="s">
        <v>26</v>
      </c>
      <c r="B105" t="s">
        <v>35</v>
      </c>
      <c r="C105" t="s">
        <v>125</v>
      </c>
    </row>
    <row r="106" spans="1:3" x14ac:dyDescent="0.25">
      <c r="A106" t="s">
        <v>26</v>
      </c>
      <c r="B106" t="s">
        <v>33</v>
      </c>
      <c r="C106" t="s">
        <v>125</v>
      </c>
    </row>
    <row r="107" spans="1:3" x14ac:dyDescent="0.25">
      <c r="A107" t="s">
        <v>26</v>
      </c>
      <c r="B107" t="s">
        <v>34</v>
      </c>
      <c r="C107" t="s">
        <v>125</v>
      </c>
    </row>
    <row r="108" spans="1:3" x14ac:dyDescent="0.25">
      <c r="A108" t="s">
        <v>26</v>
      </c>
      <c r="B108" t="s">
        <v>15</v>
      </c>
      <c r="C108" t="s">
        <v>125</v>
      </c>
    </row>
    <row r="109" spans="1:3" x14ac:dyDescent="0.25">
      <c r="A109" t="s">
        <v>26</v>
      </c>
      <c r="B109" t="s">
        <v>8</v>
      </c>
      <c r="C109">
        <v>0.09</v>
      </c>
    </row>
    <row r="110" spans="1:3" x14ac:dyDescent="0.25">
      <c r="A110" t="s">
        <v>26</v>
      </c>
      <c r="B110" t="s">
        <v>5</v>
      </c>
      <c r="C110" t="s">
        <v>125</v>
      </c>
    </row>
    <row r="111" spans="1:3" x14ac:dyDescent="0.25">
      <c r="A111" t="s">
        <v>26</v>
      </c>
      <c r="B111" t="s">
        <v>11</v>
      </c>
      <c r="C111" t="s">
        <v>125</v>
      </c>
    </row>
    <row r="112" spans="1:3" x14ac:dyDescent="0.25">
      <c r="A112" t="s">
        <v>26</v>
      </c>
      <c r="B112" t="s">
        <v>10</v>
      </c>
      <c r="C112">
        <v>0.09</v>
      </c>
    </row>
    <row r="113" spans="1:3" x14ac:dyDescent="0.25">
      <c r="A113" t="s">
        <v>26</v>
      </c>
      <c r="B113" t="s">
        <v>13</v>
      </c>
      <c r="C113" t="s">
        <v>125</v>
      </c>
    </row>
    <row r="114" spans="1:3" x14ac:dyDescent="0.25">
      <c r="A114" t="s">
        <v>26</v>
      </c>
      <c r="B114" t="s">
        <v>2</v>
      </c>
      <c r="C114">
        <v>0.12</v>
      </c>
    </row>
    <row r="115" spans="1:3" x14ac:dyDescent="0.25">
      <c r="A115" t="s">
        <v>26</v>
      </c>
      <c r="B115" t="s">
        <v>4</v>
      </c>
      <c r="C115">
        <v>0.09</v>
      </c>
    </row>
    <row r="116" spans="1:3" x14ac:dyDescent="0.25">
      <c r="A116" t="s">
        <v>26</v>
      </c>
      <c r="B116" t="s">
        <v>1</v>
      </c>
      <c r="C116">
        <v>0.06</v>
      </c>
    </row>
    <row r="117" spans="1:3" x14ac:dyDescent="0.25">
      <c r="A117" t="s">
        <v>26</v>
      </c>
      <c r="B117" t="s">
        <v>3</v>
      </c>
      <c r="C117" t="s">
        <v>125</v>
      </c>
    </row>
    <row r="118" spans="1:3" x14ac:dyDescent="0.25">
      <c r="A118" t="s">
        <v>27</v>
      </c>
      <c r="B118" t="s">
        <v>29</v>
      </c>
      <c r="C118" t="s">
        <v>125</v>
      </c>
    </row>
    <row r="119" spans="1:3" x14ac:dyDescent="0.25">
      <c r="A119" t="s">
        <v>27</v>
      </c>
      <c r="B119" t="s">
        <v>30</v>
      </c>
      <c r="C119" t="s">
        <v>125</v>
      </c>
    </row>
    <row r="120" spans="1:3" x14ac:dyDescent="0.25">
      <c r="A120" t="s">
        <v>27</v>
      </c>
      <c r="B120" t="s">
        <v>31</v>
      </c>
      <c r="C120">
        <v>0.06</v>
      </c>
    </row>
    <row r="121" spans="1:3" x14ac:dyDescent="0.25">
      <c r="A121" t="s">
        <v>27</v>
      </c>
      <c r="B121" t="s">
        <v>32</v>
      </c>
      <c r="C121" t="s">
        <v>125</v>
      </c>
    </row>
    <row r="122" spans="1:3" x14ac:dyDescent="0.25">
      <c r="A122" t="s">
        <v>27</v>
      </c>
      <c r="B122" t="s">
        <v>35</v>
      </c>
      <c r="C122" t="s">
        <v>125</v>
      </c>
    </row>
    <row r="123" spans="1:3" x14ac:dyDescent="0.25">
      <c r="A123" t="s">
        <v>27</v>
      </c>
      <c r="B123" t="s">
        <v>33</v>
      </c>
      <c r="C123" t="s">
        <v>125</v>
      </c>
    </row>
    <row r="124" spans="1:3" x14ac:dyDescent="0.25">
      <c r="A124" t="s">
        <v>27</v>
      </c>
      <c r="B124" t="s">
        <v>34</v>
      </c>
      <c r="C124" t="s">
        <v>125</v>
      </c>
    </row>
    <row r="125" spans="1:3" x14ac:dyDescent="0.25">
      <c r="A125" t="s">
        <v>27</v>
      </c>
      <c r="B125" t="s">
        <v>15</v>
      </c>
      <c r="C125" t="s">
        <v>125</v>
      </c>
    </row>
    <row r="126" spans="1:3" x14ac:dyDescent="0.25">
      <c r="A126" t="s">
        <v>27</v>
      </c>
      <c r="B126" t="s">
        <v>16</v>
      </c>
      <c r="C126" t="s">
        <v>125</v>
      </c>
    </row>
    <row r="127" spans="1:3" x14ac:dyDescent="0.25">
      <c r="A127" t="s">
        <v>27</v>
      </c>
      <c r="B127" t="s">
        <v>8</v>
      </c>
      <c r="C127">
        <v>0</v>
      </c>
    </row>
    <row r="128" spans="1:3" x14ac:dyDescent="0.25">
      <c r="A128" t="s">
        <v>27</v>
      </c>
      <c r="B128" t="s">
        <v>5</v>
      </c>
      <c r="C128" t="s">
        <v>125</v>
      </c>
    </row>
    <row r="129" spans="1:3" x14ac:dyDescent="0.25">
      <c r="A129" t="s">
        <v>27</v>
      </c>
      <c r="B129" t="s">
        <v>11</v>
      </c>
      <c r="C129" t="s">
        <v>125</v>
      </c>
    </row>
    <row r="130" spans="1:3" x14ac:dyDescent="0.25">
      <c r="A130" t="s">
        <v>27</v>
      </c>
      <c r="B130" t="s">
        <v>10</v>
      </c>
      <c r="C130">
        <v>0.12</v>
      </c>
    </row>
    <row r="131" spans="1:3" x14ac:dyDescent="0.25">
      <c r="A131" t="s">
        <v>27</v>
      </c>
      <c r="B131" t="s">
        <v>13</v>
      </c>
      <c r="C131" t="s">
        <v>125</v>
      </c>
    </row>
    <row r="132" spans="1:3" x14ac:dyDescent="0.25">
      <c r="A132" t="s">
        <v>27</v>
      </c>
      <c r="B132" t="s">
        <v>2</v>
      </c>
      <c r="C132" t="s">
        <v>125</v>
      </c>
    </row>
    <row r="133" spans="1:3" x14ac:dyDescent="0.25">
      <c r="A133" t="s">
        <v>27</v>
      </c>
      <c r="B133" t="s">
        <v>4</v>
      </c>
      <c r="C133">
        <v>0</v>
      </c>
    </row>
    <row r="134" spans="1:3" x14ac:dyDescent="0.25">
      <c r="A134" t="s">
        <v>27</v>
      </c>
      <c r="B134" t="s">
        <v>1</v>
      </c>
      <c r="C134" t="s">
        <v>125</v>
      </c>
    </row>
    <row r="135" spans="1:3" x14ac:dyDescent="0.25">
      <c r="A135" t="s">
        <v>27</v>
      </c>
      <c r="B135" t="s">
        <v>3</v>
      </c>
      <c r="C135" t="s">
        <v>125</v>
      </c>
    </row>
    <row r="136" spans="1:3" x14ac:dyDescent="0.25">
      <c r="A136" t="s">
        <v>28</v>
      </c>
      <c r="B136" t="s">
        <v>29</v>
      </c>
      <c r="C136" t="s">
        <v>125</v>
      </c>
    </row>
    <row r="137" spans="1:3" x14ac:dyDescent="0.25">
      <c r="A137" t="s">
        <v>28</v>
      </c>
      <c r="B137" t="s">
        <v>30</v>
      </c>
      <c r="C137" t="s">
        <v>125</v>
      </c>
    </row>
    <row r="138" spans="1:3" x14ac:dyDescent="0.25">
      <c r="A138" t="s">
        <v>28</v>
      </c>
      <c r="B138" t="s">
        <v>31</v>
      </c>
      <c r="C138">
        <v>0.1</v>
      </c>
    </row>
    <row r="139" spans="1:3" x14ac:dyDescent="0.25">
      <c r="A139" t="s">
        <v>28</v>
      </c>
      <c r="B139" t="s">
        <v>32</v>
      </c>
      <c r="C139" t="s">
        <v>125</v>
      </c>
    </row>
    <row r="140" spans="1:3" x14ac:dyDescent="0.25">
      <c r="A140" t="s">
        <v>28</v>
      </c>
      <c r="B140" t="s">
        <v>35</v>
      </c>
      <c r="C140" t="s">
        <v>125</v>
      </c>
    </row>
    <row r="141" spans="1:3" x14ac:dyDescent="0.25">
      <c r="A141" t="s">
        <v>28</v>
      </c>
      <c r="B141" t="s">
        <v>33</v>
      </c>
      <c r="C141" t="s">
        <v>125</v>
      </c>
    </row>
    <row r="142" spans="1:3" x14ac:dyDescent="0.25">
      <c r="A142" t="s">
        <v>28</v>
      </c>
      <c r="B142" t="s">
        <v>34</v>
      </c>
      <c r="C142" t="s">
        <v>125</v>
      </c>
    </row>
    <row r="143" spans="1:3" x14ac:dyDescent="0.25">
      <c r="A143" t="s">
        <v>28</v>
      </c>
      <c r="B143" t="s">
        <v>15</v>
      </c>
      <c r="C143" t="s">
        <v>125</v>
      </c>
    </row>
    <row r="144" spans="1:3" x14ac:dyDescent="0.25">
      <c r="A144" t="s">
        <v>28</v>
      </c>
      <c r="B144" t="s">
        <v>8</v>
      </c>
      <c r="C144">
        <v>0.1</v>
      </c>
    </row>
    <row r="145" spans="1:3" x14ac:dyDescent="0.25">
      <c r="A145" t="s">
        <v>28</v>
      </c>
      <c r="B145" t="s">
        <v>5</v>
      </c>
      <c r="C145" t="s">
        <v>125</v>
      </c>
    </row>
    <row r="146" spans="1:3" x14ac:dyDescent="0.25">
      <c r="A146" t="s">
        <v>28</v>
      </c>
      <c r="B146" t="s">
        <v>11</v>
      </c>
      <c r="C146" t="s">
        <v>125</v>
      </c>
    </row>
    <row r="147" spans="1:3" x14ac:dyDescent="0.25">
      <c r="A147" t="s">
        <v>28</v>
      </c>
      <c r="B147" t="s">
        <v>10</v>
      </c>
      <c r="C147">
        <v>0.1</v>
      </c>
    </row>
    <row r="148" spans="1:3" x14ac:dyDescent="0.25">
      <c r="A148" t="s">
        <v>28</v>
      </c>
      <c r="B148" t="s">
        <v>13</v>
      </c>
      <c r="C148" t="s">
        <v>125</v>
      </c>
    </row>
    <row r="149" spans="1:3" x14ac:dyDescent="0.25">
      <c r="A149" t="s">
        <v>28</v>
      </c>
      <c r="B149" t="s">
        <v>2</v>
      </c>
      <c r="C149" t="s">
        <v>125</v>
      </c>
    </row>
    <row r="150" spans="1:3" x14ac:dyDescent="0.25">
      <c r="A150" t="s">
        <v>28</v>
      </c>
      <c r="B150" t="s">
        <v>4</v>
      </c>
      <c r="C150">
        <v>0.1</v>
      </c>
    </row>
    <row r="151" spans="1:3" x14ac:dyDescent="0.25">
      <c r="A151" t="s">
        <v>28</v>
      </c>
      <c r="B151" t="s">
        <v>1</v>
      </c>
      <c r="C151">
        <v>0.1</v>
      </c>
    </row>
    <row r="152" spans="1:3" x14ac:dyDescent="0.25">
      <c r="A152" t="s">
        <v>28</v>
      </c>
      <c r="B152" t="s">
        <v>3</v>
      </c>
      <c r="C152" t="s">
        <v>125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6</vt:i4>
      </vt:variant>
      <vt:variant>
        <vt:lpstr>Benannte Bereiche</vt:lpstr>
      </vt:variant>
      <vt:variant>
        <vt:i4>1</vt:i4>
      </vt:variant>
    </vt:vector>
  </HeadingPairs>
  <TitlesOfParts>
    <vt:vector size="7" baseType="lpstr">
      <vt:lpstr>Tabelle1</vt:lpstr>
      <vt:lpstr>tax_pri_cons_NEWAGE</vt:lpstr>
      <vt:lpstr>read_NEWAGE</vt:lpstr>
      <vt:lpstr>read_NEWAGE_first</vt:lpstr>
      <vt:lpstr>VAT_app_EU</vt:lpstr>
      <vt:lpstr>exemptions</vt:lpstr>
      <vt:lpstr>read_NEWAGE_first!Zielbereich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Roland Montenegro</dc:creator>
  <cp:lastModifiedBy>Roland Montenegro</cp:lastModifiedBy>
  <dcterms:created xsi:type="dcterms:W3CDTF">2020-01-23T09:22:35Z</dcterms:created>
  <dcterms:modified xsi:type="dcterms:W3CDTF">2020-02-20T16:43:24Z</dcterms:modified>
</cp:coreProperties>
</file>