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REEEM_Kopernikus\xcel_data\"/>
    </mc:Choice>
  </mc:AlternateContent>
  <bookViews>
    <workbookView xWindow="7500" yWindow="30" windowWidth="9630" windowHeight="11760" activeTab="6"/>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Productivity_ob" sheetId="11" r:id="rId9"/>
    <sheet name="Productivity" sheetId="2" r:id="rId10"/>
    <sheet name="Factors" sheetId="3" r:id="rId11"/>
    <sheet name="Tabelle2" sheetId="21" r:id="rId12"/>
  </sheets>
  <definedNames>
    <definedName name="_xlnm._FilterDatabase" localSheetId="9" hidden="1">Productivity!$A$1:$BX$1</definedName>
    <definedName name="_xlnm._FilterDatabase" localSheetId="8"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4" i="20" l="1"/>
  <c r="B93" i="22" l="1"/>
  <c r="B94" i="22"/>
  <c r="H34" i="20" l="1"/>
  <c r="H35" i="20"/>
  <c r="H36" i="20"/>
  <c r="H37" i="20"/>
  <c r="H38" i="20"/>
  <c r="H39" i="20"/>
  <c r="H40" i="20"/>
  <c r="H41" i="20"/>
  <c r="H33" i="20"/>
  <c r="G34" i="20" l="1"/>
  <c r="G35" i="20"/>
  <c r="G36" i="20"/>
  <c r="G37" i="20"/>
  <c r="G38" i="20"/>
  <c r="G39" i="20"/>
  <c r="G40" i="20"/>
  <c r="G41" i="20"/>
  <c r="G33" i="20"/>
  <c r="J34" i="20"/>
  <c r="J35" i="20"/>
  <c r="J36" i="20"/>
  <c r="J37" i="20"/>
  <c r="J38" i="20"/>
  <c r="J39" i="20"/>
  <c r="J40" i="20"/>
  <c r="J41" i="20"/>
  <c r="J33" i="20"/>
  <c r="I34" i="20" l="1"/>
  <c r="I35" i="20"/>
  <c r="I36" i="20"/>
  <c r="I37" i="20"/>
  <c r="I38" i="20"/>
  <c r="I39" i="20"/>
  <c r="I40" i="20"/>
  <c r="I41" i="20"/>
  <c r="I33" i="20"/>
  <c r="F34" i="20"/>
  <c r="F35" i="20"/>
  <c r="F36" i="20"/>
  <c r="F37" i="20"/>
  <c r="F38" i="20"/>
  <c r="F39" i="20"/>
  <c r="F40" i="20"/>
  <c r="F41" i="20"/>
  <c r="F33" i="20"/>
  <c r="E34" i="20"/>
  <c r="E35" i="20"/>
  <c r="E36" i="20"/>
  <c r="E37" i="20"/>
  <c r="E38" i="20"/>
  <c r="E39" i="20"/>
  <c r="E40" i="20"/>
  <c r="E41" i="20"/>
  <c r="E33" i="20"/>
  <c r="C35" i="20"/>
  <c r="C36" i="20"/>
  <c r="C37" i="20"/>
  <c r="C38" i="20"/>
  <c r="C39" i="20"/>
  <c r="C40" i="20"/>
  <c r="C41" i="20"/>
  <c r="C33" i="20"/>
  <c r="D34" i="20"/>
  <c r="D35" i="20"/>
  <c r="D36" i="20"/>
  <c r="D37" i="20"/>
  <c r="D38" i="20"/>
  <c r="D39" i="20"/>
  <c r="D40" i="20"/>
  <c r="D41" i="20"/>
  <c r="D33" i="20"/>
  <c r="B35" i="20"/>
  <c r="B36" i="20"/>
  <c r="B37" i="20"/>
  <c r="B38" i="20"/>
  <c r="B39" i="20"/>
  <c r="B40" i="20"/>
  <c r="B41" i="20"/>
  <c r="B33" i="20"/>
  <c r="N39" i="20"/>
  <c r="B92" i="22"/>
  <c r="B100" i="22"/>
  <c r="B97" i="22"/>
  <c r="B99" i="22"/>
  <c r="P41" i="20"/>
  <c r="N41" i="20"/>
  <c r="P40" i="20"/>
  <c r="O39" i="20"/>
  <c r="N37" i="20"/>
  <c r="N34" i="20" l="1"/>
  <c r="N35" i="20"/>
  <c r="N36" i="20"/>
  <c r="N38" i="20"/>
  <c r="N40" i="20"/>
  <c r="N33" i="20"/>
  <c r="N92" i="22"/>
  <c r="P93" i="22"/>
  <c r="Q93" i="22"/>
  <c r="R93" i="22"/>
  <c r="S93" i="22"/>
  <c r="P94" i="22"/>
  <c r="Q94" i="22"/>
  <c r="R94" i="22"/>
  <c r="S94" i="22"/>
  <c r="P95" i="22"/>
  <c r="Q95" i="22"/>
  <c r="R95" i="22"/>
  <c r="S95" i="22"/>
  <c r="P96" i="22"/>
  <c r="Q96" i="22"/>
  <c r="R96" i="22"/>
  <c r="S96" i="22"/>
  <c r="P97" i="22"/>
  <c r="Q97" i="22"/>
  <c r="R97" i="22"/>
  <c r="S97" i="22"/>
  <c r="P98" i="22"/>
  <c r="Q98" i="22"/>
  <c r="R98" i="22"/>
  <c r="S98" i="22"/>
  <c r="P99" i="22"/>
  <c r="Q99" i="22"/>
  <c r="R99" i="22"/>
  <c r="S99" i="22"/>
  <c r="P100" i="22"/>
  <c r="Q100" i="22"/>
  <c r="R100" i="22"/>
  <c r="S100" i="22"/>
  <c r="S92" i="22"/>
  <c r="R92" i="22"/>
  <c r="Q92" i="22"/>
  <c r="P92" i="22"/>
  <c r="O92" i="22"/>
  <c r="O93" i="22"/>
  <c r="O94" i="22"/>
  <c r="O95" i="22"/>
  <c r="O96" i="22"/>
  <c r="O97" i="22"/>
  <c r="O98" i="22"/>
  <c r="O99" i="22"/>
  <c r="O100" i="22"/>
  <c r="N93" i="22"/>
  <c r="N94" i="22"/>
  <c r="N95" i="22"/>
  <c r="N96" i="22"/>
  <c r="N97" i="22"/>
  <c r="N98" i="22"/>
  <c r="N99" i="22"/>
  <c r="N100" i="22"/>
  <c r="M93" i="22"/>
  <c r="M94" i="22"/>
  <c r="M95" i="22"/>
  <c r="M96" i="22"/>
  <c r="M97" i="22"/>
  <c r="M98" i="22"/>
  <c r="M99" i="22"/>
  <c r="M100" i="22"/>
  <c r="M92" i="22"/>
  <c r="L93" i="22"/>
  <c r="L94" i="22"/>
  <c r="L95" i="22"/>
  <c r="L96" i="22"/>
  <c r="L97" i="22"/>
  <c r="L98" i="22"/>
  <c r="L99" i="22"/>
  <c r="L100" i="22"/>
  <c r="L92" i="22"/>
  <c r="K93" i="22"/>
  <c r="K94" i="22"/>
  <c r="K95" i="22"/>
  <c r="K96" i="22"/>
  <c r="K97" i="22"/>
  <c r="K98" i="22"/>
  <c r="K99" i="22"/>
  <c r="K100" i="22"/>
  <c r="K92" i="22"/>
  <c r="J93" i="22"/>
  <c r="J94" i="22"/>
  <c r="J95" i="22"/>
  <c r="J96" i="22"/>
  <c r="J97" i="22"/>
  <c r="J98" i="22"/>
  <c r="J99" i="22"/>
  <c r="J100" i="22"/>
  <c r="J92" i="22"/>
  <c r="I100" i="22"/>
  <c r="I93" i="22"/>
  <c r="I94" i="22"/>
  <c r="I95" i="22"/>
  <c r="I96" i="22"/>
  <c r="I97" i="22"/>
  <c r="I98" i="22"/>
  <c r="I99" i="22"/>
  <c r="I92" i="22"/>
  <c r="H93" i="22"/>
  <c r="H94" i="22"/>
  <c r="H95" i="22"/>
  <c r="H96" i="22"/>
  <c r="H97" i="22"/>
  <c r="H98" i="22"/>
  <c r="H99" i="22"/>
  <c r="H100" i="22"/>
  <c r="H92" i="22"/>
  <c r="D93" i="22"/>
  <c r="D94" i="22"/>
  <c r="D95" i="22"/>
  <c r="D96" i="22"/>
  <c r="D97" i="22"/>
  <c r="D98" i="22"/>
  <c r="D99" i="22"/>
  <c r="D100" i="22"/>
  <c r="E93" i="22"/>
  <c r="E94" i="22"/>
  <c r="E95" i="22"/>
  <c r="E96" i="22"/>
  <c r="E97" i="22"/>
  <c r="E98" i="22"/>
  <c r="E99" i="22"/>
  <c r="E100" i="22"/>
  <c r="F93" i="22"/>
  <c r="F94" i="22"/>
  <c r="F95" i="22"/>
  <c r="F96" i="22"/>
  <c r="F97" i="22"/>
  <c r="F98" i="22"/>
  <c r="F99" i="22"/>
  <c r="F100" i="22"/>
  <c r="G93" i="22"/>
  <c r="G94" i="22"/>
  <c r="G95" i="22"/>
  <c r="G96" i="22"/>
  <c r="G97" i="22"/>
  <c r="G98" i="22"/>
  <c r="G99" i="22"/>
  <c r="G100" i="22"/>
  <c r="G92" i="22"/>
  <c r="F92" i="22"/>
  <c r="E92" i="22"/>
  <c r="D92" i="22"/>
  <c r="C93" i="22"/>
  <c r="C94" i="22"/>
  <c r="C95" i="22"/>
  <c r="C96" i="22"/>
  <c r="C97" i="22"/>
  <c r="C98" i="22"/>
  <c r="C99" i="22"/>
  <c r="C100" i="22"/>
  <c r="C92" i="22"/>
  <c r="B95" i="22"/>
  <c r="B96" i="22"/>
  <c r="B98" i="22"/>
  <c r="N101" i="22" l="1"/>
  <c r="M101" i="22"/>
  <c r="Q101" i="22"/>
  <c r="P101" i="22"/>
  <c r="O101" i="22"/>
  <c r="O35" i="20"/>
  <c r="O36" i="20"/>
  <c r="O37" i="20"/>
  <c r="O38" i="20"/>
  <c r="O40" i="20"/>
  <c r="O34" i="20"/>
  <c r="O42" i="20"/>
  <c r="V41" i="20"/>
  <c r="V40" i="20"/>
  <c r="V39" i="20"/>
  <c r="V38" i="20"/>
  <c r="V37" i="20"/>
  <c r="V36" i="20"/>
  <c r="V35" i="20"/>
  <c r="V34" i="20"/>
  <c r="V33" i="20"/>
  <c r="M52" i="22" l="1"/>
  <c r="M61" i="22"/>
  <c r="H101" i="22" l="1"/>
  <c r="G101" i="22"/>
  <c r="K33" i="20"/>
  <c r="L33" i="20"/>
  <c r="M33" i="20"/>
  <c r="P33" i="20"/>
  <c r="Q33" i="20"/>
  <c r="R33" i="20"/>
  <c r="K34" i="20"/>
  <c r="L34" i="20"/>
  <c r="M34" i="20"/>
  <c r="P34" i="20"/>
  <c r="Q34" i="20"/>
  <c r="R34" i="20"/>
  <c r="K35" i="20"/>
  <c r="L35" i="20"/>
  <c r="M35" i="20"/>
  <c r="P35" i="20"/>
  <c r="Q35" i="20"/>
  <c r="R35" i="20"/>
  <c r="K36" i="20"/>
  <c r="L36" i="20"/>
  <c r="M36" i="20"/>
  <c r="P36" i="20"/>
  <c r="Q36" i="20"/>
  <c r="R36" i="20"/>
  <c r="K37" i="20"/>
  <c r="L37" i="20"/>
  <c r="M37" i="20"/>
  <c r="P37" i="20"/>
  <c r="Q37" i="20"/>
  <c r="R37" i="20"/>
  <c r="K38" i="20"/>
  <c r="L38" i="20"/>
  <c r="M38" i="20"/>
  <c r="P38" i="20"/>
  <c r="Q38" i="20"/>
  <c r="R38" i="20"/>
  <c r="K39" i="20"/>
  <c r="L39" i="20"/>
  <c r="M39" i="20"/>
  <c r="P39" i="20"/>
  <c r="Q39" i="20"/>
  <c r="R39" i="20"/>
  <c r="K40" i="20"/>
  <c r="L40" i="20"/>
  <c r="M40" i="20"/>
  <c r="Q40" i="20"/>
  <c r="R40" i="20"/>
  <c r="J42" i="20"/>
  <c r="K41" i="20"/>
  <c r="K42" i="20" s="1"/>
  <c r="L41" i="20"/>
  <c r="L42" i="20" s="1"/>
  <c r="M41" i="20"/>
  <c r="Q41" i="20"/>
  <c r="R41" i="20"/>
  <c r="R42" i="20" s="1"/>
  <c r="E42" i="20"/>
  <c r="F42" i="20"/>
  <c r="G42" i="20"/>
  <c r="H42" i="20"/>
  <c r="I42" i="20"/>
  <c r="M42" i="20"/>
  <c r="N42" i="20"/>
  <c r="P42" i="20"/>
  <c r="Q42" i="20"/>
  <c r="C42" i="20" l="1"/>
  <c r="D42" i="20"/>
  <c r="S42" i="20"/>
  <c r="B42" i="20"/>
  <c r="S33" i="20"/>
  <c r="S34" i="20"/>
  <c r="S35" i="20"/>
  <c r="S36" i="20"/>
  <c r="S37" i="20"/>
  <c r="S38" i="20"/>
  <c r="S39" i="20"/>
  <c r="S40" i="20"/>
  <c r="S41" i="20"/>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D48" i="22"/>
  <c r="D61" i="22" s="1"/>
  <c r="E48" i="22"/>
  <c r="E61" i="22" s="1"/>
  <c r="F48" i="22"/>
  <c r="F61" i="22" s="1"/>
  <c r="G48" i="22"/>
  <c r="G61" i="22" s="1"/>
  <c r="H48" i="22"/>
  <c r="H61" i="22" s="1"/>
  <c r="I48" i="22"/>
  <c r="I61" i="22" s="1"/>
  <c r="J48" i="22"/>
  <c r="J61" i="22" s="1"/>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P48" i="22"/>
  <c r="P61" i="22" s="1"/>
  <c r="Q48" i="22"/>
  <c r="Q61" i="22" s="1"/>
  <c r="O49" i="22"/>
  <c r="P49" i="22"/>
  <c r="Q49" i="22"/>
  <c r="O50" i="22"/>
  <c r="P50" i="22"/>
  <c r="Q50" i="22"/>
  <c r="O51" i="22"/>
  <c r="P51" i="22"/>
  <c r="Q51" i="22"/>
  <c r="O52" i="22"/>
  <c r="P52" i="22"/>
  <c r="Q52" i="22"/>
  <c r="O53" i="22"/>
  <c r="P53" i="22"/>
  <c r="Q53" i="22"/>
  <c r="O54" i="22"/>
  <c r="P54" i="22"/>
  <c r="Q54" i="22"/>
  <c r="O55" i="22"/>
  <c r="P55" i="22"/>
  <c r="Q55" i="22"/>
  <c r="O56" i="22"/>
  <c r="P56" i="22"/>
  <c r="Q56" i="22"/>
  <c r="B80" i="22" l="1"/>
  <c r="B81" i="22" s="1"/>
  <c r="B82" i="22" s="1"/>
  <c r="B83" i="22" s="1"/>
  <c r="B84" i="22" s="1"/>
  <c r="M62" i="22"/>
  <c r="G62" i="22"/>
  <c r="P62" i="22"/>
  <c r="B61" i="22"/>
  <c r="D75" i="22"/>
  <c r="D76" i="22" s="1"/>
  <c r="D77" i="22" s="1"/>
  <c r="D78" i="22" s="1"/>
  <c r="D79" i="22" s="1"/>
  <c r="Q62" i="22"/>
  <c r="O62" i="22"/>
  <c r="F62" i="22"/>
  <c r="C62" i="22"/>
  <c r="H62" i="22"/>
  <c r="I62" i="22"/>
  <c r="J62" i="22"/>
  <c r="E62" i="22"/>
  <c r="D62" i="22"/>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B27" i="20"/>
  <c r="D27" i="20"/>
  <c r="E27" i="20"/>
  <c r="F27" i="20"/>
  <c r="G27" i="20"/>
  <c r="H27" i="20"/>
  <c r="M27" i="20"/>
  <c r="N27" i="20"/>
  <c r="O27" i="20"/>
  <c r="P27" i="20"/>
  <c r="Q27" i="20"/>
  <c r="B18" i="20"/>
  <c r="C18" i="20"/>
  <c r="D18" i="20"/>
  <c r="E18" i="20"/>
  <c r="F18" i="20"/>
  <c r="G18" i="20"/>
  <c r="H18" i="20"/>
  <c r="M18" i="20"/>
  <c r="O18" i="20"/>
  <c r="P18" i="20"/>
  <c r="Q18" i="20"/>
  <c r="R18" i="20"/>
  <c r="I63" i="22" l="1"/>
  <c r="M63" i="22"/>
  <c r="L63" i="22"/>
  <c r="K63" i="22"/>
  <c r="D63" i="22"/>
  <c r="Q63" i="22"/>
  <c r="G63" i="22"/>
  <c r="F63" i="22"/>
  <c r="O63" i="22"/>
  <c r="E63" i="22"/>
  <c r="P63" i="22"/>
  <c r="H63" i="22"/>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N23" i="22"/>
  <c r="N52" i="22"/>
  <c r="N24" i="22"/>
  <c r="R21" i="22"/>
  <c r="N19" i="22"/>
  <c r="N48" i="22"/>
  <c r="N61" i="22" s="1"/>
  <c r="N22" i="22"/>
  <c r="N51" i="22"/>
  <c r="N32" i="22"/>
  <c r="N33" i="22" s="1"/>
  <c r="N34" i="22" s="1"/>
  <c r="N35" i="22" s="1"/>
  <c r="N14" i="22"/>
  <c r="N18" i="20"/>
  <c r="B16" i="20"/>
  <c r="F64" i="22" l="1"/>
  <c r="P64" i="22"/>
  <c r="K64" i="22"/>
  <c r="G64" i="22"/>
  <c r="C64" i="22"/>
  <c r="Q64" i="22"/>
  <c r="M64" i="22"/>
  <c r="L64" i="22"/>
  <c r="O64" i="22"/>
  <c r="J64" i="22"/>
  <c r="E64" i="22"/>
  <c r="R62" i="22"/>
  <c r="B63" i="22"/>
  <c r="H64" i="22"/>
  <c r="D64" i="22"/>
  <c r="I64" i="22"/>
  <c r="F76" i="22"/>
  <c r="F77" i="22"/>
  <c r="N62" i="22"/>
  <c r="G65" i="22" l="1"/>
  <c r="Q65" i="22"/>
  <c r="D65" i="22"/>
  <c r="M65" i="22"/>
  <c r="K65" i="22"/>
  <c r="J65" i="22"/>
  <c r="B64" i="22"/>
  <c r="P65" i="22"/>
  <c r="L65" i="22"/>
  <c r="N63" i="22"/>
  <c r="E65" i="22"/>
  <c r="H65" i="22"/>
  <c r="O65" i="22"/>
  <c r="C65" i="22"/>
  <c r="I65" i="22"/>
  <c r="R63" i="22"/>
  <c r="F65" i="22"/>
  <c r="M66" i="22" l="1"/>
  <c r="E66" i="22"/>
  <c r="E89" i="22"/>
  <c r="C66" i="22"/>
  <c r="C89" i="22"/>
  <c r="N64" i="22"/>
  <c r="Q66" i="22"/>
  <c r="F66" i="22"/>
  <c r="F89" i="22"/>
  <c r="O66" i="22"/>
  <c r="P66" i="22"/>
  <c r="D66" i="22"/>
  <c r="D89" i="22"/>
  <c r="J89" i="22"/>
  <c r="J66" i="22"/>
  <c r="L66" i="22"/>
  <c r="I66" i="22"/>
  <c r="I89" i="22"/>
  <c r="B65" i="22"/>
  <c r="F78" i="22"/>
  <c r="K66" i="22"/>
  <c r="R64" i="22"/>
  <c r="H66" i="22"/>
  <c r="H89" i="22"/>
  <c r="G89" i="22"/>
  <c r="G66" i="22"/>
  <c r="H67" i="22" l="1"/>
  <c r="R65" i="22"/>
  <c r="D67" i="22"/>
  <c r="G67" i="22"/>
  <c r="Q67" i="22"/>
  <c r="B66" i="22"/>
  <c r="B89" i="22"/>
  <c r="F79" i="22"/>
  <c r="C67" i="22"/>
  <c r="F67" i="22"/>
  <c r="I67" i="22"/>
  <c r="E67" i="22"/>
  <c r="K67" i="22"/>
  <c r="L67" i="22"/>
  <c r="P67" i="22"/>
  <c r="J67" i="22"/>
  <c r="N65" i="22"/>
  <c r="O67" i="22"/>
  <c r="M67" i="22"/>
  <c r="C68" i="22" l="1"/>
  <c r="P68" i="22"/>
  <c r="B67" i="22"/>
  <c r="F80" i="22"/>
  <c r="O68" i="22"/>
  <c r="L68" i="22"/>
  <c r="R66" i="22"/>
  <c r="G68" i="22"/>
  <c r="D68" i="22"/>
  <c r="Q68" i="22"/>
  <c r="J68" i="22"/>
  <c r="E68" i="22"/>
  <c r="M68" i="22"/>
  <c r="I68" i="22"/>
  <c r="F68" i="22"/>
  <c r="N66" i="22"/>
  <c r="K68" i="22"/>
  <c r="H68" i="22"/>
  <c r="F69" i="22" l="1"/>
  <c r="J69" i="22"/>
  <c r="I69" i="22"/>
  <c r="R67" i="22"/>
  <c r="Q69" i="22"/>
  <c r="P69" i="22"/>
  <c r="N67" i="22"/>
  <c r="E69" i="22"/>
  <c r="H69" i="22"/>
  <c r="M69" i="22"/>
  <c r="O69" i="22"/>
  <c r="G69" i="22"/>
  <c r="B68" i="22"/>
  <c r="F81" i="22"/>
  <c r="K69" i="22"/>
  <c r="L69" i="22"/>
  <c r="D69" i="22"/>
  <c r="C69" i="22"/>
  <c r="E70" i="22" l="1"/>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<sst xmlns="http://schemas.openxmlformats.org/spreadsheetml/2006/main" count="29561" uniqueCount="450">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</sst>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83">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6">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04865280"/>
        <c:axId val="464547200"/>
      </c:lineChart>
      <c:catAx>
        <c:axId val="304865280"/>
        <c:scaling>
          <c:orientation val="minMax"/>
        </c:scaling>
        <c:delete val="0"/>
        <c:axPos val="b"/>
        <c:numFmt formatCode="General" sourceLinked="0"/>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04890880"/>
        <c:axId val="464548928"/>
      </c:lineChart>
      <c:catAx>
        <c:axId val="304890880"/>
        <c:scaling>
          <c:orientation val="minMax"/>
        </c:scaling>
        <c:delete val="0"/>
        <c:axPos val="b"/>
        <c:numFmt formatCode="General" sourceLinked="0"/>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1.6322577831564371</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1"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2"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81" t="s">
        <v>0</v>
      </c>
      <c r="F2" s="81"/>
      <c r="G2" s="81"/>
      <c r="H2" s="81"/>
      <c r="I2" s="81"/>
      <c r="J2" s="81"/>
      <c r="K2" s="81"/>
    </row>
    <row r="3" spans="5:11" ht="23.25" x14ac:dyDescent="0.35">
      <c r="E3" s="82" t="s">
        <v>2</v>
      </c>
      <c r="F3" s="82"/>
      <c r="G3" s="82"/>
      <c r="H3" s="82"/>
      <c r="I3" s="82"/>
      <c r="J3" s="82"/>
      <c r="K3" s="82"/>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V107"/>
  <sheetViews>
    <sheetView tabSelected="1" topLeftCell="A78" workbookViewId="0">
      <selection activeCell="B104" sqref="B104"/>
    </sheetView>
  </sheetViews>
  <sheetFormatPr baseColWidth="10"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18"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18"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18"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18"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18"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22"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22"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22"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22"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22" x14ac:dyDescent="0.25">
      <c r="A85" s="59"/>
      <c r="B85" s="53"/>
      <c r="C85" s="53"/>
      <c r="D85" s="61">
        <f>B70-D84</f>
        <v>-7.3100070650881088E-3</v>
      </c>
      <c r="E85" s="53"/>
      <c r="F85" s="53"/>
      <c r="G85" s="53"/>
      <c r="H85" s="53"/>
      <c r="I85" s="53"/>
      <c r="J85" s="53"/>
      <c r="K85" s="53"/>
      <c r="L85" s="53"/>
      <c r="M85" s="53"/>
      <c r="N85" s="53"/>
      <c r="O85" s="62"/>
    </row>
    <row r="89" spans="1:22"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22" ht="15.75" thickBot="1" x14ac:dyDescent="0.3"/>
    <row r="91" spans="1:22" x14ac:dyDescent="0.25">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row>
    <row r="92" spans="1:22" x14ac:dyDescent="0.25">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 t="shared" si="51"/>
        <v>1</v>
      </c>
      <c r="P92" s="22">
        <f t="shared" si="51"/>
        <v>1</v>
      </c>
      <c r="Q92" s="22">
        <f t="shared" si="51"/>
        <v>1</v>
      </c>
      <c r="R92" s="22">
        <f>Q61/Q$61*( ((1-R$103) * ($A$100-$A92)/($A$100-$A$92))+R$103)</f>
        <v>1</v>
      </c>
      <c r="S92" s="23">
        <f>R61/R$61*( ((1-S$103) * ($A$100-$A92)/($A$100-$A$92))+S$103)</f>
        <v>1</v>
      </c>
      <c r="V92" s="22"/>
    </row>
    <row r="93" spans="1:22" x14ac:dyDescent="0.25">
      <c r="A93" s="12">
        <v>2015</v>
      </c>
      <c r="B93" s="50">
        <f t="shared" ref="B93:B98" si="52">B62/B$61 *( ((1-B$103) * ($A$100-$A93)/($A$100-$A$92))+B$103)</f>
        <v>0.97785449692647564</v>
      </c>
      <c r="C93" s="28">
        <f t="shared" ref="C93:D100" si="53">C62/C$61*( ((1-C$103) * ($A$100-$A93)/($A$100-$A$92))+C$103)</f>
        <v>1.0360051488886759</v>
      </c>
      <c r="D93" s="28">
        <f t="shared" si="53"/>
        <v>1.0233569511931386</v>
      </c>
      <c r="E93" s="28">
        <f t="shared" ref="E93:E100" si="54">F62/F$61*( ((1-E$103) * ($A$100-$A93)/($A$100-$A$92))+E$103)</f>
        <v>0.9950489716042088</v>
      </c>
      <c r="F93" s="28">
        <f t="shared" ref="F93:F100" si="55">E62/E$61*( ((1-F$103) * ($A$100-$A93)/($A$100-$A$92))+F$103)</f>
        <v>0.9635986797393965</v>
      </c>
      <c r="G93" s="28">
        <f t="shared" ref="G93:G100" si="56">G62/G$61*( ((1-G$103) * ($A$100-$A93)/($A$100-$A$92))+G$103)</f>
        <v>0.96863749589257853</v>
      </c>
      <c r="H93" s="28">
        <f t="shared" ref="H93:H100" si="57">E62/E$61*( ((1-H$103) * ($A$100-$A93)/($A$100-$A$92))+H$103)</f>
        <v>0.9635986797393965</v>
      </c>
      <c r="I93" s="28">
        <f t="shared" ref="I93:I99" si="58">H62/H$61*( ((1-I$103) * ($A$100-$A93)/($A$100-$A$92))+I$103)</f>
        <v>0.99119137892754394</v>
      </c>
      <c r="J93" s="28">
        <f t="shared" ref="J93:J100" si="59">G62/G$61*( ((1-J$103) * ($A$100-$A93)/($A$100-$A$92))+J$103)</f>
        <v>1.0244229014151878</v>
      </c>
      <c r="K93" s="28">
        <f t="shared" ref="K93:K100" si="60">I62/I$61*( ((1-K$103) * ($A$100-$A93)/($A$100-$A$92))+K$103)</f>
        <v>0.94969615200436308</v>
      </c>
      <c r="L93" s="28">
        <f t="shared" ref="L93:L100" si="61">J62/J$61*( ((1-L$103) * ($A$100-$A93)/($A$100-$A$92))+L$103)</f>
        <v>0.96286879413687021</v>
      </c>
      <c r="M93" s="28">
        <f t="shared" ref="M93:M100" si="62">K62/K$61*( ((1-M$103) * ($A$100-$A93)/($A$100-$A$92))+M$103)</f>
        <v>0.9564179080578481</v>
      </c>
      <c r="N93" s="28">
        <f t="shared" ref="N93:N100" si="63">L62/L$61*( ((1-N$103) * ($A$100-$A93)/($A$100-$A$92))+N$103)</f>
        <v>0.79888768475872241</v>
      </c>
      <c r="O93" s="22">
        <f t="shared" ref="O93:O100" si="64">M62/M$61*( ((1-O$103) * ($A$100-$A93)/($A$100-$A$92))+O$103)</f>
        <v>0.94919064213601179</v>
      </c>
      <c r="P93" s="22">
        <f t="shared" ref="P93:Q93" si="65">N62/N$61*( ((1-P$103) * ($A$100-$A93)/($A$100-$A$92))+P$103)</f>
        <v>0.83564234850129926</v>
      </c>
      <c r="Q93" s="22">
        <f t="shared" si="65"/>
        <v>0.90972899406720298</v>
      </c>
      <c r="R93" s="22">
        <f t="shared" ref="R93:S93" si="66">Q62/Q$61*( ((1-R$103) * ($A$100-$A93)/($A$100-$A$92))+R$103)</f>
        <v>0.90936243926212235</v>
      </c>
      <c r="S93" s="23">
        <f t="shared" si="66"/>
        <v>0.94282607190664458</v>
      </c>
      <c r="V93" s="22"/>
    </row>
    <row r="94" spans="1:22" x14ac:dyDescent="0.25">
      <c r="A94" s="12">
        <v>2020</v>
      </c>
      <c r="B94" s="50">
        <f t="shared" si="52"/>
        <v>0.9476822914773374</v>
      </c>
      <c r="C94" s="28">
        <f t="shared" si="53"/>
        <v>1.0700659136140198</v>
      </c>
      <c r="D94" s="28">
        <f t="shared" si="53"/>
        <v>1.0475156220639086</v>
      </c>
      <c r="E94" s="28">
        <f t="shared" si="54"/>
        <v>1.0050023440336722</v>
      </c>
      <c r="F94" s="28">
        <f t="shared" si="55"/>
        <v>0.92583886541459282</v>
      </c>
      <c r="G94" s="28">
        <f t="shared" si="56"/>
        <v>0.92409330519571475</v>
      </c>
      <c r="H94" s="28">
        <f t="shared" si="57"/>
        <v>0.92583886541459282</v>
      </c>
      <c r="I94" s="28">
        <f t="shared" si="58"/>
        <v>0.96745312714685439</v>
      </c>
      <c r="J94" s="28">
        <f t="shared" si="59"/>
        <v>1.0470573337096607</v>
      </c>
      <c r="K94" s="28">
        <f t="shared" si="60"/>
        <v>0.90058439885851638</v>
      </c>
      <c r="L94" s="28">
        <f t="shared" si="61"/>
        <v>0.92585955152143629</v>
      </c>
      <c r="M94" s="28">
        <f t="shared" si="62"/>
        <v>0.93108362598883809</v>
      </c>
      <c r="N94" s="28">
        <f t="shared" si="63"/>
        <v>0.65469367623255437</v>
      </c>
      <c r="O94" s="22">
        <f t="shared" si="64"/>
        <v>0.92614544150053812</v>
      </c>
      <c r="P94" s="22">
        <f t="shared" ref="P94:Q94" si="67">N63/N$61*( ((1-P$103) * ($A$100-$A94)/($A$100-$A$92))+P$103)</f>
        <v>0.69905847292005185</v>
      </c>
      <c r="Q94" s="22">
        <f t="shared" si="67"/>
        <v>0.85297153131616199</v>
      </c>
      <c r="R94" s="22">
        <f t="shared" ref="R94:S94" si="68">Q63/Q$61*( ((1-R$103) * ($A$100-$A94)/($A$100-$A$92))+R$103)</f>
        <v>0.85963337724313971</v>
      </c>
      <c r="S94" s="23">
        <f t="shared" si="68"/>
        <v>0.90065382560932328</v>
      </c>
      <c r="V94" s="22"/>
    </row>
    <row r="95" spans="1:22" x14ac:dyDescent="0.25">
      <c r="A95" s="12">
        <v>2025</v>
      </c>
      <c r="B95" s="50">
        <f t="shared" si="52"/>
        <v>0.91136984805321264</v>
      </c>
      <c r="C95" s="28">
        <f t="shared" si="53"/>
        <v>1.0916094052298311</v>
      </c>
      <c r="D95" s="28">
        <f t="shared" si="53"/>
        <v>1.0616910263627006</v>
      </c>
      <c r="E95" s="28">
        <f t="shared" si="54"/>
        <v>1.0083470430432748</v>
      </c>
      <c r="F95" s="28">
        <f t="shared" si="55"/>
        <v>0.88578697993622824</v>
      </c>
      <c r="G95" s="28">
        <f t="shared" si="56"/>
        <v>0.87271782385106456</v>
      </c>
      <c r="H95" s="28">
        <f t="shared" si="57"/>
        <v>0.88578697993622824</v>
      </c>
      <c r="I95" s="28">
        <f t="shared" si="58"/>
        <v>0.93343776287519387</v>
      </c>
      <c r="J95" s="28">
        <f t="shared" si="59"/>
        <v>1.0583511731232522</v>
      </c>
      <c r="K95" s="28">
        <f t="shared" si="60"/>
        <v>0.8526012161036145</v>
      </c>
      <c r="L95" s="28">
        <f t="shared" si="61"/>
        <v>0.88764642078771727</v>
      </c>
      <c r="M95" s="28">
        <f t="shared" si="62"/>
        <v>0.91725696154103498</v>
      </c>
      <c r="N95" s="28">
        <f t="shared" si="63"/>
        <v>0.5563081369095999</v>
      </c>
      <c r="O95" s="22">
        <f t="shared" si="64"/>
        <v>0.91784041408291905</v>
      </c>
      <c r="P95" s="22">
        <f t="shared" ref="P95:Q95" si="69">N64/N$61*( ((1-P$103) * ($A$100-$A95)/($A$100-$A$92))+P$103)</f>
        <v>0.59625306067435924</v>
      </c>
      <c r="Q95" s="22">
        <f t="shared" si="69"/>
        <v>0.81976636753661369</v>
      </c>
      <c r="R95" s="22">
        <f t="shared" ref="R95:S95" si="70">Q64/Q$61*( ((1-R$103) * ($A$100-$A95)/($A$100-$A$92))+R$103)</f>
        <v>0.83536717766100677</v>
      </c>
      <c r="S95" s="23">
        <f t="shared" si="70"/>
        <v>0.87019450616014549</v>
      </c>
      <c r="V95" s="22"/>
    </row>
    <row r="96" spans="1:22" x14ac:dyDescent="0.25">
      <c r="A96" s="69">
        <v>2030</v>
      </c>
      <c r="B96" s="50">
        <f t="shared" si="52"/>
        <v>0.86964082024399059</v>
      </c>
      <c r="C96" s="28">
        <f t="shared" si="53"/>
        <v>1.1009577434461524</v>
      </c>
      <c r="D96" s="28">
        <f t="shared" si="53"/>
        <v>1.0656067164241856</v>
      </c>
      <c r="E96" s="28">
        <f t="shared" si="54"/>
        <v>1.003505544190757</v>
      </c>
      <c r="F96" s="28">
        <f t="shared" si="55"/>
        <v>0.84252985735581754</v>
      </c>
      <c r="G96" s="28">
        <f t="shared" si="56"/>
        <v>0.81633763361595046</v>
      </c>
      <c r="H96" s="28">
        <f t="shared" si="57"/>
        <v>0.84252985735581754</v>
      </c>
      <c r="I96" s="28">
        <f t="shared" si="58"/>
        <v>0.891470146524169</v>
      </c>
      <c r="J96" s="28">
        <f t="shared" si="59"/>
        <v>1.0586878685956858</v>
      </c>
      <c r="K96" s="28">
        <f t="shared" si="60"/>
        <v>0.8041770688231239</v>
      </c>
      <c r="L96" s="28">
        <f t="shared" si="61"/>
        <v>0.84608692337372138</v>
      </c>
      <c r="M96" s="28">
        <f t="shared" si="62"/>
        <v>0.90872908449580625</v>
      </c>
      <c r="N96" s="28">
        <f t="shared" si="63"/>
        <v>0.47788829145507561</v>
      </c>
      <c r="O96" s="22">
        <f t="shared" si="64"/>
        <v>0.91571834161840837</v>
      </c>
      <c r="P96" s="22">
        <f t="shared" ref="P96:Q96" si="71">N65/N$61*( ((1-P$103) * ($A$100-$A96)/($A$100-$A$92))+P$103)</f>
        <v>0.51420207813861074</v>
      </c>
      <c r="Q96" s="22">
        <f t="shared" si="71"/>
        <v>0.79929847243439822</v>
      </c>
      <c r="R96" s="22">
        <f t="shared" ref="R96:S96" si="72">Q65/Q$61*( ((1-R$103) * ($A$100-$A96)/($A$100-$A$92))+R$103)</f>
        <v>0.81815549861756509</v>
      </c>
      <c r="S96" s="23">
        <f t="shared" si="72"/>
        <v>0.84536051151069325</v>
      </c>
      <c r="V96" s="22"/>
    </row>
    <row r="97" spans="1:22" x14ac:dyDescent="0.25">
      <c r="A97" s="12">
        <v>2035</v>
      </c>
      <c r="B97" s="50">
        <f>B66/B$61 *( ((1-B$103) * ($A$100-$A97)/($A$100-$A$92))+B$103)</f>
        <v>0.82332860995863733</v>
      </c>
      <c r="C97" s="28">
        <f t="shared" si="53"/>
        <v>1.0984571389708033</v>
      </c>
      <c r="D97" s="28">
        <f t="shared" si="53"/>
        <v>1.059265361566945</v>
      </c>
      <c r="E97" s="28">
        <f t="shared" si="54"/>
        <v>0.99040975868121917</v>
      </c>
      <c r="F97" s="28">
        <f t="shared" si="55"/>
        <v>0.79621757121318693</v>
      </c>
      <c r="G97" s="28">
        <f t="shared" si="56"/>
        <v>0.75646670556137985</v>
      </c>
      <c r="H97" s="28">
        <f t="shared" si="57"/>
        <v>0.79621757121318693</v>
      </c>
      <c r="I97" s="28">
        <f t="shared" si="58"/>
        <v>0.84330010399261057</v>
      </c>
      <c r="J97" s="28">
        <f t="shared" si="59"/>
        <v>1.0484363112166493</v>
      </c>
      <c r="K97" s="28">
        <f t="shared" si="60"/>
        <v>0.75498624675952297</v>
      </c>
      <c r="L97" s="28">
        <f t="shared" si="61"/>
        <v>0.8013874390114244</v>
      </c>
      <c r="M97" s="28">
        <f t="shared" si="62"/>
        <v>0.90342599947502145</v>
      </c>
      <c r="N97" s="28">
        <f t="shared" si="63"/>
        <v>0.41208344622053639</v>
      </c>
      <c r="O97" s="22">
        <f t="shared" si="64"/>
        <v>0.91568692666427531</v>
      </c>
      <c r="P97" s="22">
        <f t="shared" ref="P97:Q97" si="73">N66/N$61*( ((1-P$103) * ($A$100-$A97)/($A$100-$A$92))+P$103)</f>
        <v>0.44638836681667393</v>
      </c>
      <c r="Q97" s="22">
        <f t="shared" si="73"/>
        <v>0.78665999900391614</v>
      </c>
      <c r="R97" s="22">
        <f t="shared" ref="R97:S97" si="74">Q66/Q$61*( ((1-R$103) * ($A$100-$A97)/($A$100-$A$92))+R$103)</f>
        <v>0.80498255670879115</v>
      </c>
      <c r="S97" s="23">
        <f t="shared" si="74"/>
        <v>0.82410605582176233</v>
      </c>
      <c r="V97" s="22"/>
    </row>
    <row r="98" spans="1:22" x14ac:dyDescent="0.25">
      <c r="A98" s="12">
        <v>2040</v>
      </c>
      <c r="B98" s="50">
        <f t="shared" si="52"/>
        <v>0.77333791575239941</v>
      </c>
      <c r="C98" s="28">
        <f t="shared" si="53"/>
        <v>1.0846403549839916</v>
      </c>
      <c r="D98" s="28">
        <f t="shared" si="53"/>
        <v>1.0429434426476183</v>
      </c>
      <c r="E98" s="28">
        <f t="shared" si="54"/>
        <v>0.96891957310183319</v>
      </c>
      <c r="F98" s="28">
        <f t="shared" si="55"/>
        <v>0.74716496199963645</v>
      </c>
      <c r="G98" s="28">
        <f t="shared" si="56"/>
        <v>0.69448884513420706</v>
      </c>
      <c r="H98" s="28">
        <f t="shared" si="57"/>
        <v>0.74716496199963645</v>
      </c>
      <c r="I98" s="28">
        <f t="shared" si="58"/>
        <v>0.79048597558253653</v>
      </c>
      <c r="J98" s="28">
        <f t="shared" si="59"/>
        <v>1.0281363475405505</v>
      </c>
      <c r="K98" s="28">
        <f t="shared" si="60"/>
        <v>0.70493460953874931</v>
      </c>
      <c r="L98" s="28">
        <f t="shared" si="61"/>
        <v>0.75407232266108903</v>
      </c>
      <c r="M98" s="28">
        <f t="shared" si="62"/>
        <v>0.89999581389683292</v>
      </c>
      <c r="N98" s="28">
        <f t="shared" si="63"/>
        <v>0.35408518526237293</v>
      </c>
      <c r="O98" s="22">
        <f t="shared" si="64"/>
        <v>0.91494203864090617</v>
      </c>
      <c r="P98" s="22">
        <f t="shared" ref="P98:Q98" si="75">N67/N$61*( ((1-P$103) * ($A$100-$A98)/($A$100-$A$92))+P$103)</f>
        <v>0.38819130057132611</v>
      </c>
      <c r="Q98" s="22">
        <f t="shared" si="75"/>
        <v>0.77861845214681469</v>
      </c>
      <c r="R98" s="22">
        <f t="shared" ref="R98:S98" si="76">Q67/Q$61*( ((1-R$103) * ($A$100-$A98)/($A$100-$A$92))+R$103)</f>
        <v>0.79419329000255734</v>
      </c>
      <c r="S98" s="23">
        <f t="shared" si="76"/>
        <v>0.8049605998878262</v>
      </c>
      <c r="V98" s="22"/>
    </row>
    <row r="99" spans="1:22" x14ac:dyDescent="0.25">
      <c r="A99" s="12">
        <v>2045</v>
      </c>
      <c r="B99" s="50">
        <f>B68/B$61 *( ((1-B$103) * ($A$100-$A99)/($A$100-$A$92))+B$103)</f>
        <v>0.72059704815970294</v>
      </c>
      <c r="C99" s="28">
        <f t="shared" si="53"/>
        <v>1.0602479862686138</v>
      </c>
      <c r="D99" s="28">
        <f t="shared" si="53"/>
        <v>1.0171580572455634</v>
      </c>
      <c r="E99" s="28">
        <f t="shared" si="54"/>
        <v>0.93881297900526051</v>
      </c>
      <c r="F99" s="28">
        <f t="shared" si="55"/>
        <v>0.69587957105989007</v>
      </c>
      <c r="G99" s="28">
        <f t="shared" si="56"/>
        <v>0.63168489413725881</v>
      </c>
      <c r="H99" s="28">
        <f t="shared" si="57"/>
        <v>0.69587957105989007</v>
      </c>
      <c r="I99" s="28">
        <f t="shared" si="58"/>
        <v>0.73444048432377707</v>
      </c>
      <c r="J99" s="28">
        <f t="shared" si="59"/>
        <v>0.99853295377597728</v>
      </c>
      <c r="K99" s="28">
        <f t="shared" si="60"/>
        <v>0.65413830009742924</v>
      </c>
      <c r="L99" s="28">
        <f t="shared" si="61"/>
        <v>0.70465557097341858</v>
      </c>
      <c r="M99" s="28">
        <f t="shared" si="62"/>
        <v>0.89758881029461135</v>
      </c>
      <c r="N99" s="28">
        <f t="shared" si="63"/>
        <v>0.30176659789230914</v>
      </c>
      <c r="O99" s="22">
        <f t="shared" si="64"/>
        <v>0.91162548044893188</v>
      </c>
      <c r="P99" s="22">
        <f t="shared" ref="P99:Q99" si="77">N68/N$61*( ((1-P$103) * ($A$100-$A99)/($A$100-$A$92))+P$103)</f>
        <v>0.33610924329896386</v>
      </c>
      <c r="Q99" s="22">
        <f t="shared" si="77"/>
        <v>0.77306548844187073</v>
      </c>
      <c r="R99" s="22">
        <f t="shared" ref="R99:S99" si="78">Q68/Q$61*( ((1-R$103) * ($A$100-$A99)/($A$100-$A$92))+R$103)</f>
        <v>0.78413746182018207</v>
      </c>
      <c r="S99" s="23">
        <f t="shared" si="78"/>
        <v>0.78697216252868729</v>
      </c>
      <c r="V99" s="22"/>
    </row>
    <row r="100" spans="1:22" x14ac:dyDescent="0.25">
      <c r="A100" s="12">
        <v>2050</v>
      </c>
      <c r="B100" s="50">
        <f>B69/B$61 *( ((1-B$103) * ($A$100-$A100)/($A$100-$A$92))+B$103)</f>
        <v>0.66604728966289861</v>
      </c>
      <c r="C100" s="28">
        <f t="shared" si="53"/>
        <v>1.0261906757641601</v>
      </c>
      <c r="D100" s="28">
        <f t="shared" si="53"/>
        <v>0.98265070430996249</v>
      </c>
      <c r="E100" s="28">
        <f t="shared" si="54"/>
        <v>0.90009377047689332</v>
      </c>
      <c r="F100" s="28">
        <f t="shared" si="55"/>
        <v>0.6430420015784164</v>
      </c>
      <c r="G100" s="28">
        <f t="shared" si="56"/>
        <v>0.56919176148672901</v>
      </c>
      <c r="H100" s="28">
        <f t="shared" si="57"/>
        <v>0.6430420015784164</v>
      </c>
      <c r="I100" s="28">
        <f>H69/H$61*( ((1-I$103) * ($A$100-$A100)/($A$100-$A$92))+I$103)</f>
        <v>0.67645241770378506</v>
      </c>
      <c r="J100" s="28">
        <f t="shared" si="59"/>
        <v>0.96051109750885522</v>
      </c>
      <c r="K100" s="28">
        <f t="shared" si="60"/>
        <v>0.60288830901782819</v>
      </c>
      <c r="L100" s="28">
        <f t="shared" si="61"/>
        <v>0.65365310423145573</v>
      </c>
      <c r="M100" s="28">
        <f t="shared" si="62"/>
        <v>0.89556677520797556</v>
      </c>
      <c r="N100" s="28">
        <f t="shared" si="63"/>
        <v>0.25449291068364494</v>
      </c>
      <c r="O100" s="22">
        <f t="shared" si="64"/>
        <v>0.90443171219187246</v>
      </c>
      <c r="P100" s="22">
        <f t="shared" ref="P100:Q100" si="79">N69/N$61*( ((1-P$103) * ($A$100-$A100)/($A$100-$A$92))+P$103)</f>
        <v>0.28735520295921363</v>
      </c>
      <c r="Q100" s="22">
        <f t="shared" si="79"/>
        <v>0.76885876243707141</v>
      </c>
      <c r="R100" s="22">
        <f t="shared" ref="R100:S100" si="80">Q69/Q$61*( ((1-R$103) * ($A$100-$A100)/($A$100-$A$92))+R$103)</f>
        <v>0.77445800340662907</v>
      </c>
      <c r="S100" s="23">
        <f t="shared" si="80"/>
        <v>0.76957253220774535</v>
      </c>
    </row>
    <row r="101" spans="1:22" x14ac:dyDescent="0.25">
      <c r="A101" s="77" t="s">
        <v>432</v>
      </c>
      <c r="B101" s="74">
        <f>(B100/B92)^(1/($A$13-$A$5))-1</f>
        <v>-1.010842805210288E-2</v>
      </c>
      <c r="C101" s="74">
        <f t="shared" ref="C101:D101" si="81">(C100/C92)^(1/($A$13-$A$5))-1</f>
        <v>6.4654825493737356E-4</v>
      </c>
      <c r="D101" s="74">
        <f t="shared" si="81"/>
        <v>-4.374432535607653E-4</v>
      </c>
      <c r="E101" s="74">
        <f t="shared" ref="E101:S101" si="82">(E100/E92)^(1/($A$13-$A$5))-1</f>
        <v>-2.6279491716454384E-3</v>
      </c>
      <c r="F101" s="74">
        <f t="shared" si="82"/>
        <v>-1.0977928765588452E-2</v>
      </c>
      <c r="G101" s="74">
        <f t="shared" si="82"/>
        <v>-1.3989669415277795E-2</v>
      </c>
      <c r="H101" s="74">
        <f t="shared" si="82"/>
        <v>-1.0977928765588452E-2</v>
      </c>
      <c r="I101" s="74">
        <f t="shared" si="82"/>
        <v>-9.7247351974680818E-3</v>
      </c>
      <c r="J101" s="74">
        <f t="shared" si="82"/>
        <v>-1.0067364742849527E-3</v>
      </c>
      <c r="K101" s="74">
        <f t="shared" si="82"/>
        <v>-1.2570900859302125E-2</v>
      </c>
      <c r="L101" s="74">
        <f t="shared" si="82"/>
        <v>-1.0573169145663419E-2</v>
      </c>
      <c r="M101" s="74">
        <f t="shared" si="82"/>
        <v>-2.7536640115195521E-3</v>
      </c>
      <c r="N101" s="74">
        <f t="shared" si="82"/>
        <v>-3.3633442349921716E-2</v>
      </c>
      <c r="O101" s="74">
        <f t="shared" si="82"/>
        <v>-2.5080614164235682E-3</v>
      </c>
      <c r="P101" s="74">
        <f t="shared" si="82"/>
        <v>-3.0694947223495861E-2</v>
      </c>
      <c r="Q101" s="74">
        <f t="shared" si="82"/>
        <v>-6.5496566376470611E-3</v>
      </c>
      <c r="R101" s="74">
        <f t="shared" si="82"/>
        <v>-6.3694247837220441E-3</v>
      </c>
      <c r="S101" s="74">
        <f t="shared" si="82"/>
        <v>-6.5266103338585957E-3</v>
      </c>
    </row>
    <row r="103" spans="1:22" x14ac:dyDescent="0.25">
      <c r="A103" s="75" t="s">
        <v>449</v>
      </c>
      <c r="B103" s="76">
        <v>0.95</v>
      </c>
      <c r="C103" s="76">
        <v>1.4</v>
      </c>
      <c r="D103" s="76">
        <v>1.4</v>
      </c>
      <c r="E103" s="76">
        <v>1.95</v>
      </c>
      <c r="F103" s="76">
        <v>1</v>
      </c>
      <c r="G103" s="76">
        <v>0.8</v>
      </c>
      <c r="H103" s="76">
        <v>1</v>
      </c>
      <c r="I103" s="76">
        <v>0.9</v>
      </c>
      <c r="J103" s="76">
        <v>1.35</v>
      </c>
      <c r="K103" s="76">
        <v>1</v>
      </c>
      <c r="L103" s="76">
        <v>1</v>
      </c>
      <c r="M103" s="76">
        <v>1.1100000000000001</v>
      </c>
      <c r="N103" s="76">
        <v>0.5</v>
      </c>
      <c r="O103" s="76">
        <v>1.84</v>
      </c>
      <c r="P103" s="76">
        <v>1.2</v>
      </c>
      <c r="Q103" s="76">
        <v>1.3</v>
      </c>
      <c r="R103" s="76">
        <v>1</v>
      </c>
      <c r="S103" s="76">
        <v>1</v>
      </c>
    </row>
    <row r="107" spans="1:22" x14ac:dyDescent="0.25">
      <c r="B107" s="76">
        <v>0.6</v>
      </c>
      <c r="C107" s="76">
        <v>0.6</v>
      </c>
      <c r="D107" s="76">
        <v>0.6</v>
      </c>
      <c r="E107" s="76">
        <v>0.65</v>
      </c>
      <c r="F107" s="76">
        <v>0.6</v>
      </c>
      <c r="G107" s="76">
        <v>0.6</v>
      </c>
      <c r="H107" s="76">
        <v>0.9</v>
      </c>
      <c r="I107" s="76">
        <v>0.25</v>
      </c>
      <c r="J107" s="76">
        <v>0.21</v>
      </c>
    </row>
  </sheetData>
  <conditionalFormatting sqref="A18:R27">
    <cfRule type="cellIs" dxfId="5" priority="94" operator="notEqual">
      <formula>0</formula>
    </cfRule>
    <cfRule type="cellIs" dxfId="4" priority="95" operator="equal">
      <formula>0</formula>
    </cfRule>
  </conditionalFormatting>
  <conditionalFormatting sqref="B16:R16">
    <cfRule type="containsText" dxfId="3" priority="93" operator="containsText" text="ok">
      <formula>NOT(ISERROR(SEARCH("ok",B16)))</formula>
    </cfRule>
  </conditionalFormatting>
  <conditionalFormatting sqref="B4:R13">
    <cfRule type="colorScale" priority="88">
      <colorScale>
        <cfvo type="min"/>
        <cfvo type="percentile" val="50"/>
        <cfvo type="max"/>
        <color rgb="FF63BE7B"/>
        <color rgb="FFFFEB84"/>
        <color rgb="FFF8696B"/>
      </colorScale>
    </cfRule>
  </conditionalFormatting>
  <conditionalFormatting sqref="C31:R31 B32:R40">
    <cfRule type="colorScale" priority="87">
      <colorScale>
        <cfvo type="min"/>
        <cfvo type="percentile" val="50"/>
        <cfvo type="max"/>
        <color rgb="FF63BE7B"/>
        <color rgb="FFFFEB84"/>
        <color rgb="FFF8696B"/>
      </colorScale>
    </cfRule>
  </conditionalFormatting>
  <conditionalFormatting sqref="B14:R14">
    <cfRule type="colorScale" priority="86">
      <colorScale>
        <cfvo type="min"/>
        <cfvo type="percentile" val="50"/>
        <cfvo type="max"/>
        <color rgb="FF63BE7B"/>
        <color rgb="FFFFEB84"/>
        <color rgb="FFF8696B"/>
      </colorScale>
    </cfRule>
  </conditionalFormatting>
  <conditionalFormatting sqref="B31">
    <cfRule type="colorScale" priority="85">
      <colorScale>
        <cfvo type="min"/>
        <cfvo type="percentile" val="50"/>
        <cfvo type="max"/>
        <color rgb="FF63BE7B"/>
        <color rgb="FFFFEB84"/>
        <color rgb="FFF8696B"/>
      </colorScale>
    </cfRule>
  </conditionalFormatting>
  <conditionalFormatting sqref="B31:R40">
    <cfRule type="colorScale" priority="78">
      <colorScale>
        <cfvo type="min"/>
        <cfvo type="percentile" val="50"/>
        <cfvo type="max"/>
        <color rgb="FFF8696B"/>
        <color rgb="FFFFEB84"/>
        <color rgb="FF63BE7B"/>
      </colorScale>
    </cfRule>
  </conditionalFormatting>
  <conditionalFormatting sqref="B41:R41">
    <cfRule type="colorScale" priority="77">
      <colorScale>
        <cfvo type="min"/>
        <cfvo type="percentile" val="50"/>
        <cfvo type="max"/>
        <color rgb="FFF8696B"/>
        <color rgb="FFFFEB84"/>
        <color rgb="FF63BE7B"/>
      </colorScale>
    </cfRule>
  </conditionalFormatting>
  <conditionalFormatting sqref="B31:R41">
    <cfRule type="colorScale" priority="82">
      <colorScale>
        <cfvo type="min"/>
        <cfvo type="percentile" val="50"/>
        <cfvo type="max"/>
        <color rgb="FFF8696B"/>
        <color rgb="FFFFEB84"/>
        <color rgb="FF63BE7B"/>
      </colorScale>
    </cfRule>
  </conditionalFormatting>
  <conditionalFormatting sqref="B47:R56">
    <cfRule type="colorScale" priority="76">
      <colorScale>
        <cfvo type="min"/>
        <cfvo type="percentile" val="50"/>
        <cfvo type="max"/>
        <color rgb="FF63BE7B"/>
        <color rgb="FFFFEB84"/>
        <color rgb="FFF8696B"/>
      </colorScale>
    </cfRule>
  </conditionalFormatting>
  <conditionalFormatting sqref="C60:R60 B61:R70">
    <cfRule type="colorScale" priority="75">
      <colorScale>
        <cfvo type="min"/>
        <cfvo type="percentile" val="50"/>
        <cfvo type="max"/>
        <color rgb="FF63BE7B"/>
        <color rgb="FFFFEB84"/>
        <color rgb="FFF8696B"/>
      </colorScale>
    </cfRule>
  </conditionalFormatting>
  <conditionalFormatting sqref="B61">
    <cfRule type="colorScale" priority="74">
      <colorScale>
        <cfvo type="min"/>
        <cfvo type="percentile" val="50"/>
        <cfvo type="max"/>
        <color rgb="FF63BE7B"/>
        <color rgb="FFFFEB84"/>
        <color rgb="FFF8696B"/>
      </colorScale>
    </cfRule>
  </conditionalFormatting>
  <conditionalFormatting sqref="B60:R70">
    <cfRule type="colorScale" priority="72">
      <colorScale>
        <cfvo type="min"/>
        <cfvo type="percentile" val="50"/>
        <cfvo type="max"/>
        <color rgb="FFF8696B"/>
        <color rgb="FFFFEB84"/>
        <color rgb="FF63BE7B"/>
      </colorScale>
    </cfRule>
  </conditionalFormatting>
  <conditionalFormatting sqref="B60">
    <cfRule type="colorScale" priority="70">
      <colorScale>
        <cfvo type="min"/>
        <cfvo type="percentile" val="50"/>
        <cfvo type="max"/>
        <color rgb="FF63BE7B"/>
        <color rgb="FFFFEB84"/>
        <color rgb="FFF8696B"/>
      </colorScale>
    </cfRule>
  </conditionalFormatting>
  <conditionalFormatting sqref="B70:R70">
    <cfRule type="colorScale" priority="69">
      <colorScale>
        <cfvo type="min"/>
        <cfvo type="percentile" val="50"/>
        <cfvo type="max"/>
        <color rgb="FFF8696B"/>
        <color rgb="FFFFEB84"/>
        <color rgb="FF63BE7B"/>
      </colorScale>
    </cfRule>
  </conditionalFormatting>
  <conditionalFormatting sqref="B60:R69">
    <cfRule type="colorScale" priority="68">
      <colorScale>
        <cfvo type="min"/>
        <cfvo type="percentile" val="50"/>
        <cfvo type="max"/>
        <color rgb="FFF8696B"/>
        <color rgb="FFFFEB84"/>
        <color rgb="FF63BE7B"/>
      </colorScale>
    </cfRule>
  </conditionalFormatting>
  <conditionalFormatting sqref="B84:F84">
    <cfRule type="colorScale" priority="67">
      <colorScale>
        <cfvo type="min"/>
        <cfvo type="percentile" val="50"/>
        <cfvo type="max"/>
        <color rgb="FFF8696B"/>
        <color rgb="FFFFEB84"/>
        <color rgb="FF63BE7B"/>
      </colorScale>
    </cfRule>
  </conditionalFormatting>
  <conditionalFormatting sqref="B92:B100">
    <cfRule type="colorScale" priority="65">
      <colorScale>
        <cfvo type="min"/>
        <cfvo type="percentile" val="50"/>
        <cfvo type="max"/>
        <color rgb="FF63BE7B"/>
        <color rgb="FFFFEB84"/>
        <color rgb="FFF8696B"/>
      </colorScale>
    </cfRule>
  </conditionalFormatting>
  <conditionalFormatting sqref="B92:L101 R92:S101">
    <cfRule type="colorScale" priority="133">
      <colorScale>
        <cfvo type="min"/>
        <cfvo type="percentile" val="50"/>
        <cfvo type="max"/>
        <color rgb="FF63BE7B"/>
        <color rgb="FFFFEB84"/>
        <color rgb="FFF8696B"/>
      </colorScale>
    </cfRule>
  </conditionalFormatting>
  <conditionalFormatting sqref="B101:L101 R101:S101">
    <cfRule type="colorScale" priority="138">
      <colorScale>
        <cfvo type="min"/>
        <cfvo type="percentile" val="50"/>
        <cfvo type="max"/>
        <color rgb="FFF8696B"/>
        <color rgb="FFFFEB84"/>
        <color rgb="FF63BE7B"/>
      </colorScale>
    </cfRule>
  </conditionalFormatting>
  <conditionalFormatting sqref="B92:L101 R92:S101">
    <cfRule type="colorScale" priority="142">
      <colorScale>
        <cfvo type="min"/>
        <cfvo type="percentile" val="50"/>
        <cfvo type="max"/>
        <color rgb="FFF8696B"/>
        <color rgb="FFFFEB84"/>
        <color rgb="FF63BE7B"/>
      </colorScale>
    </cfRule>
  </conditionalFormatting>
  <conditionalFormatting sqref="B92:L100 R92:S100">
    <cfRule type="colorScale" priority="147">
      <colorScale>
        <cfvo type="min"/>
        <cfvo type="percentile" val="50"/>
        <cfvo type="max"/>
        <color rgb="FFF8696B"/>
        <color rgb="FFFFEB84"/>
        <color rgb="FF63BE7B"/>
      </colorScale>
    </cfRule>
  </conditionalFormatting>
  <conditionalFormatting sqref="V92:V99">
    <cfRule type="colorScale" priority="54">
      <colorScale>
        <cfvo type="min"/>
        <cfvo type="percentile" val="50"/>
        <cfvo type="max"/>
        <color rgb="FF63BE7B"/>
        <color rgb="FFFFEB84"/>
        <color rgb="FFF8696B"/>
      </colorScale>
    </cfRule>
  </conditionalFormatting>
  <conditionalFormatting sqref="V92:V99">
    <cfRule type="colorScale" priority="55">
      <colorScale>
        <cfvo type="min"/>
        <cfvo type="percentile" val="50"/>
        <cfvo type="max"/>
        <color rgb="FFF8696B"/>
        <color rgb="FFFFEB84"/>
        <color rgb="FF63BE7B"/>
      </colorScale>
    </cfRule>
  </conditionalFormatting>
  <conditionalFormatting sqref="V92:V99">
    <cfRule type="colorScale" priority="56">
      <colorScale>
        <cfvo type="min"/>
        <cfvo type="percentile" val="50"/>
        <cfvo type="max"/>
        <color rgb="FFF8696B"/>
        <color rgb="FFFFEB84"/>
        <color rgb="FF63BE7B"/>
      </colorScale>
    </cfRule>
  </conditionalFormatting>
  <conditionalFormatting sqref="O92:O101">
    <cfRule type="colorScale" priority="17">
      <colorScale>
        <cfvo type="min"/>
        <cfvo type="percentile" val="50"/>
        <cfvo type="max"/>
        <color rgb="FF63BE7B"/>
        <color rgb="FFFFEB84"/>
        <color rgb="FFF8696B"/>
      </colorScale>
    </cfRule>
  </conditionalFormatting>
  <conditionalFormatting sqref="O101">
    <cfRule type="colorScale" priority="18">
      <colorScale>
        <cfvo type="min"/>
        <cfvo type="percentile" val="50"/>
        <cfvo type="max"/>
        <color rgb="FFF8696B"/>
        <color rgb="FFFFEB84"/>
        <color rgb="FF63BE7B"/>
      </colorScale>
    </cfRule>
  </conditionalFormatting>
  <conditionalFormatting sqref="O92:O101">
    <cfRule type="colorScale" priority="19">
      <colorScale>
        <cfvo type="min"/>
        <cfvo type="percentile" val="50"/>
        <cfvo type="max"/>
        <color rgb="FFF8696B"/>
        <color rgb="FFFFEB84"/>
        <color rgb="FF63BE7B"/>
      </colorScale>
    </cfRule>
  </conditionalFormatting>
  <conditionalFormatting sqref="O92:O100">
    <cfRule type="colorScale" priority="20">
      <colorScale>
        <cfvo type="min"/>
        <cfvo type="percentile" val="50"/>
        <cfvo type="max"/>
        <color rgb="FFF8696B"/>
        <color rgb="FFFFEB84"/>
        <color rgb="FF63BE7B"/>
      </colorScale>
    </cfRule>
  </conditionalFormatting>
  <conditionalFormatting sqref="P92:P101">
    <cfRule type="colorScale" priority="13">
      <colorScale>
        <cfvo type="min"/>
        <cfvo type="percentile" val="50"/>
        <cfvo type="max"/>
        <color rgb="FF63BE7B"/>
        <color rgb="FFFFEB84"/>
        <color rgb="FFF8696B"/>
      </colorScale>
    </cfRule>
  </conditionalFormatting>
  <conditionalFormatting sqref="P101">
    <cfRule type="colorScale" priority="14">
      <colorScale>
        <cfvo type="min"/>
        <cfvo type="percentile" val="50"/>
        <cfvo type="max"/>
        <color rgb="FFF8696B"/>
        <color rgb="FFFFEB84"/>
        <color rgb="FF63BE7B"/>
      </colorScale>
    </cfRule>
  </conditionalFormatting>
  <conditionalFormatting sqref="P92:P101">
    <cfRule type="colorScale" priority="15">
      <colorScale>
        <cfvo type="min"/>
        <cfvo type="percentile" val="50"/>
        <cfvo type="max"/>
        <color rgb="FFF8696B"/>
        <color rgb="FFFFEB84"/>
        <color rgb="FF63BE7B"/>
      </colorScale>
    </cfRule>
  </conditionalFormatting>
  <conditionalFormatting sqref="P92:P100">
    <cfRule type="colorScale" priority="16">
      <colorScale>
        <cfvo type="min"/>
        <cfvo type="percentile" val="50"/>
        <cfvo type="max"/>
        <color rgb="FFF8696B"/>
        <color rgb="FFFFEB84"/>
        <color rgb="FF63BE7B"/>
      </colorScale>
    </cfRule>
  </conditionalFormatting>
  <conditionalFormatting sqref="N92:N101">
    <cfRule type="colorScale" priority="9">
      <colorScale>
        <cfvo type="min"/>
        <cfvo type="percentile" val="50"/>
        <cfvo type="max"/>
        <color rgb="FF63BE7B"/>
        <color rgb="FFFFEB84"/>
        <color rgb="FFF8696B"/>
      </colorScale>
    </cfRule>
  </conditionalFormatting>
  <conditionalFormatting sqref="N101">
    <cfRule type="colorScale" priority="10">
      <colorScale>
        <cfvo type="min"/>
        <cfvo type="percentile" val="50"/>
        <cfvo type="max"/>
        <color rgb="FFF8696B"/>
        <color rgb="FFFFEB84"/>
        <color rgb="FF63BE7B"/>
      </colorScale>
    </cfRule>
  </conditionalFormatting>
  <conditionalFormatting sqref="N92:N101">
    <cfRule type="colorScale" priority="11">
      <colorScale>
        <cfvo type="min"/>
        <cfvo type="percentile" val="50"/>
        <cfvo type="max"/>
        <color rgb="FFF8696B"/>
        <color rgb="FFFFEB84"/>
        <color rgb="FF63BE7B"/>
      </colorScale>
    </cfRule>
  </conditionalFormatting>
  <conditionalFormatting sqref="N92:N100">
    <cfRule type="colorScale" priority="12">
      <colorScale>
        <cfvo type="min"/>
        <cfvo type="percentile" val="50"/>
        <cfvo type="max"/>
        <color rgb="FFF8696B"/>
        <color rgb="FFFFEB84"/>
        <color rgb="FF63BE7B"/>
      </colorScale>
    </cfRule>
  </conditionalFormatting>
  <conditionalFormatting sqref="M92:M101">
    <cfRule type="colorScale" priority="5">
      <colorScale>
        <cfvo type="min"/>
        <cfvo type="percentile" val="50"/>
        <cfvo type="max"/>
        <color rgb="FF63BE7B"/>
        <color rgb="FFFFEB84"/>
        <color rgb="FFF8696B"/>
      </colorScale>
    </cfRule>
  </conditionalFormatting>
  <conditionalFormatting sqref="M101">
    <cfRule type="colorScale" priority="6">
      <colorScale>
        <cfvo type="min"/>
        <cfvo type="percentile" val="50"/>
        <cfvo type="max"/>
        <color rgb="FFF8696B"/>
        <color rgb="FFFFEB84"/>
        <color rgb="FF63BE7B"/>
      </colorScale>
    </cfRule>
  </conditionalFormatting>
  <conditionalFormatting sqref="M92:M101">
    <cfRule type="colorScale" priority="7">
      <colorScale>
        <cfvo type="min"/>
        <cfvo type="percentile" val="50"/>
        <cfvo type="max"/>
        <color rgb="FFF8696B"/>
        <color rgb="FFFFEB84"/>
        <color rgb="FF63BE7B"/>
      </colorScale>
    </cfRule>
  </conditionalFormatting>
  <conditionalFormatting sqref="M92:M100">
    <cfRule type="colorScale" priority="8">
      <colorScale>
        <cfvo type="min"/>
        <cfvo type="percentile" val="50"/>
        <cfvo type="max"/>
        <color rgb="FFF8696B"/>
        <color rgb="FFFFEB84"/>
        <color rgb="FF63BE7B"/>
      </colorScale>
    </cfRule>
  </conditionalFormatting>
  <conditionalFormatting sqref="Q92:Q101">
    <cfRule type="colorScale" priority="1">
      <colorScale>
        <cfvo type="min"/>
        <cfvo type="percentile" val="50"/>
        <cfvo type="max"/>
        <color rgb="FF63BE7B"/>
        <color rgb="FFFFEB84"/>
        <color rgb="FFF8696B"/>
      </colorScale>
    </cfRule>
  </conditionalFormatting>
  <conditionalFormatting sqref="Q101">
    <cfRule type="colorScale" priority="2">
      <colorScale>
        <cfvo type="min"/>
        <cfvo type="percentile" val="50"/>
        <cfvo type="max"/>
        <color rgb="FFF8696B"/>
        <color rgb="FFFFEB84"/>
        <color rgb="FF63BE7B"/>
      </colorScale>
    </cfRule>
  </conditionalFormatting>
  <conditionalFormatting sqref="Q92:Q101">
    <cfRule type="colorScale" priority="3">
      <colorScale>
        <cfvo type="min"/>
        <cfvo type="percentile" val="50"/>
        <cfvo type="max"/>
        <color rgb="FFF8696B"/>
        <color rgb="FFFFEB84"/>
        <color rgb="FF63BE7B"/>
      </colorScale>
    </cfRule>
  </conditionalFormatting>
  <conditionalFormatting sqref="Q92:Q100">
    <cfRule type="colorScale" priority="4">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V103"/>
  <sheetViews>
    <sheetView topLeftCell="A22" zoomScale="85" zoomScaleNormal="85" workbookViewId="0">
      <selection activeCell="B44" sqref="B44"/>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1.6322577831564371</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1.1459681038190395E-2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4">
        <f>B13-TFP...pivot!B48</f>
        <v>0</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K41" si="2">I5/I$5</f>
        <v>1</v>
      </c>
      <c r="L33" s="22">
        <f t="shared" ref="L33:L41" si="3">J5/J$5</f>
        <v>1</v>
      </c>
      <c r="M33" s="22">
        <f t="shared" ref="M33:M41" si="4">K5/K$5</f>
        <v>1</v>
      </c>
      <c r="N33" s="22">
        <f>L5/L$5*( ((1-N$44) * ($A$41-$A33)/($A$41-$A$33))+N$44)</f>
        <v>1</v>
      </c>
      <c r="O33" s="22">
        <v>1</v>
      </c>
      <c r="P33" s="22">
        <f t="shared" ref="P33:P39" si="5">N5/N$5</f>
        <v>1</v>
      </c>
      <c r="Q33" s="22">
        <f t="shared" ref="Q33:Q41" si="6">O5/O$5</f>
        <v>1</v>
      </c>
      <c r="R33" s="22">
        <f t="shared" ref="R33:S41" si="7">Q5/Q$5</f>
        <v>1</v>
      </c>
      <c r="S33" s="23">
        <f t="shared" si="7"/>
        <v>1</v>
      </c>
      <c r="V33" s="22" t="e">
        <f t="shared" ref="V33:V41" si="8">T5/T$5</f>
        <v>#DIV/0!</v>
      </c>
    </row>
    <row r="34" spans="1:22" x14ac:dyDescent="0.25">
      <c r="A34" s="12">
        <v>2015</v>
      </c>
      <c r="B34" s="78">
        <f t="shared" ref="B34:C41" si="9">B6/B$5*( ((1-B$44) * ($A$41-$A34)/($A$41-$A$33))+B$44)</f>
        <v>1.0626704066857815</v>
      </c>
      <c r="C34" s="79">
        <v>0.98</v>
      </c>
      <c r="D34" s="78">
        <f t="shared" ref="D34:D41" si="10">D6/D$5*( ((1-D$44) * ($A$41-$A34)/($A$41-$A$33))+D$44)</f>
        <v>1.0826092849206754</v>
      </c>
      <c r="E34" s="78">
        <f t="shared" ref="E34:E41" si="11">F6/F$5*( ((1-E$44) * ($A$41-$A34)/($A$41-$A$33))+E$44)</f>
        <v>1.0970470196599946</v>
      </c>
      <c r="F34" s="78">
        <f t="shared" ref="F34:F41" si="12">E6/E$5*( ((1-F$44) * ($A$41-$A34)/($A$41-$A$33))+F$44)</f>
        <v>1.0846681514476617</v>
      </c>
      <c r="G34" s="78">
        <f t="shared" ref="G34:G41" si="13">C6/C$5*( ((1-G$44) * ($A$41-$A34)/($A$41-$A$33))+G$44)</f>
        <v>1.06711572276795</v>
      </c>
      <c r="H34" s="78">
        <f t="shared" ref="H34:H41" si="14">H6/H$5*( ((1-H$44) * ($A$41-$A34)/($A$41-$A$33))+H$44)</f>
        <v>1.0733602071501893</v>
      </c>
      <c r="I34" s="78">
        <f t="shared" ref="I34:I41" si="15">E6/E$5*( ((1-I$44) * ($A$41-$A34)/($A$41-$A$33))+I$44)</f>
        <v>1.0857875200250071</v>
      </c>
      <c r="J34" s="78">
        <f t="shared" ref="J34:J41" si="16">G6/G$5*( ((1-J$44) * ($A$41-$A34)/($A$41-$A$33))+J$44)</f>
        <v>1.0242911644690182</v>
      </c>
      <c r="K34" s="22">
        <f t="shared" si="2"/>
        <v>1.0438965154545166</v>
      </c>
      <c r="L34" s="22">
        <f t="shared" si="3"/>
        <v>1.0861718284182542</v>
      </c>
      <c r="M34" s="22">
        <f t="shared" si="4"/>
        <v>1.0919458949811431</v>
      </c>
      <c r="N34" s="22">
        <f t="shared" ref="N34:N40" si="17">L6/L$5*( ((1-N$44) * ($A$41-$A34)/($A$41-$A$33))+N$44)</f>
        <v>1.2421206314444748</v>
      </c>
      <c r="O34" s="22">
        <f>O$33-(($A34-$A$33)*(O$33-O$41)/($A$41-$A$33))</f>
        <v>1.6666666666666665</v>
      </c>
      <c r="P34" s="22">
        <f t="shared" si="5"/>
        <v>1.2984472877515658</v>
      </c>
      <c r="Q34" s="22">
        <f t="shared" si="6"/>
        <v>1.1000408270391646</v>
      </c>
      <c r="R34" s="22">
        <f t="shared" si="7"/>
        <v>1.1246445366782931</v>
      </c>
      <c r="S34" s="23">
        <f t="shared" si="7"/>
        <v>1.1178840857968859</v>
      </c>
      <c r="V34" s="22" t="e">
        <f t="shared" si="8"/>
        <v>#DIV/0!</v>
      </c>
    </row>
    <row r="35" spans="1:22" x14ac:dyDescent="0.25">
      <c r="A35" s="12">
        <v>2020</v>
      </c>
      <c r="B35" s="78">
        <f t="shared" si="9"/>
        <v>1.0893711417403689</v>
      </c>
      <c r="C35" s="78">
        <f t="shared" si="9"/>
        <v>1.1493110433667861</v>
      </c>
      <c r="D35" s="78">
        <f t="shared" si="10"/>
        <v>1.1769716807545672</v>
      </c>
      <c r="E35" s="78">
        <f t="shared" si="11"/>
        <v>1.2045974402195552</v>
      </c>
      <c r="F35" s="78">
        <f t="shared" si="12"/>
        <v>1.1628421518504157</v>
      </c>
      <c r="G35" s="78">
        <f t="shared" si="13"/>
        <v>1.1119205988885483</v>
      </c>
      <c r="H35" s="78">
        <f t="shared" si="14"/>
        <v>1.1386379884448685</v>
      </c>
      <c r="I35" s="78">
        <f t="shared" si="15"/>
        <v>1.1655633113321251</v>
      </c>
      <c r="J35" s="78">
        <f t="shared" si="16"/>
        <v>1.0902300625668038</v>
      </c>
      <c r="K35" s="22">
        <f t="shared" si="2"/>
        <v>1.0966906072110545</v>
      </c>
      <c r="L35" s="22">
        <f t="shared" si="3"/>
        <v>1.180451001613587</v>
      </c>
      <c r="M35" s="22">
        <f t="shared" si="4"/>
        <v>1.1809907165651292</v>
      </c>
      <c r="N35" s="22">
        <f t="shared" si="17"/>
        <v>1.5183137147549957</v>
      </c>
      <c r="O35" s="22">
        <f t="shared" ref="O35:O40" si="18">O$33-(($A35-$A$33)*(O$33-O$41)/($A$41-$A$33))</f>
        <v>2.5</v>
      </c>
      <c r="P35" s="22">
        <f t="shared" si="5"/>
        <v>1.6182860189257628</v>
      </c>
      <c r="Q35" s="22">
        <f t="shared" si="6"/>
        <v>1.2068618587967688</v>
      </c>
      <c r="R35" s="22">
        <f t="shared" si="7"/>
        <v>1.2134160370326057</v>
      </c>
      <c r="S35" s="23">
        <f t="shared" si="7"/>
        <v>1.2424770991571898</v>
      </c>
      <c r="V35" s="22" t="e">
        <f t="shared" si="8"/>
        <v>#DIV/0!</v>
      </c>
    </row>
    <row r="36" spans="1:22" x14ac:dyDescent="0.25">
      <c r="A36" s="12">
        <v>2025</v>
      </c>
      <c r="B36" s="78">
        <f t="shared" si="9"/>
        <v>1.1173925307971311</v>
      </c>
      <c r="C36" s="78">
        <f t="shared" si="9"/>
        <v>1.2204805732336026</v>
      </c>
      <c r="D36" s="78">
        <f t="shared" si="10"/>
        <v>1.2793144084038877</v>
      </c>
      <c r="E36" s="78">
        <f t="shared" si="11"/>
        <v>1.3097668075590605</v>
      </c>
      <c r="F36" s="78">
        <f t="shared" si="12"/>
        <v>1.2458051360197653</v>
      </c>
      <c r="G36" s="78">
        <f t="shared" si="13"/>
        <v>1.158475857745322</v>
      </c>
      <c r="H36" s="78">
        <f t="shared" si="14"/>
        <v>1.2077620173697425</v>
      </c>
      <c r="I36" s="78">
        <f t="shared" si="15"/>
        <v>1.2503756999359803</v>
      </c>
      <c r="J36" s="78">
        <f t="shared" si="16"/>
        <v>1.1647472390674338</v>
      </c>
      <c r="K36" s="22">
        <f t="shared" si="2"/>
        <v>1.1514799951246157</v>
      </c>
      <c r="L36" s="22">
        <f t="shared" si="3"/>
        <v>1.2810502401405885</v>
      </c>
      <c r="M36" s="22">
        <f t="shared" si="4"/>
        <v>1.2788112851755149</v>
      </c>
      <c r="N36" s="22">
        <f t="shared" si="17"/>
        <v>1.8184323387170358</v>
      </c>
      <c r="O36" s="22">
        <f t="shared" si="18"/>
        <v>3.3333333333333335</v>
      </c>
      <c r="P36" s="22">
        <f t="shared" si="5"/>
        <v>1.9885379181660665</v>
      </c>
      <c r="Q36" s="22">
        <f t="shared" si="6"/>
        <v>1.3206818115540517</v>
      </c>
      <c r="R36" s="22">
        <f t="shared" si="7"/>
        <v>1.3006506474263992</v>
      </c>
      <c r="S36" s="23">
        <f t="shared" si="7"/>
        <v>1.3835669233585532</v>
      </c>
      <c r="V36" s="22" t="e">
        <f t="shared" si="8"/>
        <v>#DIV/0!</v>
      </c>
    </row>
    <row r="37" spans="1:22" x14ac:dyDescent="0.25">
      <c r="A37" s="12">
        <v>2030</v>
      </c>
      <c r="B37" s="78">
        <f t="shared" si="9"/>
        <v>1.1470967324669805</v>
      </c>
      <c r="C37" s="78">
        <f t="shared" si="9"/>
        <v>1.2947663359206272</v>
      </c>
      <c r="D37" s="78">
        <f t="shared" si="10"/>
        <v>1.3867942872982242</v>
      </c>
      <c r="E37" s="78">
        <f t="shared" si="11"/>
        <v>1.4123044376868803</v>
      </c>
      <c r="F37" s="78">
        <f t="shared" si="12"/>
        <v>1.3341922611050498</v>
      </c>
      <c r="G37" s="78">
        <f t="shared" si="13"/>
        <v>1.2051468081155563</v>
      </c>
      <c r="H37" s="78">
        <f t="shared" si="14"/>
        <v>1.280957094270311</v>
      </c>
      <c r="I37" s="78">
        <f t="shared" si="15"/>
        <v>1.3408878905189421</v>
      </c>
      <c r="J37" s="78">
        <f t="shared" si="16"/>
        <v>1.2479141480125553</v>
      </c>
      <c r="K37" s="22">
        <f t="shared" si="2"/>
        <v>1.209081757485746</v>
      </c>
      <c r="L37" s="22">
        <f t="shared" si="3"/>
        <v>1.3876907605169606</v>
      </c>
      <c r="M37" s="22">
        <f t="shared" si="4"/>
        <v>1.3889432840150857</v>
      </c>
      <c r="N37" s="22">
        <f>L9/L$5*( ((1-N$44) * ($A$41-$A37)/($A$41-$A$33))+N$44)</f>
        <v>2.1579888675974082</v>
      </c>
      <c r="O37" s="22">
        <f t="shared" si="18"/>
        <v>4.1666666666666661</v>
      </c>
      <c r="P37" s="22">
        <f t="shared" si="5"/>
        <v>2.4144009063041447</v>
      </c>
      <c r="Q37" s="22">
        <f t="shared" si="6"/>
        <v>1.4424484558630541</v>
      </c>
      <c r="R37" s="22">
        <f t="shared" si="7"/>
        <v>1.4037143041201532</v>
      </c>
      <c r="S37" s="23">
        <f t="shared" si="7"/>
        <v>1.5444287370832628</v>
      </c>
      <c r="V37" s="22" t="e">
        <f t="shared" si="8"/>
        <v>#DIV/0!</v>
      </c>
    </row>
    <row r="38" spans="1:22" x14ac:dyDescent="0.25">
      <c r="A38" s="12">
        <v>2035</v>
      </c>
      <c r="B38" s="78">
        <f t="shared" si="9"/>
        <v>1.1796887395830402</v>
      </c>
      <c r="C38" s="78">
        <f t="shared" si="9"/>
        <v>1.3710039388536115</v>
      </c>
      <c r="D38" s="78">
        <f t="shared" si="10"/>
        <v>1.4974800282089822</v>
      </c>
      <c r="E38" s="78">
        <f t="shared" si="11"/>
        <v>1.5132260687633936</v>
      </c>
      <c r="F38" s="78">
        <f t="shared" si="12"/>
        <v>1.4287673071663227</v>
      </c>
      <c r="G38" s="78">
        <f t="shared" si="13"/>
        <v>1.2506650351297837</v>
      </c>
      <c r="H38" s="78">
        <f t="shared" si="14"/>
        <v>1.3584536465345156</v>
      </c>
      <c r="I38" s="78">
        <f t="shared" si="15"/>
        <v>1.4378968107264909</v>
      </c>
      <c r="J38" s="78">
        <f t="shared" si="16"/>
        <v>1.3420958349828809</v>
      </c>
      <c r="K38" s="22">
        <f t="shared" si="2"/>
        <v>1.269590693433128</v>
      </c>
      <c r="L38" s="22">
        <f t="shared" si="3"/>
        <v>1.497917516579224</v>
      </c>
      <c r="M38" s="22">
        <f t="shared" si="4"/>
        <v>1.5126740644038297</v>
      </c>
      <c r="N38" s="22">
        <f t="shared" si="17"/>
        <v>2.5417100100374119</v>
      </c>
      <c r="O38" s="22">
        <f t="shared" si="18"/>
        <v>5</v>
      </c>
      <c r="P38" s="22">
        <f t="shared" si="5"/>
        <v>2.8970411835265892</v>
      </c>
      <c r="Q38" s="22">
        <f t="shared" si="6"/>
        <v>1.5723513458341836</v>
      </c>
      <c r="R38" s="22">
        <f t="shared" si="7"/>
        <v>1.5230763567425292</v>
      </c>
      <c r="S38" s="23">
        <f t="shared" si="7"/>
        <v>1.7261608991603743</v>
      </c>
      <c r="V38" s="22" t="e">
        <f t="shared" si="8"/>
        <v>#DIV/0!</v>
      </c>
    </row>
    <row r="39" spans="1:22" x14ac:dyDescent="0.25">
      <c r="A39" s="12">
        <v>2040</v>
      </c>
      <c r="B39" s="78">
        <f t="shared" si="9"/>
        <v>1.2167234123152688</v>
      </c>
      <c r="C39" s="78">
        <f t="shared" si="9"/>
        <v>1.4478662980212758</v>
      </c>
      <c r="D39" s="78">
        <f t="shared" si="10"/>
        <v>1.6103637381342712</v>
      </c>
      <c r="E39" s="78">
        <f t="shared" si="11"/>
        <v>1.6131816198954743</v>
      </c>
      <c r="F39" s="78">
        <f t="shared" si="12"/>
        <v>1.5306979274681478</v>
      </c>
      <c r="G39" s="78">
        <f t="shared" si="13"/>
        <v>1.29370062348767</v>
      </c>
      <c r="H39" s="78">
        <f t="shared" si="14"/>
        <v>1.4404974164841398</v>
      </c>
      <c r="I39" s="78">
        <f t="shared" si="15"/>
        <v>1.5426115720995424</v>
      </c>
      <c r="J39" s="78">
        <f t="shared" si="16"/>
        <v>1.4480438693206612</v>
      </c>
      <c r="K39" s="22">
        <f t="shared" si="2"/>
        <v>1.3331286875736383</v>
      </c>
      <c r="L39" s="22">
        <f t="shared" si="3"/>
        <v>1.609255027772527</v>
      </c>
      <c r="M39" s="22">
        <f t="shared" si="4"/>
        <v>1.6519799825935599</v>
      </c>
      <c r="N39" s="22">
        <f>L11/L$5*( ((1-N$44) * ($A$41-$A39)/($A$41-$A$33))+N$44)</f>
        <v>2.9759284606259695</v>
      </c>
      <c r="O39" s="22">
        <f>O$33-(($A39-$A$33)*(O$33-O$41)/($A$41-$A$33))</f>
        <v>5.833333333333333</v>
      </c>
      <c r="P39" s="22">
        <f t="shared" si="5"/>
        <v>3.4389244302279085</v>
      </c>
      <c r="Q39" s="22">
        <f t="shared" si="6"/>
        <v>1.7111632789944879</v>
      </c>
      <c r="R39" s="22">
        <f t="shared" si="7"/>
        <v>1.659555866410211</v>
      </c>
      <c r="S39" s="23">
        <f t="shared" si="7"/>
        <v>1.9315680817169176</v>
      </c>
      <c r="V39" s="22" t="e">
        <f t="shared" si="8"/>
        <v>#DIV/0!</v>
      </c>
    </row>
    <row r="40" spans="1:22" x14ac:dyDescent="0.25">
      <c r="A40" s="12">
        <v>2045</v>
      </c>
      <c r="B40" s="78">
        <f t="shared" si="9"/>
        <v>1.2601955768492314</v>
      </c>
      <c r="C40" s="78">
        <f t="shared" si="9"/>
        <v>1.5244906319263822</v>
      </c>
      <c r="D40" s="78">
        <f t="shared" si="10"/>
        <v>1.7261905545852227</v>
      </c>
      <c r="E40" s="78">
        <f t="shared" si="11"/>
        <v>1.7131477167808769</v>
      </c>
      <c r="F40" s="78">
        <f t="shared" si="12"/>
        <v>1.6381935204638289</v>
      </c>
      <c r="G40" s="78">
        <f t="shared" si="13"/>
        <v>1.3334275616796847</v>
      </c>
      <c r="H40" s="78">
        <f t="shared" si="14"/>
        <v>1.5273597119704545</v>
      </c>
      <c r="I40" s="78">
        <f t="shared" si="15"/>
        <v>1.6532634825027277</v>
      </c>
      <c r="J40" s="78">
        <f t="shared" si="16"/>
        <v>1.5638080468957691</v>
      </c>
      <c r="K40" s="22">
        <f t="shared" si="2"/>
        <v>1.3998582527164467</v>
      </c>
      <c r="L40" s="22">
        <f t="shared" si="3"/>
        <v>1.7179367978870836</v>
      </c>
      <c r="M40" s="22">
        <f t="shared" si="4"/>
        <v>1.8096170583115754</v>
      </c>
      <c r="N40" s="22">
        <f t="shared" si="17"/>
        <v>3.4677981567661278</v>
      </c>
      <c r="O40" s="22">
        <f t="shared" si="18"/>
        <v>6.666666666666667</v>
      </c>
      <c r="P40" s="22">
        <f>N12/N$5</f>
        <v>4.0481807277089157</v>
      </c>
      <c r="Q40" s="22">
        <f t="shared" si="6"/>
        <v>1.8591467148814553</v>
      </c>
      <c r="R40" s="22">
        <f t="shared" si="7"/>
        <v>1.8157112487461</v>
      </c>
      <c r="S40" s="23">
        <f t="shared" si="7"/>
        <v>2.1620373148126593</v>
      </c>
      <c r="V40" s="22" t="e">
        <f t="shared" si="8"/>
        <v>#DIV/0!</v>
      </c>
    </row>
    <row r="41" spans="1:22" ht="15.75" thickBot="1" x14ac:dyDescent="0.3">
      <c r="A41" s="15">
        <v>2050</v>
      </c>
      <c r="B41" s="80">
        <f t="shared" si="9"/>
        <v>1.3078024251887685</v>
      </c>
      <c r="C41" s="80">
        <f t="shared" si="9"/>
        <v>1.6007777049381831</v>
      </c>
      <c r="D41" s="80">
        <f t="shared" si="10"/>
        <v>1.8463544829233813</v>
      </c>
      <c r="E41" s="80">
        <f t="shared" si="11"/>
        <v>1.8133790668914169</v>
      </c>
      <c r="F41" s="80">
        <f t="shared" si="12"/>
        <v>1.7335802074786075</v>
      </c>
      <c r="G41" s="78">
        <f t="shared" si="13"/>
        <v>1.3697376238130843</v>
      </c>
      <c r="H41" s="78">
        <f t="shared" si="14"/>
        <v>1.6193037801064358</v>
      </c>
      <c r="I41" s="78">
        <f t="shared" si="15"/>
        <v>1.7520225501113587</v>
      </c>
      <c r="J41" s="78">
        <f t="shared" si="16"/>
        <v>1.6814838081296501</v>
      </c>
      <c r="K41" s="24">
        <f t="shared" si="2"/>
        <v>1.4699328731813235</v>
      </c>
      <c r="L41" s="24">
        <f t="shared" si="3"/>
        <v>1.8251808626086399</v>
      </c>
      <c r="M41" s="24">
        <f t="shared" si="4"/>
        <v>1.9888127357122136</v>
      </c>
      <c r="N41" s="24">
        <f>L13/L$5*( ((1-N$44) * ($A$41-$A41)/($A$41-$A$33))+N$44)</f>
        <v>4.0243087872981107</v>
      </c>
      <c r="O41" s="24">
        <v>7.5</v>
      </c>
      <c r="P41" s="24">
        <f>N13/N$5</f>
        <v>4.7301079568172719</v>
      </c>
      <c r="Q41" s="24">
        <f t="shared" si="6"/>
        <v>2.0172494240471259</v>
      </c>
      <c r="R41" s="24">
        <f t="shared" si="7"/>
        <v>1.9930241761073431</v>
      </c>
      <c r="S41" s="25">
        <f t="shared" si="7"/>
        <v>2.4184459385825159</v>
      </c>
      <c r="V41" s="24" t="e">
        <f t="shared" si="8"/>
        <v>#DIV/0!</v>
      </c>
    </row>
    <row r="42" spans="1:22" x14ac:dyDescent="0.25">
      <c r="A42" s="26" t="s">
        <v>432</v>
      </c>
      <c r="B42" s="27">
        <f>(B41/B33)^(1/($A$41-$A$33))-1</f>
        <v>6.9044493953061004E-3</v>
      </c>
      <c r="C42" s="27">
        <f t="shared" ref="C42:H42" si="19">(C41/C33)^(1/($A$41-$A$33))-1</f>
        <v>1.2136896867423586E-2</v>
      </c>
      <c r="D42" s="27">
        <f t="shared" si="19"/>
        <v>1.5847677280741657E-2</v>
      </c>
      <c r="E42" s="27">
        <f>(E41/E33)^(1/($A$41-$A$33))-1</f>
        <v>1.5378381970434063E-2</v>
      </c>
      <c r="F42" s="27">
        <f t="shared" ref="F42:G42" si="20">E14/E$5</f>
        <v>1.355938848847755E-2</v>
      </c>
      <c r="G42" s="27">
        <f t="shared" si="20"/>
        <v>2.5647949124761798E-2</v>
      </c>
      <c r="H42" s="27">
        <f t="shared" si="19"/>
        <v>1.2435565811957705E-2</v>
      </c>
      <c r="I42" s="27">
        <f t="shared" ref="I42:S42" si="21">(I41/I33)^(1/($A$41-$A$33))-1</f>
        <v>1.4482611422207414E-2</v>
      </c>
      <c r="J42" s="27">
        <f t="shared" si="21"/>
        <v>1.3414215617685743E-2</v>
      </c>
      <c r="K42" s="27">
        <f t="shared" si="21"/>
        <v>9.9262942354467754E-3</v>
      </c>
      <c r="L42" s="27">
        <f t="shared" si="21"/>
        <v>1.5547289692433797E-2</v>
      </c>
      <c r="M42" s="27">
        <f t="shared" si="21"/>
        <v>1.7785486634044112E-2</v>
      </c>
      <c r="N42" s="27">
        <f t="shared" si="21"/>
        <v>3.6346309166932267E-2</v>
      </c>
      <c r="O42" s="27">
        <f t="shared" si="21"/>
        <v>5.3022057276769896E-2</v>
      </c>
      <c r="P42" s="27">
        <f t="shared" si="21"/>
        <v>4.0649274937558211E-2</v>
      </c>
      <c r="Q42" s="27">
        <f t="shared" si="21"/>
        <v>1.8156055835100826E-2</v>
      </c>
      <c r="R42" s="27">
        <f t="shared" si="21"/>
        <v>1.7840691933805441E-2</v>
      </c>
      <c r="S42" s="27">
        <f t="shared" si="21"/>
        <v>2.2902561738095795E-2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0.8</v>
      </c>
      <c r="C44" s="76">
        <v>0.97</v>
      </c>
      <c r="D44" s="76">
        <v>1.1499999999999999</v>
      </c>
      <c r="E44" s="76">
        <v>0.61</v>
      </c>
      <c r="F44" s="76">
        <v>0.94</v>
      </c>
      <c r="G44" s="76">
        <v>0.83</v>
      </c>
      <c r="H44" s="76">
        <v>1.08</v>
      </c>
      <c r="I44" s="76">
        <v>0.95</v>
      </c>
      <c r="J44" s="76">
        <v>0.86</v>
      </c>
      <c r="K44" s="76"/>
      <c r="L44" s="76"/>
      <c r="M44" s="76"/>
      <c r="N44" s="76">
        <v>1</v>
      </c>
      <c r="O44" s="76"/>
      <c r="P44" s="76"/>
      <c r="Q44" s="76"/>
      <c r="R44" s="76"/>
      <c r="S44" s="76"/>
    </row>
    <row r="45" spans="1:22" x14ac:dyDescent="0.25">
      <c r="B45" s="4"/>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c r="C48" s="4"/>
      <c r="D48" s="4"/>
      <c r="E48" s="4"/>
      <c r="F48" s="4"/>
      <c r="G48" s="4"/>
      <c r="H48" s="4"/>
      <c r="I48" s="4"/>
      <c r="J48" s="4"/>
      <c r="K48" s="4"/>
      <c r="L48" s="4"/>
      <c r="M48" s="4"/>
      <c r="N48" s="4"/>
      <c r="O48" s="4"/>
      <c r="P48" s="4"/>
      <c r="Q48" s="4"/>
      <c r="R48" s="4"/>
    </row>
    <row r="49" spans="2:18" x14ac:dyDescent="0.25">
      <c r="B49" s="4"/>
      <c r="C49" s="4"/>
      <c r="D49" s="4"/>
      <c r="E49" s="4"/>
      <c r="F49" s="4"/>
      <c r="G49" s="4"/>
      <c r="H49" s="4"/>
      <c r="I49" s="4"/>
      <c r="J49" s="4"/>
      <c r="K49" s="4"/>
      <c r="L49" s="4"/>
      <c r="M49" s="4"/>
      <c r="N49" s="4"/>
      <c r="O49" s="4"/>
      <c r="P49" s="4"/>
      <c r="Q49" s="4"/>
      <c r="R49" s="4"/>
    </row>
    <row r="50" spans="2:18" x14ac:dyDescent="0.25">
      <c r="B50" s="4"/>
      <c r="C50" s="4"/>
      <c r="D50" s="4"/>
      <c r="E50" s="4"/>
      <c r="F50" s="4"/>
      <c r="G50" s="4"/>
      <c r="H50" s="4"/>
      <c r="I50" s="4"/>
      <c r="J50" s="4"/>
      <c r="K50" s="4"/>
      <c r="L50" s="4"/>
      <c r="M50" s="4"/>
      <c r="N50" s="4"/>
      <c r="O50" s="4"/>
      <c r="P50" s="4"/>
      <c r="Q50" s="4"/>
      <c r="R50" s="4"/>
    </row>
    <row r="51" spans="2:18" x14ac:dyDescent="0.25">
      <c r="B51" s="4"/>
      <c r="C51" s="4"/>
      <c r="D51" s="4"/>
      <c r="E51" s="4"/>
      <c r="F51" s="4"/>
      <c r="G51" s="4"/>
      <c r="H51" s="4"/>
      <c r="I51" s="4"/>
      <c r="J51" s="4"/>
      <c r="K51" s="4"/>
      <c r="L51" s="4"/>
      <c r="M51" s="4"/>
      <c r="N51" s="4"/>
      <c r="O51" s="4"/>
      <c r="P51" s="4"/>
      <c r="Q51" s="4"/>
      <c r="R51" s="4"/>
    </row>
    <row r="52" spans="2:18" x14ac:dyDescent="0.25">
      <c r="B52" s="4"/>
      <c r="C52" s="4"/>
      <c r="D52" s="4"/>
      <c r="E52" s="4"/>
      <c r="F52" s="4"/>
      <c r="G52" s="4"/>
      <c r="H52" s="4"/>
      <c r="I52" s="4"/>
      <c r="J52" s="4"/>
      <c r="K52" s="4"/>
      <c r="L52" s="4"/>
      <c r="M52" s="4"/>
      <c r="N52" s="4"/>
      <c r="O52" s="4"/>
      <c r="P52" s="4"/>
      <c r="Q52" s="4"/>
      <c r="R52" s="4"/>
    </row>
    <row r="53" spans="2:18" x14ac:dyDescent="0.25">
      <c r="B53" s="4"/>
      <c r="C53" s="4"/>
      <c r="D53" s="4"/>
      <c r="E53" s="4"/>
      <c r="F53" s="4"/>
      <c r="G53" s="4"/>
      <c r="H53" s="4"/>
      <c r="I53" s="4"/>
      <c r="J53" s="4"/>
      <c r="K53" s="4"/>
      <c r="L53" s="4"/>
      <c r="M53" s="4"/>
      <c r="N53" s="4"/>
      <c r="O53" s="4"/>
      <c r="P53" s="4"/>
      <c r="Q53" s="4"/>
      <c r="R53" s="4"/>
    </row>
    <row r="54" spans="2:18" x14ac:dyDescent="0.25">
      <c r="B54" s="4"/>
      <c r="C54" s="4"/>
      <c r="D54" s="4"/>
      <c r="E54" s="4"/>
      <c r="F54" s="4"/>
      <c r="G54" s="4"/>
      <c r="H54" s="4"/>
      <c r="I54" s="4"/>
      <c r="J54" s="4"/>
      <c r="K54" s="4"/>
      <c r="L54" s="4"/>
      <c r="M54" s="4"/>
      <c r="N54" s="4"/>
      <c r="O54" s="4"/>
      <c r="P54" s="4"/>
      <c r="Q54" s="4"/>
      <c r="R54" s="4"/>
    </row>
    <row r="55" spans="2:18" x14ac:dyDescent="0.25">
      <c r="B55" s="4"/>
      <c r="C55" s="4"/>
      <c r="D55" s="4"/>
      <c r="E55" s="4"/>
      <c r="F55" s="4"/>
      <c r="G55" s="4"/>
      <c r="H55" s="4"/>
      <c r="I55" s="4"/>
      <c r="J55" s="4"/>
      <c r="K55" s="4"/>
      <c r="L55" s="4"/>
      <c r="M55" s="4"/>
      <c r="N55" s="4"/>
      <c r="O55" s="4"/>
      <c r="P55" s="4"/>
      <c r="Q55" s="4"/>
      <c r="R55" s="4"/>
    </row>
    <row r="56" spans="2:18" x14ac:dyDescent="0.25">
      <c r="B56" s="4"/>
      <c r="C56" s="4"/>
      <c r="D56" s="4"/>
      <c r="E56" s="4"/>
      <c r="F56" s="4"/>
      <c r="G56" s="4"/>
      <c r="H56" s="4"/>
      <c r="I56" s="4"/>
      <c r="J56" s="4"/>
      <c r="K56" s="4"/>
      <c r="L56" s="4"/>
      <c r="M56" s="4"/>
      <c r="N56" s="4"/>
      <c r="O56" s="4"/>
      <c r="P56" s="4"/>
      <c r="Q56" s="4"/>
      <c r="R56" s="4"/>
    </row>
    <row r="57" spans="2:18" x14ac:dyDescent="0.25">
      <c r="B57" s="4"/>
      <c r="C57" s="4"/>
      <c r="D57" s="4"/>
      <c r="E57" s="4"/>
      <c r="F57" s="4"/>
      <c r="G57" s="4"/>
      <c r="H57" s="4"/>
      <c r="I57" s="4"/>
      <c r="J57" s="4"/>
      <c r="K57" s="4"/>
      <c r="L57" s="4"/>
      <c r="M57" s="4"/>
      <c r="N57" s="4"/>
      <c r="O57" s="4"/>
      <c r="P57" s="4"/>
      <c r="Q57" s="4"/>
      <c r="R57" s="4"/>
    </row>
    <row r="58" spans="2:18" x14ac:dyDescent="0.25">
      <c r="B58" s="4"/>
      <c r="C58" s="4"/>
      <c r="D58" s="4"/>
      <c r="E58" s="4"/>
      <c r="F58" s="4"/>
      <c r="G58" s="4"/>
      <c r="H58" s="4"/>
      <c r="I58" s="4"/>
      <c r="J58" s="4"/>
      <c r="K58" s="4"/>
      <c r="L58" s="4"/>
      <c r="M58" s="4"/>
      <c r="N58" s="4"/>
      <c r="O58" s="4"/>
      <c r="P58" s="4"/>
      <c r="Q58" s="4"/>
      <c r="R58" s="4"/>
    </row>
    <row r="59" spans="2:18" x14ac:dyDescent="0.25">
      <c r="B59" s="4"/>
      <c r="C59" s="4"/>
      <c r="D59" s="4"/>
      <c r="E59" s="4"/>
      <c r="F59" s="4"/>
      <c r="G59" s="4"/>
      <c r="H59" s="4"/>
      <c r="I59" s="4"/>
      <c r="J59" s="4"/>
      <c r="K59" s="4"/>
      <c r="L59" s="4"/>
      <c r="M59" s="4"/>
      <c r="N59" s="4"/>
      <c r="O59" s="4"/>
      <c r="P59" s="4"/>
      <c r="Q59" s="4"/>
      <c r="R59" s="4"/>
    </row>
    <row r="60" spans="2:18" x14ac:dyDescent="0.25">
      <c r="B60" s="4"/>
      <c r="C60" s="4"/>
      <c r="D60" s="4"/>
      <c r="E60" s="4"/>
      <c r="F60" s="4"/>
      <c r="G60" s="4"/>
      <c r="H60" s="4"/>
      <c r="I60" s="4"/>
      <c r="J60" s="4"/>
      <c r="K60" s="4"/>
      <c r="L60" s="4"/>
      <c r="M60" s="4"/>
      <c r="N60" s="4"/>
      <c r="O60" s="4"/>
      <c r="P60" s="4"/>
      <c r="Q60" s="4"/>
      <c r="R60" s="4"/>
    </row>
    <row r="61" spans="2:18" x14ac:dyDescent="0.25">
      <c r="B61" s="4"/>
      <c r="C61" s="4"/>
      <c r="D61" s="4"/>
      <c r="E61" s="4"/>
      <c r="F61" s="4"/>
      <c r="G61" s="4"/>
      <c r="H61" s="4"/>
      <c r="I61" s="4"/>
      <c r="J61" s="4"/>
      <c r="K61" s="4"/>
      <c r="L61" s="4"/>
      <c r="M61" s="4"/>
      <c r="N61" s="4"/>
      <c r="O61" s="4"/>
      <c r="P61" s="4"/>
      <c r="Q61" s="4"/>
      <c r="R61" s="4"/>
    </row>
    <row r="62" spans="2:18" x14ac:dyDescent="0.25">
      <c r="B62" s="4"/>
      <c r="C62" s="4"/>
      <c r="D62" s="4"/>
      <c r="E62" s="4"/>
      <c r="F62" s="4"/>
      <c r="G62" s="4"/>
      <c r="H62" s="4"/>
      <c r="I62" s="4"/>
      <c r="J62" s="4"/>
      <c r="K62" s="4"/>
      <c r="L62" s="4"/>
      <c r="M62" s="4"/>
      <c r="N62" s="4"/>
      <c r="O62" s="4"/>
      <c r="P62" s="4"/>
      <c r="Q62" s="4"/>
      <c r="R62" s="4"/>
    </row>
    <row r="63" spans="2:18" x14ac:dyDescent="0.25">
      <c r="B63" s="4"/>
      <c r="C63" s="4"/>
      <c r="D63" s="4"/>
      <c r="E63" s="4"/>
      <c r="F63" s="4"/>
      <c r="G63" s="4"/>
      <c r="H63" s="4"/>
      <c r="I63" s="4"/>
      <c r="J63" s="4"/>
      <c r="K63" s="4"/>
      <c r="L63" s="4"/>
      <c r="M63" s="4"/>
      <c r="N63" s="4"/>
      <c r="O63" s="4"/>
      <c r="P63" s="4"/>
      <c r="Q63" s="4"/>
      <c r="R63" s="4"/>
    </row>
    <row r="64" spans="2:18"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16" operator="notEqual">
      <formula>0</formula>
    </cfRule>
    <cfRule type="cellIs" dxfId="1" priority="17" operator="equal">
      <formula>0</formula>
    </cfRule>
  </conditionalFormatting>
  <conditionalFormatting sqref="B16:R16">
    <cfRule type="containsText" dxfId="0" priority="15" operator="containsText" text="ok">
      <formula>NOT(ISERROR(SEARCH("ok",B16)))</formula>
    </cfRule>
  </conditionalFormatting>
  <conditionalFormatting sqref="B4:R13">
    <cfRule type="colorScale" priority="12">
      <colorScale>
        <cfvo type="min"/>
        <cfvo type="percentile" val="50"/>
        <cfvo type="max"/>
        <color rgb="FF63BE7B"/>
        <color rgb="FFFFEB84"/>
        <color rgb="FFF8696B"/>
      </colorScale>
    </cfRule>
  </conditionalFormatting>
  <conditionalFormatting sqref="B14:R14">
    <cfRule type="colorScale" priority="11">
      <colorScale>
        <cfvo type="min"/>
        <cfvo type="percentile" val="50"/>
        <cfvo type="max"/>
        <color rgb="FF63BE7B"/>
        <color rgb="FFFFEB84"/>
        <color rgb="FFF8696B"/>
      </colorScale>
    </cfRule>
  </conditionalFormatting>
  <conditionalFormatting sqref="S4:S13">
    <cfRule type="colorScale" priority="10">
      <colorScale>
        <cfvo type="min"/>
        <cfvo type="percentile" val="50"/>
        <cfvo type="max"/>
        <color rgb="FF63BE7B"/>
        <color rgb="FFFFEB84"/>
        <color rgb="FFF8696B"/>
      </colorScale>
    </cfRule>
  </conditionalFormatting>
  <conditionalFormatting sqref="B42:S42">
    <cfRule type="colorScale" priority="48">
      <colorScale>
        <cfvo type="min"/>
        <cfvo type="percentile" val="50"/>
        <cfvo type="max"/>
        <color rgb="FF63BE7B"/>
        <color rgb="FFFFEB84"/>
        <color rgb="FFF8696B"/>
      </colorScale>
    </cfRule>
  </conditionalFormatting>
  <conditionalFormatting sqref="P33:S41 B33:N41">
    <cfRule type="colorScale" priority="53">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Title</vt:lpstr>
      <vt:lpstr>GDP</vt:lpstr>
      <vt:lpstr>EP</vt:lpstr>
      <vt:lpstr>TFP</vt:lpstr>
      <vt:lpstr>EP...pivot</vt:lpstr>
      <vt:lpstr>TFP...pivot</vt:lpstr>
      <vt:lpstr>EP_newage</vt:lpstr>
      <vt:lpstr>TFP_newage</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2018-01-10T16:32:25Z</dcterms:modified>
</cp:coreProperties>
</file>